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readme" sheetId="1" r:id="rId1"/>
    <sheet name="supp_table_10" sheetId="2" r:id="rId2"/>
  </sheets>
  <calcPr calcId="124519" fullCalcOnLoad="1"/>
</workbook>
</file>

<file path=xl/sharedStrings.xml><?xml version="1.0" encoding="utf-8"?>
<sst xmlns="http://schemas.openxmlformats.org/spreadsheetml/2006/main" count="2115" uniqueCount="1744">
  <si>
    <t>### data is on the other worksheet ###</t>
  </si>
  <si>
    <t>created on 2017.08.01.16.31.45</t>
  </si>
  <si>
    <t>supp_table_10</t>
  </si>
  <si>
    <t>Information of the sample ontology terms (n=347) describing the selected FANTOM5 primary cell and tissue samples (n=744).</t>
  </si>
  <si>
    <t>Column</t>
  </si>
  <si>
    <t>Description</t>
  </si>
  <si>
    <t>sample_ontology_ID</t>
  </si>
  <si>
    <t>ID of the sample ontology</t>
  </si>
  <si>
    <t>sample_ontology_term</t>
  </si>
  <si>
    <t>Term of the the sample ontology</t>
  </si>
  <si>
    <t>sample_ontology_type</t>
  </si>
  <si>
    <t>Type of the sample ontology, cell type, tissue or disease</t>
  </si>
  <si>
    <t>sample_ontology_description</t>
  </si>
  <si>
    <t>Description of the the sample ontology</t>
  </si>
  <si>
    <t>num_sample</t>
  </si>
  <si>
    <t>number of samples associated with the ontology</t>
  </si>
  <si>
    <t>num_associated_gene</t>
  </si>
  <si>
    <t>number of genes associated with the ontology in WGCNA network screening</t>
  </si>
  <si>
    <t>CAGE_lib_ID</t>
  </si>
  <si>
    <t>ID of the CAGE library associated with the term, "," delimited</t>
  </si>
  <si>
    <t>CAT_browser_link</t>
  </si>
  <si>
    <t>Link to FANTOM CAT browser sample ontology page</t>
  </si>
  <si>
    <t>associated_geneID</t>
  </si>
  <si>
    <t>ID of the genes associated with the term in WGCNA network screening, fdr &lt;0.05 and correlation &gt;0</t>
  </si>
  <si>
    <t>CL:0000034</t>
  </si>
  <si>
    <t>stem cell</t>
  </si>
  <si>
    <t>cell_type</t>
  </si>
  <si>
    <t>A relatively undifferentiated cell that retains the ability to divide and proliferate throughout life to provide progenitor cells that can differentiate into specialized cells.</t>
  </si>
  <si>
    <t>CNhs10844,CNhs10845,CNhs10846,CNhs11057,CNhs11063,CNhs11316,CNhs11344,CNhs11345,CNhs11346,CNhs11347,CNhs11349,CNhs11384,CNhs11917,CNhs12100,CNhs12101,CNhs12102,CNhs12104,CNhs12126,CNhs12127,CNhs12205,CNhs12363,CNhs12364,CNhs12365,CNhs12368,CNhs12369,CNhs12370,CNhs12371,CNhs12492,CNhs12552,CNhs12553,CNhs12588,CNhs12730,CNhs12822,CNhs12824,CNhs12825,CNhs12837,CNhs12908,CNhs12922,CNhs13227,CNhs13694,CNhs13695,CNhs13738,CNhs13964,CNhs14067,CNhs14068</t>
  </si>
  <si>
    <t>CATG00000001318.1,CATG00000014624.1,CATG00000025547.1,CATG00000038900.1,CATG00000049837.1,CATG00000068125.1,CATG00000083355.1,ENSG00000088305.14,ENSG00000101115.8,ENSG00000105131.3,ENSG00000108830.7,ENSG00000121570.8,ENSG00000124610.3,ENSG00000136014.7,ENSG00000137709.5,ENSG00000145536.11,ENSG00000159217.5,ENSG00000163666.4,ENSG00000166831.4,ENSG00000167311.9,ENSG00000167600.9,ENSG00000167771.5,ENSG00000174721.9,ENSG00000183850.9,ENSG00000186603.4,ENSG00000186777.7,ENSG00000196966.3,ENSG00000197472.10,ENSG00000198339.3,ENSG00000203995.5,ENSG00000213988.5,ENSG00000223756.2,ENSG00000228709.1,ENSG00000230623.2,ENSG00000232445.1,ENSG00000233155.1,ENSG00000235590.3,ENSG00000236094.1,ENSG00000237819.1,ENSG00000243648.1,ENSG00000250337.1,ENSG00000264699.1,ENSG00000267220.1,ENSG00000267383.2,ENSG00000267886.1,ENSG00000268119.1,ENSG00000268941.1,ENSG00000270966.1</t>
  </si>
  <si>
    <t>CL:0000037</t>
  </si>
  <si>
    <t>hematopoietic stem cell</t>
  </si>
  <si>
    <t>A stem cell from which all cells of the lymphoid and myeloid lineages develop, including blood cells and cells of the immune system. Hematopoietic stem cells lack cell markers of effector cells (lin-negative). Lin-negative is defined by lacking one or more of the following cell surface markers: CD2, CD3 epsilon, CD4, CD5 ,CD8 alpha chain, CD11b, CD14, CD19, CD20, CD56, ly6G, ter119.</t>
  </si>
  <si>
    <t>CNhs12205,CNhs12552,CNhs12553,CNhs12588,CNhs13227</t>
  </si>
  <si>
    <t>CATG00000000594.1,CATG00000001655.1,CATG00000001980.1,CATG00000002188.1,CATG00000002591.1,CATG00000002630.1,CATG00000002973.1,CATG00000003133.1,CATG00000003829.1,CATG00000003873.1,CATG00000004290.1,CATG00000004727.1,CATG00000005271.1,CATG00000005340.1,CATG00000005705.1,CATG00000006119.1,CATG00000006139.1,CATG00000006747.1,CATG00000007423.1,CATG00000007804.1,CATG00000007937.1,CATG00000007938.1,CATG00000007967.1,CATG00000008101.1,CATG00000009425.1,CATG00000009722.1,CATG00000009978.1,CATG00000010410.1,CATG00000010414.1,CATG00000010416.1,CATG00000010693.1,CATG00000010720.1,CATG00000010764.1,CATG00000010971.1,CATG00000011211.1,CATG00000011262.1,CATG00000011429.1,CATG00000011570.1,CATG00000011583.1,CATG00000011913.1,CATG00000011986.1,CATG00000012003.1,CATG00000012310.1,CATG00000012797.1,CATG00000012894.1,CATG00000013144.1,CATG00000013178.1,CATG00000013317.1,CATG00000013508.1,CATG00000013586.1,CATG00000013662.1,CATG00000013675.1,CATG00000013771.1,CATG00000013923.1,CATG00000013934.1,CATG00000014122.1,CATG00000014208.1,CATG00000014533.1,CATG00000015792.1,CATG00000015858.1,CATG00000016500.1,CATG00000016584.1,CATG00000016705.1,CATG00000017017.1,CATG00000017600.1,CATG00000017830.1,CATG00000018268.1,CATG00000018895.1,CATG00000019284.1,CATG00000019540.1,CATG00000019811.1,CATG00000019885.1,CATG00000020063.1,CATG00000020323.1,CATG00000020326.1,CATG00000020333.1,CATG00000020341.1,CATG00000020423.1,CATG00000021184.1,CATG00000021278.1,CATG00000021329.1,CATG00000021616.1,CATG00000021628.1,CATG00000021994.1,CATG00000022014.1,CATG00000022045.1,CATG00000022086.1,CATG00000022196.1,CATG00000022219.1,CATG00000022238.1,CATG00000022243.1,CATG00000022396.1,CATG00000022521.1,CATG00000022687.1,CATG00000022986.1,CATG00000023345.1,CATG00000023630.1,CATG00000023667.1,CATG00000024687.1,CATG00000025267.1,CATG00000025294.1,CATG00000025793.1,CATG00000025824.1,CATG00000025912.1,CATG00000025972.1,CATG00000027080.1,CATG00000027240.1,CATG00000027928.1,CATG00000028304.1,CATG00000028305.1,CATG00000028314.1,CATG00000028798.1,CATG00000029384.1,CATG00000029385.1,CATG00000029699.1,CATG00000030163.1,CATG00000030390.1,CATG00000030425.1,CATG00000030492.1,CATG00000030651.1,CATG00000031446.1,CATG00000031546.1,CATG00000031646.1,CATG00000031875.1,CATG00000031998.1,CATG00000032091.1,CATG00000032122.1,CATG00000032476.1,CATG00000032530.1,CATG00000032641.1,CATG00000033110.1,CATG00000033218.1,CATG00000033387.1,CATG00000033490.1,CATG00000033491.1,CATG00000033584.1,CATG00000033674.1,CATG00000034088.1,CATG00000034208.1,CATG00000034249.1,CATG00000034349.1,CATG00000034660.1,CATG00000034785.1,CATG00000034840.1,CATG00000035101.1,CATG00000035156.1,CATG00000035382.1,CATG00000035584.1,CATG00000035655.1,CATG00000035773.1,CATG00000035822.1,CATG00000036717.1,CATG00000037668.1,CATG00000038017.1,CATG00000038114.1,CATG00000038251.1,CATG00000038268.1,CATG00000038319.1,CATG00000038643.1,CATG00000038722.1,CATG00000038900.1,CATG00000039203.1,CATG00000039648.1,CATG00000039758.1,CATG00000039770.1,CATG00000039908.1,CATG00000039960.1,CATG00000039963.1,CATG00000040236.1,CATG00000040313.1,CATG00000040483.1,CATG00000040547.1,CATG00000040550.1,CATG00000040636.1,CATG00000040769.1,CATG00000041061.1,CATG00000041248.1,CATG00000041438.1,CATG00000041485.1,CATG00000041617.1,CATG00000041726.1,CATG00000042995.1,CATG00000043112.1,CATG00000043235.1,CATG00000043294.1,CATG00000044085.1,CATG00000044548.1,CATG00000044819.1,CATG00000045278.1,CATG00000045628.1,CATG00000045978.1,CATG00000046416.1,CATG00000046853.1,CATG00000047040.1,CATG00000047060.1,CATG00000047649.1,CATG00000047734.1,CATG00000047943.1,CATG00000048286.1,CATG00000048595.1,CATG00000048778.1,CATG00000048875.1,CATG00000049038.1,CATG00000049346.1,CATG00000049641.1,CATG00000049645.1,CATG00000049660.1,CATG00000049837.1,CATG00000049870.1,CATG00000051013.1,CATG00000051467.1,CATG00000051529.1,CATG00000051557.1,CATG00000051882.1,CATG00000051922.1,CATG00000052233.1,CATG00000052821.1,CATG00000053093.1,CATG00000053605.1,CATG00000053943.1,CATG00000053951.1,CATG00000054101.1,CATG00000054291.1,CATG00000054749.1,CATG00000055807.1,CATG00000056049.1,CATG00000056069.1,CATG00000056302.1,CATG00000056409.1,CATG00000056942.1,CATG00000057089.1,CATG00000057241.1,CATG00000057657.1,CATG00000057839.1,CATG00000058242.1,CATG00000058249.1,CATG00000058394.1,CATG00000058432.1,CATG00000058510.1,CATG00000058574.1,CATG00000058685.1,CATG00000059232.1,CATG00000059322.1,CATG00000059874.1,CATG00000059985.1,CATG00000060177.1,CATG00000060913.1,CATG00000061453.1,CATG00000061702.1,CATG00000061755.1,CATG00000061795.1,CATG00000061927.1,CATG00000062183.1,CATG00000062239.1,CATG00000062925.1,CATG00000063413.1,CATG00000063794.1,CATG00000063947.1,CATG00000064127.1,CATG00000064140.1,CATG00000064478.1,CATG00000064646.1,CATG00000065037.1,CATG00000065385.1,CATG00000065645.1,CATG00000065895.1,CATG00000065920.1,CATG00000066060.1,CATG00000066442.1,CATG00000066497.1,CATG00000066666.1,CATG00000067318.1,CATG00000067370.1,CATG00000067391.1,CATG00000068029.1,CATG00000068341.1,CATG00000068349.1,CATG00000068404.1,CATG00000068527.1,CATG00000068951.1,CATG00000069117.1,CATG00000069555.1,CATG00000070585.1,CATG00000070697.1,CATG00000071011.1,CATG00000071612.1,CATG00000071683.1,CATG00000071902.1,CATG00000072175.1,CATG00000072325.1,CATG00000072340.1,CATG00000072367.1,CATG00000072582.1,CATG00000072675.1,CATG00000072820.1,CATG00000072868.1,CATG00000073650.1,CATG00000073653.1,CATG00000073896.1,CATG00000074075.1,CATG00000074384.1,CATG00000074739.1,CATG00000075139.1,CATG00000075358.1,CATG00000075916.1,CATG00000076041.1,CATG00000076217.1,CATG00000076437.1,CATG00000076852.1,CATG00000077252.1,CATG00000077927.1,CATG00000078047.1,CATG00000078055.1,CATG00000078065.1,CATG00000078669.1,CATG00000078873.1,CATG00000079667.1,CATG00000079873.1,CATG00000080039.1,CATG00000080086.1,CATG00000080324.1,CATG00000081209.1,CATG00000081243.1,CATG00000081302.1,CATG00000081486.1,CATG00000081498.1,CATG00000081723.1,CATG00000081833.1,CATG00000082048.1,CATG00000082220.1,CATG00000082385.1,CATG00000082559.1,CATG00000082579.1,CATG00000082920.1,CATG00000082927.1,CATG00000082936.1,CATG00000083014.1,CATG00000083349.1,CATG00000083794.1,CATG00000084776.1,CATG00000084832.1,CATG00000085243.1,CATG00000085296.1,CATG00000085304.1,CATG00000085306.1,CATG00000086059.1,CATG00000087064.1,CATG00000087285.1,CATG00000087339.1,CATG00000087576.1,CATG00000087695.1,CATG00000087800.1,CATG00000087834.1,CATG00000088377.1,CATG00000088381.1,CATG00000088586.1,CATG00000088838.1,CATG00000089008.1,CATG00000090013.1,CATG00000090117.1,CATG00000090230.1,CATG00000090238.1,CATG00000090564.1,CATG00000090594.1,CATG00000090601.1,CATG00000090619.1,CATG00000090669.1,CATG00000090678.1,CATG00000091305.1,CATG00000091481.1,CATG00000091942.1,CATG00000091991.1,CATG00000093152.1,CATG00000093633.1,CATG00000093987.1,CATG00000094350.1,CATG00000094441.1,CATG00000095001.1,CATG00000095025.1,CATG00000095683.1,CATG00000095941.1,CATG00000096227.1,CATG00000096636.1,CATG00000096662.1,CATG00000096745.1,CATG00000096784.1,CATG00000097188.1,CATG00000097308.1,CATG00000097632.1,CATG00000097785.1,CATG00000098034.1,CATG00000098377.1,CATG00000099849.1,CATG00000100194.1,CATG00000101748.1,CATG00000102285.1,CATG00000102331.1,CATG00000103151.1,CATG00000103224.1,CATG00000103292.1,CATG00000103360.1,CATG00000103379.1,CATG00000103932.1,CATG00000104364.1,CATG00000104366.1,CATG00000105104.1,CATG00000105607.1,CATG00000105765.1,CATG00000106284.1,CATG00000106769.1,CATG00000106792.1,CATG00000107257.1,CATG00000107277.1,CATG00000107334.1,CATG00000107384.1,CATG00000107388.1,CATG00000107439.1,CATG00000107459.1,CATG00000107821.1,CATG00000109049.1,CATG00000109089.1,CATG00000109201.1,CATG00000109717.1,CATG00000109899.1,CATG00000110136.1,CATG00000110645.1,CATG00000111125.1,CATG00000111126.1,CATG00000111554.1,CATG00000111667.1,CATG00000112111.1,CATG00000112323.1,CATG00000112595.1,CATG00000113667.1,CATG00000114506.1,CATG00000114532.1,CATG00000114577.1,CATG00000115506.1,CATG00000115508.1,CATG00000116290.1,CATG00000116417.1,CATG00000117104.1,CATG00000117330.1,CATG00000117333.1,ENSG00000004468.8,ENSG00000004809.9,ENSG00000005187.7,ENSG00000005189.15,ENSG00000005381.6,ENSG00000005961.13,ENSG00000007038.6,ENSG00000007062.7,ENSG00000007264.9,ENSG00000021355.8,ENSG00000034063.9,ENSG00000060558.3,ENSG00000070081.11,ENSG00000078399.11,ENSG00000081985.6,ENSG00000085840.8,ENSG00000086730.12,ENSG00000088053.7,ENSG00000088882.7,ENSG00000095932.5,ENSG00000100448.3,ENSG00000100479.8,ENSG00000100678.14,ENSG00000101200.5,ENSG00000102048.11,ENSG00000102098.13,ENSG00000102145.9,ENSG00000102539.4,ENSG00000104043.10,ENSG00000104903.4,ENSG00000105205.6,ENSG00000105371.8,ENSG00000105472.8,ENSG00000105610.4,ENSG00000105810.5,ENSG00000106006.6,ENSG00000106327.8,ENSG00000107447.4,ENSG00000108405.3,ENSG00000109265.8,ENSG00000110848.4,ENSG00000113389.11,ENSG00000114654.6,ENSG00000114942.9,ENSG00000117400.10,ENSG00000118513.14,ENSG00000118640.6,ENSG00000119411.10,ENSG00000120280.5,ENSG00000120555.9,ENSG00000121104.3,ENSG00000121211.3,ENSG00000121570.8,ENSG00000121691.4,ENSG00000122025.10,ENSG00000122548.3,ENSG00000123179.9,ENSG00000123405.9,ENSG00000123965.12,ENSG00000124019.9,ENSG00000124575.5,ENSG00000124693.2,ENSG00000124780.9,ENSG00000124882.3,ENSG00000125459.10,ENSG00000128040.6,ENSG00000128218.7,ENSG00000128322.6,ENSG00000128951.9,ENSG00000129204.12,ENSG00000129993.10,ENSG00000132744.3,ENSG00000132749.6,ENSG00000132967.9,ENSG00000133742.9,ENSG00000134323.10,ENSG00000135363.7,ENSG00000136315.3,ENSG00000137225.8,ENSG00000138326.14,ENSG00000138669.5,ENSG00000139239.6,ENSG00000140563.10,ENSG00000141096.4,ENSG00000141748.8,ENSG00000141873.6,ENSG00000141977.5,ENSG00000143476.13,ENSG00000143627.13,ENSG00000144354.9,ENSG00000144407.5,ENSG00000144668.7,ENSG00000144893.8,ENSG00000145088.4,ENSG00000145287.6,ENSG00000145425.5,ENSG00000145708.6,ENSG00000146530.7,ENSG00000147180.12,ENSG00000148488.11,ENSG00000149516.9,ENSG00000151725.7,ENSG00000152760.5,ENSG00000152804.6,ENSG00000154760.9,ENSG00000157554.14,ENSG00000157653.7,ENSG00000157703.11,ENSG00000158373.7,ENSG00000160117.10,ENSG00000160828.13,ENSG00000161133.12,ENSG00000161860.7,ENSG00000162367.7,ENSG00000162639.11,ENSG00000162676.7,ENSG00000163864.10,ENSG00000164362.14,ENSG00000164841.4,ENSG00000165511.4,ENSG00000165702.8,ENSG00000165716.5,ENSG00000166428.8,ENSG00000166669.9,ENSG00000166803.6,ENSG00000167236.2,ENSG00000167664.4,ENSG00000167912.5,ENSG00000168060.10,ENSG00000168274.3,ENSG00000168754.9,ENSG00000169385.2,ENSG00000169397.3,ENSG00000169575.4,ENSG00000169704.4,ENSG00000169752.12,ENSG00000170476.11,ENSG00000170627.5,ENSG00000170891.6,ENSG00000170893.3,ENSG00000171502.10,ENSG00000171643.9,ENSG00000172232.5,ENSG00000172543.3,ENSG00000172738.7,ENSG00000172794.15,ENSG00000173894.6,ENSG00000174059.12,ENSG00000174776.6,ENSG00000175097.3,ENSG00000175164.9,ENSG00000175197.6,ENSG00000175513.5,ENSG00000175857.4,ENSG00000177340.4,ENSG00000177398.14,ENSG00000177721.3,ENSG00000177990.7,ENSG00000180044.3,ENSG00000180198.11,ENSG00000180539.4,ENSG00000180596.7,ENSG00000180767.5,ENSG00000181171.5,ENSG00000182004.8,ENSG00000182048.7,ENSG00000182557.3,ENSG00000182611.3,ENSG00000183690.12,ENSG00000183941.8,ENSG00000183971.5,ENSG00000184260.4,ENSG00000184270.3,ENSG00000184348.2,ENSG00000184357.3,ENSG00000184385.2,ENSG00000184825.4,ENSG00000185130.4,ENSG00000185198.7,ENSG00000185245.6,ENSG00000186105.7,ENSG00000186468.8,ENSG00000186603.4,ENSG00000186714.8,ENSG00000186998.11,ENSG00000187862.7,ENSG00000187942.7,ENSG00000187990.4,ENSG00000187997.7,ENSG00000188394.6,ENSG00000188474.6,ENSG00000188511.8,ENSG00000188825.9,ENSG00000188848.11,ENSG00000196118.7,ENSG00000196176.7,ENSG00000196331.5,ENSG00000196415.5,ENSG00000196787.2,ENSG00000196866.2,ENSG00000196933.5,ENSG00000197134.7,ENSG00000197279.3,ENSG00000197409.6,ENSG00000197459.2,ENSG00000197471.7,ENSG00000197561.2,ENSG00000197846.3,ENSG00000197992.2,ENSG00000197993.3,ENSG00000198056.9,ENSG00000198327.3,ENSG00000198339.3,ENSG00000198518.5,ENSG00000198520.6,ENSG00000198829.5,ENSG00000198918.7,ENSG00000199426.1,ENSG00000199713.1,ENSG00000199879.1,ENSG00000200463.1,ENSG00000200997.1,ENSG00000201558.1,ENSG00000201674.1,ENSG00000202077.1,ENSG00000202408.1,ENSG00000203434.2,ENSG00000203618.5,ENSG00000203761.4,ENSG00000203799.6,ENSG00000203812.2,ENSG00000203813.4,ENSG00000203814.5,ENSG00000203852.3,ENSG00000203914.3,ENSG00000204003.4,ENSG00000204424.8,ENSG00000204652.5,ENSG00000204740.5,ENSG00000205309.9,ENSG00000205639.5,ENSG00000205871.4,ENSG00000206560.6,ENSG00000206968.1,ENSG00000207205.1,ENSG00000207501.1,ENSG00000207584.1,ENSG00000207939.1,ENSG00000211895.3,ENSG00000211898.3,ENSG00000211904.2,ENSG00000211905.1,ENSG00000212144.1,ENSG00000212195.1,ENSG00000212456.1,ENSG00000212802.3,ENSG00000213244.3,ENSG00000213448.3,ENSG00000213468.3,ENSG00000213598.3,ENSG00000213613.2,ENSG00000213757.3,ENSG00000213801.4,ENSG00000213885.3,ENSG00000213967.6,ENSG00000213979.3,ENSG00000214189.4,ENSG00000214826.4,ENSG00000215023.2,ENSG00000218198.2,ENSG00000219146.1,ENSG00000222521.1,ENSG00000222724.1,ENSG00000222788.1,ENSG00000223345.3,ENSG00000223486.1,ENSG00000223750.1,ENSG00000223929.1,ENSG00000224429.3,ENSG00000224739.2,ENSG00000224985.1,ENSG00000225216.2,ENSG00000225231.1,ENSG00000225365.1,ENSG00000225493.1,ENSG00000225670.3,ENSG00000225727.2,ENSG00000225792.1,ENSG00000226701.1,ENSG00000226777.3,ENSG00000226969.1,ENSG00000227028.2,ENSG00000227107.1,ENSG00000227403.1,ENSG00000227502.2,ENSG00000227630.2,ENSG00000227706.3,ENSG00000227910.1,ENSG00000227939.1,ENSG00000227946.1,ENSG00000227953.2,ENSG00000228323.2,ENSG00000228401.3,ENSG00000228486.5,ENSG00000228614.1,ENSG00000228651.1,ENSG00000228903.2,ENSG00000229140.4,ENSG00000229143.1,ENSG00000229153.1,ENSG00000229337.1,ENSG00000229418.2,ENSG00000229676.2,ENSG00000229750.1,ENSG00000229814.1,ENSG00000229855.4,ENSG00000230116.1,ENSG00000230266.1,ENSG00000230629.2,ENSG00000230832.3,ENSG00000230903.5,ENSG00000231494.1,ENSG00000232125.2,ENSG00000232525.1,ENSG00000232618.1,ENSG00000233096.1,ENSG00000233099.1,ENSG00000233224.1,ENSG00000233236.1,ENSG00000233427.1,ENSG00000233718.1,ENSG00000233723.3,ENSG00000233730.1,ENSG00000233822.3,ENSG00000233922.1,ENSG00000233968.2,ENSG00000234183.1,ENSG00000234289.4,ENSG00000234816.2,ENSG00000234998.1,ENSG00000235749.2,ENSG00000235888.1,ENSG00000236597.1,ENSG00000236764.4,ENSG00000236939.2,ENSG00000237007.3,ENSG00000237021.2,ENSG00000237073.1,ENSG00000237223.2,ENSG00000237311.1,ENSG00000237484.5,ENSG00000237547.1,ENSG00000237594.2,ENSG00000237819.1,ENSG00000237853.2,ENSG00000237976.1,ENSG00000238039.1,ENSG00000238097.1,ENSG00000239528.1,ENSG00000239539.1,ENSG00000239572.1,ENSG00000239593.1,ENSG00000239636.1,ENSG00000240376.1,ENSG00000240754.1,ENSG00000241357.1,ENSG00000241525.3,ENSG00000241532.1,ENSG00000242125.2,ENSG00000242272.1,ENSG00000242663.1,ENSG00000242887.1,ENSG00000243403.1,ENSG00000243478.3,ENSG00000243704.2,ENSG00000244040.1,ENSG00000244078.1,ENSG00000244086.1,ENSG00000244300.2,ENSG00000244301.1,ENSG00000244355.3,ENSG00000244363.2,ENSG00000244604.1,ENSG00000244620.1,ENSG00000245479.2,ENSG00000245910.4,ENSG00000246225.2,ENSG00000246283.2,ENSG00000246627.2,ENSG00000247151.2,ENSG00000248243.1,ENSG00000248302.2,ENSG00000248317.1,ENSG00000248335.1,ENSG00000248839.1,ENSG00000249241.1,ENSG00000249412.1,ENSG00000249881.1,ENSG00000250155.1,ENSG00000250309.2,ENSG00000250501.2,ENSG00000250550.3,ENSG00000250654.3,ENSG00000250999.1,ENSG00000251002.3,ENSG00000251287.4,ENSG00000251301.2,ENSG00000251443.1,ENSG00000251526.1,ENSG00000251833.1,ENSG00000252079.1,ENSG00000252188.1,ENSG00000253154.1,ENSG00000253187.2,ENSG00000253293.3,ENSG00000253394.1,ENSG00000253598.1,ENSG00000253619.1,ENSG00000253668.1,ENSG00000253745.1,ENSG00000253893.2,ENSG00000254006.1,ENSG00000254041.1,ENSG00000254288.1,ENSG00000254480.1,ENSG00000254727.1,ENSG00000254731.1,ENSG00000254786.1,ENSG00000254821.1,ENSG00000255126.1,ENSG00000255152.4,ENSG00000255240.1,ENSG00000255587.3,ENSG00000256316.1,ENSG00000256331.1,ENSG00000256797.1,ENSG00000257155.1,ENSG00000257582.1,ENSG00000257660.1,ENSG00000257698.1,ENSG00000257764.2,ENSG00000257883.1,ENSG00000257953.1,ENSG00000258048.1,ENSG00000258084.1,ENSG00000258114.1,ENSG00000258380.1,ENSG00000258422.1,ENSG00000258527.1,ENSG00000258860.1,ENSG00000259083.1,ENSG00000259105.1,ENSG00000259120.2,ENSG00000259363.1,ENSG00000259397.2,ENSG00000259595.1,ENSG00000259661.1,ENSG00000259704.1,ENSG00000259719.1,ENSG00000259985.1,ENSG00000260103.2,ENSG00000260493.1,ENSG00000261002.1,ENSG00000261064.1,ENSG00000261645.1,ENSG00000261798.1,ENSG00000261839.1,ENSG00000262482.1,ENSG00000263727.1,ENSG00000264133.1,ENSG00000264254.1,ENSG00000264256.1,ENSG00000264517.1,ENSG00000264864.1,ENSG00000265267.1,ENSG00000265369.2,ENSG00000265565.1,ENSG00000265982.1,ENSG00000266751.1,ENSG00000266907.1,ENSG00000267041.1,ENSG00000267110.1,ENSG00000267262.1,ENSG00000267374.1,ENSG00000267453.2,ENSG00000267751.1,ENSG00000267757.1,ENSG00000267780.1,ENSG00000267892.1,ENSG00000268119.1,ENSG00000268433.1,ENSG00000268510.1,ENSG00000268533.1,ENSG00000268555.1,ENSG00000268804.1,ENSG00000269102.1,ENSG00000269363.1,ENSG00000270022.2,ENSG00000270182.1,ENSG00000270966.1,ENSG00000271133.1,ENSG00000271270.1,ENSG00000271551.1,ENSG00000271857.1,ENSG00000271955.1,ENSG00000271981.1,ENSG00000272008.1,ENSG00000272009.1,ENSG00000272053.1,ENSG00000272269.1,ENSG00000272795.1,ENSG00000272801.1,ENSG00000273116.1,ENSG00000273338.1,ENSG00000273433.1,ENSG00000273443.1,ENSGR0000169100.8</t>
  </si>
  <si>
    <t>CL:0000047</t>
  </si>
  <si>
    <t>neuronal stem cell</t>
  </si>
  <si>
    <t>Neural stem cell is characterized as an undifferentiated cell that originates from the neuroectoderm and has the capacity both to perpetually self-renew without differentiating and to generate multiple types of lineage-restricted progenitors.</t>
  </si>
  <si>
    <t>CNhs11063,CNhs11384</t>
  </si>
  <si>
    <t>CATG00000000130.1,CATG00000000200.1,CATG00000000666.1,CATG00000001006.1,CATG00000001175.1,CATG00000001185.1,CATG00000001247.1,CATG00000001276.1,CATG00000001555.1,CATG00000001740.1,CATG00000001837.1,CATG00000001906.1,CATG00000002056.1,CATG00000002162.1,CATG00000002237.1,CATG00000002296.1,CATG00000002860.1,CATG00000002958.1,CATG00000003221.1,CATG00000003223.1,CATG00000003344.1,CATG00000003744.1,CATG00000003745.1,CATG00000003882.1,CATG00000004042.1,CATG00000004077.1,CATG00000004618.1,CATG00000004874.1,CATG00000004887.1,CATG00000005071.1,CATG00000005228.1,CATG00000005447.1,CATG00000005717.1,CATG00000005805.1,CATG00000006044.1,CATG00000006151.1,CATG00000006805.1,CATG00000007075.1,CATG00000007173.1,CATG00000007192.1,CATG00000007600.1,CATG00000008014.1,CATG00000008024.1,CATG00000008053.1,CATG00000008552.1,CATG00000008686.1,CATG00000008706.1,CATG00000008841.1,CATG00000008992.1,CATG00000009016.1,CATG00000009037.1,CATG00000009042.1,CATG00000009046.1,CATG00000009088.1,CATG00000009138.1,CATG00000009171.1,CATG00000009349.1,CATG00000009419.1,CATG00000009452.1,CATG00000010208.1,CATG00000010313.1,CATG00000010466.1,CATG00000010709.1,CATG00000010781.1,CATG00000010947.1,CATG00000010950.1,CATG00000011020.1,CATG00000011828.1,CATG00000012032.1,CATG00000012062.1,CATG00000012133.1,CATG00000012315.1,CATG00000012356.1,CATG00000012413.1,CATG00000012634.1,CATG00000012755.1,CATG00000013442.1,CATG00000013501.1,CATG00000013625.1,CATG00000014113.1,CATG00000014581.1,CATG00000014624.1,CATG00000015453.1,CATG00000015475.1,CATG00000015649.1,CATG00000015902.1,CATG00000016305.1,CATG00000016519.1,CATG00000016743.1,CATG00000016750.1,CATG00000016792.1,CATG00000016817.1,CATG00000016858.1,CATG00000016984.1,CATG00000017059.1,CATG00000017144.1,CATG00000017471.1,CATG00000017508.1,CATG00000017541.1,CATG00000017728.1,CATG00000017732.1,CATG00000017801.1,CATG00000017845.1,CATG00000017961.1,CATG00000018293.1,CATG00000018508.1,CATG00000018812.1,CATG00000018856.1,CATG00000018931.1,CATG00000019064.1,CATG00000019143.1,CATG00000019242.1,CATG00000019260.1,CATG00000019491.1,CATG00000019605.1,CATG00000019981.1,CATG00000020001.1,CATG00000020194.1,CATG00000020306.1,CATG00000020415.1,CATG00000020479.1,CATG00000020834.1,CATG00000021172.1,CATG00000021266.1,CATG00000021470.1,CATG00000021723.1,CATG00000021829.1,CATG00000022083.1,CATG00000022133.1,CATG00000022276.1,CATG00000022364.1,CATG00000022487.1,CATG00000022489.1,CATG00000022589.1,CATG00000022612.1,CATG00000022659.1,CATG00000022721.1,CATG00000022794.1,CATG00000022950.1,CATG00000023077.1,CATG00000023095.1,CATG00000023146.1,CATG00000023185.1,CATG00000023255.1,CATG00000023837.1,CATG00000023963.1,CATG00000023974.1,CATG00000023998.1,CATG00000024153.1,CATG00000024276.1,CATG00000024386.1,CATG00000024411.1,CATG00000024722.1,CATG00000024850.1,CATG00000025282.1,CATG00000025521.1,CATG00000025539.1,CATG00000025544.1,CATG00000025725.1,CATG00000026077.1,CATG00000026134.1,CATG00000026266.1,CATG00000026419.1,CATG00000026460.1,CATG00000026609.1,CATG00000026660.1,CATG00000026998.1,CATG00000027101.1,CATG00000027158.1,CATG00000027185.1,CATG00000027292.1,CATG00000027365.1,CATG00000027391.1,CATG00000027986.1,CATG00000027989.1,CATG00000028058.1,CATG00000028134.1,CATG00000028462.1,CATG00000028510.1,CATG00000028579.1,CATG00000028825.1,CATG00000028898.1,CATG00000029344.1,CATG00000029464.1,CATG00000029637.1,CATG00000029682.1,CATG00000029877.1,CATG00000029885.1,CATG00000030035.1,CATG00000030204.1,CATG00000030417.1,CATG00000030735.1,CATG00000031030.1,CATG00000031045.1,CATG00000031130.1,CATG00000031145.1,CATG00000031230.1,CATG00000031515.1,CATG00000031616.1,CATG00000031626.1,CATG00000031634.1,CATG00000031755.1,CATG00000031870.1,CATG00000032275.1,CATG00000032521.1,CATG00000032523.1,CATG00000032839.1,CATG00000032870.1,CATG00000032904.1,CATG00000032923.1,CATG00000033071.1,CATG00000033225.1,CATG00000033237.1,CATG00000033244.1,CATG00000033353.1,CATG00000033420.1,CATG00000033545.1,CATG00000033770.1,CATG00000033779.1,CATG00000033804.1,CATG00000033815.1,CATG00000033858.1,CATG00000034323.1,CATG00000034370.1,CATG00000034533.1,CATG00000034566.1,CATG00000034655.1,CATG00000034682.1,CATG00000034844.1,CATG00000035044.1,CATG00000035056.1,CATG00000035241.1,CATG00000035380.1,CATG00000035955.1,CATG00000036288.1,CATG00000036545.1,CATG00000036608.1,CATG00000036619.1,CATG00000036657.1,CATG00000036918.1,CATG00000036978.1,CATG00000036988.1,CATG00000036990.1,CATG00000037190.1,CATG00000037214.1,CATG00000037215.1,CATG00000037553.1,CATG00000037679.1,CATG00000037905.1,CATG00000038048.1,CATG00000038087.1,CATG00000038107.1,CATG00000038217.1,CATG00000038259.1,CATG00000038543.1,CATG00000038752.1,CATG00000038755.1,CATG00000038900.1,CATG00000038961.1,CATG00000038962.1,CATG00000039002.1,CATG00000039024.1,CATG00000039027.1,CATG00000039298.1,CATG00000039306.1,CATG00000039419.1,CATG00000039549.1,CATG00000039560.1,CATG00000040289.1,CATG00000040304.1,CATG00000040403.1,CATG00000040565.1,CATG00000040638.1,CATG00000040758.1,CATG00000040815.1,CATG00000040897.1,CATG00000040978.1,CATG00000041447.1,CATG00000041450.1,CATG00000041487.1,CATG00000041516.1,CATG00000041585.1,CATG00000041595.1,CATG00000041836.1,CATG00000041851.1,CATG00000042069.1,CATG00000042175.1,CATG00000042232.1,CATG00000042652.1,CATG00000042827.1,CATG00000042866.1,CATG00000043164.1,CATG00000043689.1,CATG00000043691.1,CATG00000043809.1,CATG00000044060.1,CATG00000044079.1,CATG00000044085.1,CATG00000044333.1,CATG00000044567.1,CATG00000045209.1,CATG00000045270.1,CATG00000045409.1,CATG00000045411.1,CATG00000045472.1,CATG00000045610.1,CATG00000045774.1,CATG00000045888.1,CATG00000046100.1,CATG00000046126.1,CATG00000046521.1,CATG00000046719.1,CATG00000046904.1,CATG00000047119.1,CATG00000047135.1,CATG00000047150.1,CATG00000047285.1,CATG00000047333.1,CATG00000047365.1,CATG00000047489.1,CATG00000047656.1,CATG00000048123.1,CATG00000048227.1,CATG00000048410.1,CATG00000048648.1,CATG00000048699.1,CATG00000048904.1,CATG00000049000.1,CATG00000049047.1,CATG00000049185.1,CATG00000049298.1,CATG00000049311.1,CATG00000049410.1,CATG00000049497.1,CATG00000049498.1,CATG00000049661.1,CATG00000049673.1,CATG00000049868.1,CATG00000049948.1,CATG00000049995.1,CATG00000049996.1,CATG00000050065.1,CATG00000050101.1,CATG00000050113.1,CATG00000050245.1,CATG00000050657.1,CATG00000050696.1,CATG00000050857.1,CATG00000050914.1,CATG00000051328.1,CATG00000051527.1,CATG00000051529.1,CATG00000051849.1,CATG00000051907.1,CATG00000052034.1,CATG00000052077.1,CATG00000052582.1,CATG00000052592.1,CATG00000052632.1,CATG00000052819.1,CATG00000052898.1,CATG00000053126.1,CATG00000053427.1,CATG00000053459.1,CATG00000053613.1,CATG00000053719.1,CATG00000053808.1,CATG00000053842.1,CATG00000053910.1,CATG00000054005.1,CATG00000054043.1,CATG00000054562.1,CATG00000054714.1,CATG00000054741.1,CATG00000054744.1,CATG00000054883.1,CATG00000054888.1,CATG00000054949.1,CATG00000055197.1,CATG00000055300.1,CATG00000055371.1,CATG00000055510.1,CATG00000055528.1,CATG00000055877.1,CATG00000055941.1,CATG00000056234.1,CATG00000056318.1,CATG00000056705.1,CATG00000056732.1,CATG00000056893.1,CATG00000057232.1,CATG00000057534.1,CATG00000057868.1,CATG00000057872.1,CATG00000057964.1,CATG00000058007.1,CATG00000058065.1,CATG00000058427.1,CATG00000058487.1,CATG00000059210.1,CATG00000059234.1,CATG00000059285.1,CATG00000059306.1,CATG00000059335.1,CATG00000059496.1,CATG00000059503.1,CATG00000059718.1,CATG00000059734.1,CATG00000059738.1,CATG00000059804.1,CATG00000059940.1,CATG00000059956.1,CATG00000060061.1,CATG00000060177.1,CATG00000060184.1,CATG00000060189.1,CATG00000060361.1,CATG00000060483.1,CATG00000061162.1,CATG00000061314.1,CATG00000061804.1,CATG00000061891.1,CATG00000062067.1,CATG00000062121.1,CATG00000062235.1,CATG00000062581.1,CATG00000062598.1,CATG00000062788.1,CATG00000063004.1,CATG00000063058.1,CATG00000063144.1,CATG00000063145.1,CATG00000063363.1,CATG00000063733.1,CATG00000063897.1,CATG00000064217.1,CATG00000064294.1,CATG00000064297.1,CATG00000064388.1,CATG00000064452.1,CATG00000064469.1,CATG00000064542.1,CATG00000064754.1,CATG00000064897.1,CATG00000065605.1,CATG00000065699.1,CATG00000065724.1,CATG00000065801.1,CATG00000066009.1,CATG00000066277.1,CATG00000066341.1,CATG00000066647.1,CATG00000066663.1,CATG00000066767.1,CATG00000066896.1,CATG00000066957.1,CATG00000066969.1,CATG00000067197.1,CATG00000067554.1,CATG00000067726.1,CATG00000068032.1,CATG00000068058.1,CATG00000068113.1,CATG00000068464.1,CATG00000068508.1,CATG00000068566.1,CATG00000068606.1,CATG00000068900.1,CATG00000068985.1,CATG00000069089.1,CATG00000069478.1,CATG00000069578.1,CATG00000069679.1,CATG00000070099.1,CATG00000070172.1,CATG00000071303.1,CATG00000071368.1,CATG00000071658.1,CATG00000071753.1,CATG00000071811.1,CATG00000072070.1,CATG00000072216.1,CATG00000072502.1,CATG00000072538.1,CATG00000072539.1,CATG00000072706.1,CATG00000072758.1,CATG00000073036.1,CATG00000073086.1,CATG00000073385.1,CATG00000073720.1,CATG00000073750.1,CATG00000073777.1,CATG00000073794.1,CATG00000073944.1,CATG00000074073.1,CATG00000074135.1,CATG00000074202.1,CATG00000074373.1,CATG00000074605.1,CATG00000074697.1,CATG00000074715.1,CATG00000074869.1,CATG00000074881.1,CATG00000075070.1,CATG00000075274.1,CATG00000075358.1,CATG00000075436.1,CATG00000075615.1,CATG00000075713.1,CATG00000075730.1,CATG00000075768.1,CATG00000075800.1,CATG00000075873.1,CATG00000076031.1,CATG00000076067.1,CATG00000076325.1,CATG00000076540.1,CATG00000076574.1,CATG00000076693.1,CATG00000076733.1,CATG00000076977.1,CATG00000077003.1,CATG00000077280.1,CATG00000077374.1,CATG00000077518.1,CATG00000077589.1,CATG00000077617.1,CATG00000077894.1,CATG00000077988.1,CATG00000078617.1,CATG00000078680.1,CATG00000078920.1,CATG00000079230.1,CATG00000079238.1,CATG00000079532.1,CATG00000079639.1,CATG00000079867.1,CATG00000079885.1,CATG00000080149.1,CATG00000080174.1,CATG00000080233.1,CATG00000080416.1,CATG00000080524.1,CATG00000080593.1,CATG00000080974.1,CATG00000081140.1,CATG00000081141.1,CATG00000081216.1,CATG00000081338.1,CATG00000081370.1,CATG00000081373.1,CATG00000081393.1,CATG00000081433.1,CATG00000081508.1,CATG00000081516.1,CATG00000081943.1,CATG00000081955.1,CATG00000082075.1,CATG00000082096.1,CATG00000082321.1,CATG00000082361.1,CATG00000082419.1,CATG00000082540.1,CATG00000082569.1,CATG00000082611.1,CATG00000082690.1,CATG00000083247.1,CATG00000083355.1,CATG00000083746.1,CATG00000083759.1,CATG00000083783.1,CATG00000083829.1,CATG00000083882.1,CATG00000083906.1,CATG00000083953.1,CATG00000084214.1,CATG00000084334.1,CATG00000084825.1,CATG00000085309.1,CATG00000085516.1,CATG00000085547.1,CATG00000085562.1,CATG00000085574.1,CATG00000085656.1,CATG00000085790.1,CATG00000086495.1,CATG00000086881.1,CATG00000086947.1,CATG00000087022.1,CATG00000087356.1,CATG00000087470.1,CATG00000087693.1,CATG00000087818.1,CATG00000088207.1,CATG00000088230.1,CATG00000088241.1,CATG00000088337.1,CATG00000088557.1,CATG00000088558.1,CATG00000088685.1,CATG00000088704.1,CATG00000088791.1,CATG00000088987.1,CATG00000089008.1,CATG00000089065.1,CATG00000089558.1,CATG00000089585.1,CATG00000089605.1,CATG00000089684.1,CATG00000089983.1,CATG00000090100.1,CATG00000090512.1,CATG00000090687.1,CATG00000090795.1,CATG00000090797.1,CATG00000090819.1,CATG00000090991.1,CATG00000091314.1,CATG00000091387.1,CATG00000091534.1,CATG00000091573.1,CATG00000091574.1,CATG00000091614.1,CATG00000091720.1,CATG00000091795.1,CATG00000091894.1,CATG00000092175.1,CATG00000092362.1,CATG00000092426.1,CATG00000092485.1,CATG00000092493.1,CATG00000092753.1,CATG00000092787.1,CATG00000092891.1,CATG00000093373.1,CATG00000093459.1,CATG00000093580.1,CATG00000093903.1,CATG00000094032.1,CATG00000094034.1,CATG00000094140.1,CATG00000094158.1,CATG00000094169.1,CATG00000094407.1,CATG00000094466.1,CATG00000094611.1,CATG00000095121.1,CATG00000095254.1,CATG00000095846.1,CATG00000095892.1,CATG00000095965.1,CATG00000095976.1,CATG00000095982.1,CATG00000096089.1,CATG00000096101.1,CATG00000096129.1,CATG00000096524.1,CATG00000097307.1,CATG00000097360.1,CATG00000097542.1,CATG00000098001.1,CATG00000098129.1,CATG00000098251.1,CATG00000098308.1,CATG00000098331.1,CATG00000098334.1,CATG00000098706.1,CATG00000098750.1,CATG00000098992.1,CATG00000099055.1,CATG00000099114.1,CATG00000099573.1,CATG00000100241.1,CATG00000100365.1,CATG00000100533.1,CATG00000100790.1,CATG00000100868.1,CATG00000100875.1,CATG00000101249.1,CATG00000101272.1,CATG00000101278.1,CATG00000101310.1,CATG00000101323.1,CATG00000101497.1,CATG00000101633.1,CATG00000101708.1,CATG00000102191.1,CATG00000102352.1,CATG00000102353.1,CATG00000102411.1,CATG00000102414.1,CATG00000102449.1,CATG00000102522.1,CATG00000102567.1,CATG00000102807.1,CATG00000103094.1,CATG00000103136.1,CATG00000103428.1,CATG00000103430.1,CATG00000103561.1,CATG00000103894.1,CATG00000104172.1,CATG00000104312.1,CATG00000104345.1,CATG00000104491.1,CATG00000104541.1,CATG00000104583.1,CATG00000105186.1,CATG00000105433.1,CATG00000105492.1,CATG00000105692.1,CATG00000105889.1,CATG00000106293.1,CATG00000106324.1,CATG00000106681.1,CATG00000106741.1,CATG00000106954.1,CATG00000107024.1,CATG00000107095.1,CATG00000107099.1,CATG00000107305.1,CATG00000107325.1,CATG00000107982.1,CATG00000108009.1,CATG00000108112.1,CATG00000108215.1,CATG00000108238.1,CATG00000108308.1,CATG00000108423.1,CATG00000108439.1,CATG00000108483.1,CATG00000108557.1,CATG00000109254.1,CATG00000109386.1,CATG00000109414.1,CATG00000109479.1,CATG00000109741.1,CATG00000109757.1,CATG00000110795.1,CATG00000111058.1,CATG00000111070.1,CATG00000111158.1,CATG00000111381.1,CATG00000111533.1,CATG00000111623.1,CATG00000112026.1,CATG00000112074.1,CATG00000112121.1,CATG00000112207.1,CATG00000112212.1,CATG00000112292.1,CATG00000112333.1,CATG00000112389.1,CATG00000112682.1,CATG00000112799.1,CATG00000112898.1,CATG00000112920.1,CATG00000113045.1,CATG00000113192.1,CATG00000113262.1,CATG00000113275.1,CATG00000113318.1,CATG00000113326.1,CATG00000113413.1,CATG00000113607.1,CATG00000113734.1,CATG00000113756.1,CATG00000113861.1,CATG00000113887.1,CATG00000114008.1,CATG00000114289.1,CATG00000114363.1,CATG00000114594.1,CATG00000114727.1,CATG00000114730.1,CATG00000114833.1,CATG00000114842.1,CATG00000114848.1,CATG00000115061.1,CATG00000115071.1,CATG00000115239.1,CATG00000115471.1,CATG00000116015.1,CATG00000116296.1,CATG00000116554.1,CATG00000116646.1,CATG00000116675.1,CATG00000116699.1,CATG00000116808.1,CATG00000116820.1,CATG00000117038.1,CATG00000117050.1,CATG00000117214.1,CATG00000117439.1,CATG00000117449.1,CATG00000117453.1,CATG00000117789.1,CATG00000117812.1,CATG00000117900.1,CATG00000117901.1,CATG00000117995.1,CATG00000118112.1,CATG00000118141.1,CATG00000118252.1,CATG00000118425.1,ENSG00000002587.5,ENSG00000002746.10,ENSG00000003249.9,ENSG00000004777.14,ENSG00000004848.6,ENSG00000005801.12,ENSG00000006468.9,ENSG00000007372.16,ENSG00000011332.15,ENSG00000012232.4,ENSG00000015592.12,ENSG00000018408.10,ENSG00000031691.6,ENSG00000036565.10,ENSG00000041515.11,ENSG00000041982.10,ENSG00000043355.6,ENSG00000044524.6,ENSG00000046653.10,ENSG00000047662.4,ENSG00000048342.11,ENSG00000049130.9,ENSG00000050030.9,ENSG00000053438.7,ENSG00000054803.3,ENSG00000054965.6,ENSG00000056487.11,ENSG00000060718.14,ENSG00000061337.11,ENSG00000063015.15,ENSG00000064309.10,ENSG00000064692.14,ENSG00000065320.4,ENSG00000065328.12,ENSG00000066382.12,ENSG00000066629.12,ENSG00000067445.16,ENSG00000068489.8,ENSG00000068615.12,ENSG00000069188.12,ENSG00000071575.7,ENSG00000072201.9,ENSG00000072832.10,ENSG00000074047.16,ENSG00000074410.9,ENSG00000074657.9,ENSG00000075043.13,ENSG00000075213.6,ENSG00000075340.18,ENSG00000075429.4,ENSG00000075461.5,ENSG00000076356.6,ENSG00000077264.10,ENSG00000077279.12,ENSG00000078018.15,ENSG00000078579.8,ENSG00000079156.12,ENSG00000079215.9,ENSG00000079689.9,ENSG00000079931.10,ENSG00000082684.10,ENSG00000084628.5,ENSG00000084710.9,ENSG00000085433.11,ENSG00000085552.12,ENSG00000087510.5,ENSG00000088881.16,ENSG00000088882.7,ENSG00000090932.6,ENSG00000091129.15,ENSG00000091844.3,ENSG00000092421.12,ENSG00000092758.11,ENSG00000092853.9,ENSG00000092871.12,ENSG00000095539.11,ENSG00000095777.10,ENSG00000096264.9,ENSG00000097046.8,ENSG00000099256.14,ENSG00000099284.9,ENSG00000099625.8,ENSG00000100095.14,ENSG00000100154.10,ENSG00000100167.15,ENSG00000100427.11,ENSG00000100505.9,ENSG00000101003.8,ENSG00000101134.7,ENSG00000101144.8,ENSG00000101349.12,ENSG00000101638.9,ENSG00000101746.11,ENSG00000101773.12,ENSG00000101958.9,ENSG00000102195.7,ENSG00000102271.9,ENSG00000102290.17,ENSG00000102383.9,ENSG00000102870.4,ENSG00000103449.7,ENSG00000103460.12,ENSG00000103647.8,ENSG00000104177.13,ENSG00000104290.6,ENSG00000104327.3,ENSG00000104435.9,ENSG00000104967.6,ENSG00000105088.4,ENSG00000105426.10,ENSG00000105605.3,ENSG00000105737.5,ENSG00000105750.10,ENSG00000105855.5,ENSG00000105880.4,ENSG00000105894.7,ENSG00000106070.13,ENSG00000106278.7,ENSG00000106571.8,ENSG00000106689.6,ENSG00000107105.10,ENSG00000107443.11,ENSG00000108018.11,ENSG00000108947.4,ENSG00000109265.8,ENSG00000109576.9,ENSG00000110375.2,ENSG00000110427.10,ENSG00000110693.11,ENSG00000110900.10,ENSG00000111058.3,ENSG00000111328.2,ENSG00000111879.14,ENSG00000112029.5,ENSG00000112333.7,ENSG00000112852.4,ENSG00000112972.10,ENSG00000113161.11,ENSG00000113209.6,ENSG00000113211.3,ENSG00000113212.4,ENSG00000113248.3,ENSG00000113520.6,ENSG00000113594.5,ENSG00000113657.8,ENSG00000114646.5,ENSG00000114805.12,ENSG00000115266.7,ENSG00000115353.6,ENSG00000115507.5,ENSG00000115526.6,ENSG00000115844.6,ENSG00000116128.5,ENSG00000116141.11,ENSG00000116194.8,ENSG00000116745.6,ENSG00000117069.10,ENSG00000117155.12,ENSG00000117461.10,ENSG00000117501.10,ENSG00000117519.11,ENSG00000117598.7,ENSG00000117600.8,ENSG00000117724.8,ENSG00000118257.12,ENSG00000118432.11,ENSG00000118507.11,ENSG00000118971.3,ENSG00000119042.12,ENSG00000119547.5,ENSG00000119715.10,ENSG00000120162.9,ENSG00000120278.10,ENSG00000120324.4,ENSG00000120327.4,ENSG00000120328.4,ENSG00000120875.4,ENSG00000121005.4,ENSG00000121152.5,ENSG00000121621.6,ENSG00000121753.8,ENSG00000121764.7,ENSG00000121853.3,ENSG00000121904.13,ENSG00000122584.8,ENSG00000122585.3,ENSG00000122756.10,ENSG00000122778.5,ENSG00000122779.12,ENSG00000122824.6,ENSG00000122970.11,ENSG00000124097.7,ENSG00000124194.11,ENSG00000124479.8,ENSG00000124766.4,ENSG00000125266.6,ENSG00000125285.4,ENSG00000125355.11,ENSG00000125398.5,ENSG00000125462.12,ENSG00000125931.6,ENSG00000125944.14,ENSG00000125945.10,ENSG00000126785.8,ENSG00000126950.7,ENSG00000127124.9,ENSG00000128617.2,ENSG00000128683.9,ENSG00000129028.4,ENSG00000129951.14,ENSG00000130055.9,ENSG00000130287.9,ENSG00000130559.14,ENSG00000130720.8,ENSG00000131019.6,ENSG00000131080.10,ENSG00000131094.3,ENSG00000131711.10,ENSG00000131747.10,ENSG00000131941.3,ENSG00000131951.6,ENSG00000132122.7,ENSG00000132688.10,ENSG00000132692.14,ENSG00000132718.7,ENSG00000132872.7,ENSG00000132874.9,ENSG00000133083.10,ENSG00000133119.8,ENSG00000133135.9,ENSG00000133466.9,ENSG00000133640.14,ENSG00000133739.11,ENSG00000134121.5,ENSG00000134138.15,ENSG00000134207.10,ENSG00000134278.10,ENSG00000134323.10,ENSG00000134532.11,ENSG00000134595.6,ENSG00000134717.13,ENSG00000134780.5,ENSG00000134986.9,ENSG00000135097.2,ENSG00000135119.10,ENSG00000135363.7,ENSG00000135406.9,ENSG00000135454.9,ENSG00000135638.9,ENSG00000135747.7,ENSG00000136099.9,ENSG00000136108.10,ENSG00000136158.6,ENSG00000136193.12,ENSG00000136535.10,ENSG00000136824.14,ENSG00000136866.9,ENSG00000137094.10,ENSG00000137142.4,ENSG00000137266.10,ENSG00000137285.9,ENSG00000137338.4,ENSG00000137343.13,ENSG00000137571.6,ENSG00000137726.11,ENSG00000137745.7,ENSG00000137872.11,ENSG00000137942.12,ENSG00000137968.12,ENSG00000137970.7,ENSG00000138162.13,ENSG00000138193.10,ENSG00000138443.11,ENSG00000138587.5,ENSG00000138622.3,ENSG00000138653.5,ENSG00000138658.11,ENSG00000138771.10,ENSG00000139155.4,ENSG00000139289.9,ENSG00000139352.3,ENSG00000139354.6,ENSG00000139364.6,ENSG00000139372.10,ENSG00000139800.8,ENSG00000139890.5,ENSG00000139910.15,ENSG00000139970.12,ENSG00000140067.6,ENSG00000140262.13,ENSG00000140557.7,ENSG00000140848.12,ENSG00000141040.10,ENSG00000141441.11,ENSG00000141622.9,ENSG00000141639.7,ENSG00000142149.4,ENSG00000142449.8,ENSG00000142539.9,ENSG00000142549.9,ENSG00000142611.12,ENSG00000142698.10,ENSG00000142700.7,ENSG00000142731.6,ENSG00000143147.10,ENSG00000143195.8,ENSG00000143469.12,ENSG00000143476.13,ENSG00000143494.11,ENSG00000143702.11,ENSG00000144040.8,ENSG00000144191.7,ENSG00000144227.4,ENSG00000144354.9,ENSG00000144355.10,ENSG00000144369.8,ENSG00000144395.13,ENSG00000144481.12,ENSG00000144724.14,ENSG00000144730.12,ENSG00000144749.9,ENSG00000144792.5,ENSG00000144847.8,ENSG00000144857.10,ENSG00000144868.9,ENSG00000144893.8,ENSG00000145063.10,ENSG00000145242.9,ENSG00000145248.6,ENSG00000145362.12,ENSG00000145536.11,ENSG00000145555.10,ENSG00000145721.7,ENSG00000145908.8,ENSG00000146001.4,ENSG00000146006.7,ENSG00000146267.11,ENSG00000146426.13,ENSG00000146757.9,ENSG00000146938.10,ENSG00000147041.7,ENSG00000147044.16,ENSG00000147180.12,ENSG00000147231.9,ENSG00000147255.13,ENSG00000147256.6,ENSG00000147402.7,ENSG00000147481.9,ENSG00000147509.9,ENSG00000147571.3,ENSG00000147862.10,ENSG00000148082.5,ENSG00000148123.10,ENSG00000148143.8,ENSG00000148516.17,ENSG00000148704.8,ENSG00000148798.5,ENSG00000149256.10,ENSG00000149260.10,ENSG00000149294.12,ENSG00000149926.9,ENSG00000150337.9,ENSG00000150625.12,ENSG00000150873.7,ENSG00000150893.9,ENSG00000151025.9,ENSG00000151322.14,ENSG00000151474.15,ENSG00000151640.8,ENSG00000151746.9,ENSG00000151812.10,ENSG00000152128.13,ENSG00000152217.12,ENSG00000152455.11,ENSG00000152467.5,ENSG00000152503.5,ENSG00000153253.11,ENSG00000153266.8,ENSG00000153404.9,ENSG00000153930.6,ENSG00000153976.2,ENSG00000154162.9,ENSG00000154380.12,ENSG00000154529.10,ENSG00000154548.8,ENSG00000154639.14,ENSG00000155189.7,ENSG00000155511.13,ENSG00000155893.7,ENSG00000155897.5,ENSG00000155961.4,ENSG00000156103.11,ENSG00000156140.4,ENSG00000156687.6,ENSG00000156689.2,ENSG00000156925.7,ENSG00000157168.14,ENSG00000157833.8,ENSG00000157851.12,ENSG00000157890.13,ENSG00000158164.6,ENSG00000158321.11,ENSG00000158427.10,ENSG00000158553.3,ENSG00000159086.10,ENSG00000159200.13,ENSG00000159307.14,ENSG00000159409.10,ENSG00000160233.6,ENSG00000160352.11,ENSG00000160716.4,ENSG00000160844.6,ENSG00000162068.1,ENSG00000162188.5,ENSG00000162374.12,ENSG00000162490.6,ENSG00000162493.12,ENSG00000162512.11,ENSG00000162738.5,ENSG00000162836.7,ENSG00000162849.11,ENSG00000162873.10,ENSG00000162975.3,ENSG00000162981.12,ENSG00000162992.3,ENSG00000163026.7,ENSG00000163053.6,ENSG00000163069.8,ENSG00000163406.6,ENSG00000163449.6,ENSG00000163612.10,ENSG00000163686.9,ENSG00000163808.12,ENSG00000163873.5,ENSG00000163879.9,ENSG00000164056.6,ENSG00000164100.7,ENSG00000164197.7,ENSG00000164199.11,ENSG00000164221.8,ENSG00000164305.13,ENSG00000164434.7,ENSG00000164600.4,ENSG00000164638.6,ENSG00000164651.12,ENSG00000164683.12,ENSG00000164687.6,ENSG00000164743.4,ENSG00000165055.11,ENSG00000165061.10,ENSG00000165072.9,ENSG00000165105.9,ENSG00000165186.9,ENSG00000165188.9,ENSG00000165194.10,ENSG00000165322.13,ENSG00000165323.11,ENSG00000165338.12,ENSG00000165449.7,ENSG00000165490.8,ENSG00000165511.4,ENSG00000165659.12,ENSG00000165821.7,ENSG00000165891.11,ENSG00000165966.10,ENSG00000166016.4,ENSG00000166206.9,ENSG00000166341.6,ENSG00000166407.9,ENSG00000166483.6,ENSG00000166582.5,ENSG00000166676.10,ENSG00000166924.4,ENSG00000167011.4,ENSG00000167100.10,ENSG00000167178.11,ENSG00000167383.4,ENSG00000167552.9,ENSG00000167614.9,ENSG00000167654.13,ENSG00000167840.9,ENSG00000167912.5,ENSG00000168078.5,ENSG00000168243.6,ENSG00000168280.12,ENSG00000168306.8,ENSG00000169184.5,ENSG00000169302.10,ENSG00000169427.2,ENSG00000169436.12,ENSG00000169607.8,ENSG00000169618.4,ENSG00000169684.9,ENSG00000169760.13,ENSG00000169840.4,ENSG00000169855.15,ENSG00000170264.8,ENSG00000170370.10,ENSG00000170381.8,ENSG00000170390.10,ENSG00000170439.5,ENSG00000170456.10,ENSG00000170516.12,ENSG00000170558.4,ENSG00000171016.7,ENSG00000171033.8,ENSG00000171060.6,ENSG00000171094.11,ENSG00000171208.5,ENSG00000171320.10,ENSG00000171476.17,ENSG00000171532.4,ENSG00000171533.7,ENSG00000171617.9,ENSG00000171649.7,ENSG00000171786.5,ENSG00000171951.4,ENSG00000172020.8,ENSG00000172159.11,ENSG00000172201.6,ENSG00000172461.6,ENSG00000172687.9,ENSG00000173114.8,ENSG00000173402.7,ENSG00000173404.3,ENSG00000173406.11,ENSG00000173805.11,ENSG00000174469.13,ENSG00000174498.9,ENSG00000174721.9,ENSG00000174740.7,ENSG00000174871.6,ENSG00000175087.5,ENSG00000175093.4,ENSG00000175130.6,ENSG00000175216.10,ENSG00000175229.6,ENSG00000175344.12,ENSG00000175426.6,ENSG00000175664.5,ENSG00000175832.8,ENSG00000175928.5,ENSG00000176049.11,ENSG00000176136.4,ENSG00000176165.7,ENSG00000176887.5,ENSG00000177098.4,ENSG00000177133.6,ENSG00000177181.10,ENSG00000177182.6,ENSG00000177338.9,ENSG00000177383.3,ENSG00000177839.4,ENSG00000177842.7,ENSG00000177993.3,ENSG00000178187.3,ENSG00000178386.8,ENSG00000178403.3,ENSG00000178445.8,ENSG00000178498.11,ENSG00000178531.4,ENSG00000178550.3,ENSG00000178662.11,ENSG00000179241.8,ENSG00000179242.11,ENSG00000179314.9,ENSG00000179331.2,ENSG00000179431.5,ENSG00000179455.6,ENSG00000179456.9,ENSG00000179520.6,ENSG00000179603.13,ENSG00000179796.7,ENSG00000180138.6,ENSG00000180251.4,ENSG00000180269.7,ENSG00000180447.5,ENSG00000180537.8,ENSG00000180592.12,ENSG00000181085.10,ENSG00000181126.9,ENSG00000181315.6,ENSG00000181449.2,ENSG00000181450.13,ENSG00000181773.6,ENSG00000182103.3,ENSG00000182175.9,ENSG00000182628.8,ENSG00000182732.12,ENSG00000182902.9,ENSG00000182985.12,ENSG00000183248.7,ENSG00000183307.3,ENSG00000183496.5,ENSG00000183780.8,ENSG00000183831.6,ENSG00000183850.9,ENSG00000183979.7,ENSG00000184194.5,ENSG00000184459.4,ENSG00000184486.7,ENSG00000184517.7,ENSG00000184611.7,ENSG00000184635.9,ENSG00000185008.13,ENSG00000185065.6,ENSG00000185149.5,ENSG00000185275.6,ENSG00000185742.6,ENSG00000185942.7,ENSG00000186007.5,ENSG00000186019.10,ENSG00000186280.5,ENSG00000186297.7,ENSG00000186354.6,ENSG00000186369.5,ENSG00000186638.11,ENSG00000186648.10,ENSG00000186675.5,ENSG00000186732.9,ENSG00000186907.3,ENSG00000186960.6,ENSG00000187068.2,ENSG00000187323.7,ENSG00000187325.4,ENSG00000187416.7,ENSG00000187678.8,ENSG00000187773.7,ENSG00000187801.10,ENSG00000187944.2,ENSG00000187957.7,ENSG00000187987.5,ENSG00000188322.4,ENSG00000188368.5,ENSG00000188451.7,ENSG00000188501.7,ENSG00000188646.5,ENSG00000188674.6,ENSG00000188729.2,ENSG00000188766.8,ENSG00000188916.4,ENSG00000189045.9,ENSG00000189057.6,ENSG00000189108.8,ENSG00000189238.4,ENSG00000189369.7,ENSG00000196090.8,ENSG00000196131.6,ENSG00000196132.7,ENSG00000196172.8,ENSG00000196220.11,ENSG00000196277.11,ENSG00000196338.8,ENSG00000196353.7,ENSG00000196361.5,ENSG00000196376.6,ENSG00000196503.2,ENSG00000196517.7,ENSG00000196591.7,ENSG00000196593.5,ENSG00000196628.9,ENSG00000196632.6,ENSG00000196767.4,ENSG00000196793.9,ENSG00000196963.2,ENSG00000197020.6,ENSG00000197083.7,ENSG00000197085.7,ENSG00000197121.10,ENSG00000197177.11,ENSG00000197275.8,ENSG00000197332.7,ENSG00000197372.5,ENSG00000197406.6,ENSG00000197472.10,ENSG00000197479.4,ENSG00000197566.5,ENSG00000197921.5,ENSG00000197928.6,ENSG00000197935.6,ENSG00000197977.3,ENSG00000197991.10,ENSG00000198521.7,ENSG00000198535.5,ENSG00000198576.2,ENSG00000198720.8,ENSG00000198729.4,ENSG00000198732.6,ENSG00000198739.6,ENSG00000198756.6,ENSG00000198826.6,ENSG00000198846.5,ENSG00000198929.8,ENSG00000198939.3,ENSG00000201247.1,ENSG00000201610.1,ENSG00000204147.5,ENSG00000204277.1,ENSG00000204335.3,ENSG00000204347.3,ENSG00000204422.7,ENSG00000204580.7,ENSG00000204624.6,ENSG00000204876.4,ENSG00000204950.2,ENSG00000204956.4,ENSG00000204969.5,ENSG00000205336.7,ENSG00000205403.8,ENSG00000205634.2,ENSG00000205683.7,ENSG00000205929.5,ENSG00000206432.4,ENSG00000207105.1,ENSG00000207562.1,ENSG00000207583.1,ENSG00000207621.1,ENSG00000207701.1,ENSG00000207819.1,ENSG00000211825.1,ENSG00000211866.1,ENSG00000212102.1,ENSG00000212734.4,ENSG00000213190.2,ENSG00000213297.4,ENSG00000213305.3,ENSG00000213420.3,ENSG00000213842.2,ENSG00000213866.3,ENSG00000213967.6,ENSG00000213973.4,ENSG00000214041.3,ENSG00000214049.6,ENSG00000214338.6,ENSG00000214369.2,ENSG00000214381.4,ENSG00000214541.3,ENSG00000214552.4,ENSG00000215105.3,ENSG00000215127.5,ENSG00000215146.4,ENSG00000215218.3,ENSG00000215397.3,ENSG00000215424.5,ENSG00000215452.3,ENSG00000215475.3,ENSG00000215559.4,ENSG00000217236.1,ENSG00000217241.1,ENSG00000217272.1,ENSG00000217769.4,ENSG00000218476.2,ENSG00000218902.3,ENSG00000219087.2,ENSG00000219891.2,ENSG00000219993.1,ENSG00000220377.1,ENSG00000221531.1,ENSG00000221866.5,ENSG00000222000.3,ENSG00000222755.1,ENSG00000222894.1,ENSG00000223467.2,ENSG00000223548.1,ENSG00000223751.1,ENSG00000223956.1,ENSG00000224061.1,ENSG00000224064.1,ENSG00000224128.1,ENSG00000224184.1,ENSG00000224243.1,ENSG00000224288.2,ENSG00000224322.1,ENSG00000224473.1,ENSG00000224647.2,ENSG00000224669.1,ENSG00000224717.1,ENSG00000224722.3,ENSG00000224865.3,ENSG00000225057.2,ENSG00000225472.1,ENSG00000225867.1,ENSG00000225953.2,ENSG00000225968.4,ENSG00000225984.1,ENSG00000226053.1,ENSG00000226059.2,ENSG00000226161.1,ENSG00000226230.1,ENSG00000226309.1,ENSG00000226398.1,ENSG00000226426.1,ENSG00000226508.1,ENSG00000226684.2,ENSG00000226711.2,ENSG00000226733.1,ENSG00000226856.1,ENSG00000226886.1,ENSG00000227036.2,ENSG00000227082.1,ENSG00000227117.2,ENSG00000227157.1,ENSG00000227203.2,ENSG00000227365.1,ENSG00000227491.1,ENSG00000227640.2,ENSG00000227704.1,ENSG00000227706.3,ENSG00000227933.1,ENSG00000227987.1,ENSG00000228010.1,ENSG00000228031.2,ENSG00000228142.2,ENSG00000228222.1,ENSG00000228271.1,ENSG00000228275.1,ENSG00000228285.2,ENSG00000228528.1,ENSG00000228592.1,ENSG00000228623.2,ENSG00000228812.3,ENSG00000228817.3,ENSG00000228828.1,ENSG00000228950.1,ENSG00000228976.1,ENSG00000229109.1,ENSG00000229155.1,ENSG00000229268.1,ENSG00000229271.1,ENSG00000229370.1,ENSG00000229453.1,ENSG00000229522.1,ENSG00000229676.2,ENSG00000229738.1,ENSG00000229740.1,ENSG00000229743.2,ENSG00000229834.1,ENSG00000230090.1,ENSG00000230611.1,ENSG00000230823.2,ENSG00000230825.1,ENSG00000230873.4,ENSG00000231064.1,ENSG00000231134.1,ENSG00000231138.1,ENSG00000231205.7,ENSG00000231236.2,ENSG00000231252.1,ENSG00000231531.4,ENSG00000231609.1,ENSG00000231612.1,ENSG00000231683.2,ENSG00000231728.2,ENSG00000231764.4,ENSG00000231831.1,ENSG00000231865.1,ENSG00000231877.1,ENSG00000231965.4,ENSG00000232024.2,ENSG00000232597.1,ENSG00000232678.2,ENSG00000232825.1,ENSG00000232842.2,ENSG00000233147.1,ENSG00000233246.1,ENSG00000233268.3,ENSG00000233639.1,ENSG00000233718.1,ENSG00000233786.1,ENSG00000233906.1,ENSG00000233961.1,ENSG00000234161.1,ENSG00000234300.1,ENSG00000234383.1,ENSG00000234685.1,ENSG00000234740.1,ENSG00000234773.2,ENSG00000234775.1,ENSG00000235016.1,ENSG00000235036.3,ENSG00000235089.1,ENSG00000235217.5,ENSG00000235238.1,ENSG00000235371.1,ENSG00000235447.2,ENSG00000235545.1,ENSG00000235597.1,ENSG00000235779.3,ENSG00000235940.1,ENSG00000235949.1,ENSG00000236024.1,ENSG00000236044.1,ENSG00000236080.2,ENSG00000236206.1,ENSG00000236311.2,ENSG00000236457.1,ENSG00000236507.1,ENSG00000236534.1,ENSG00000236582.1,ENSG00000236609.3,ENSG00000236668.2,ENSG00000236908.2,ENSG00000236961.1,ENSG00000236963.1,ENSG00000236975.1,ENSG00000237024.1,ENSG00000237167.1,ENSG00000237211.2,ENSG00000237222.3,ENSG00000237332.1,ENSG00000237406.1,ENSG00000237410.1,ENSG00000237457.2,ENSG00000237464.1,ENSG00000237569.1,ENSG00000237757.1,ENSG00000237939.1,ENSG00000237940.3,ENSG00000238063.1,ENSG00000238116.2,ENSG00000238230.1,ENSG00000238285.1,ENSG00000238331.1,ENSG00000239210.2,ENSG00000239345.2,ENSG00000239389.3,ENSG00000239521.3,ENSG00000239593.1,ENSG00000239626.1,ENSG00000239718.1,ENSG00000239791.1,ENSG00000239797.1,ENSG00000239922.1,ENSG00000240184.2,ENSG00000240371.1,ENSG00000240510.2,ENSG00000241472.2,ENSG00000241596.1,ENSG00000241735.1,ENSG00000242265.1,ENSG00000242349.1,ENSG00000242398.2,ENSG00000242419.1,ENSG00000242540.2,ENSG00000242791.2,ENSG00000242953.1,ENSG00000243150.1,ENSG00000243406.2,ENSG00000243720.1,ENSG00000243819.3,ENSG00000244055.1,ENSG00000244283.1,ENSG00000244405.3,ENSG00000244694.3,ENSG00000244968.2,ENSG00000245205.3,ENSG00000245526.4,ENSG00000245864.2,ENSG00000246528.3,ENSG00000246820.2,ENSG00000247193.2,ENSG00000247416.2,ENSG00000247763.2,ENSG00000248307.1,ENSG00000248359.1,ENSG00000248383.3,ENSG00000248394.1,ENSG00000248540.2,ENSG00000248543.2,ENSG00000248608.2,ENSG00000248668.1,ENSG00000248708.1,ENSG00000248724.2,ENSG00000248781.1,ENSG00000248913.1,ENSG00000248925.1,ENSG00000249158.2,ENSG00000249167.1,ENSG00000249176.1,ENSG00000249362.1,ENSG00000249421.1,ENSG00000249621.1,ENSG00000249835.2,ENSG00000249867.1,ENSG00000249992.1,ENSG00000250049.1,ENSG00000250120.2,ENSG00000250309.2,ENSG00000250358.1,ENSG00000250377.1,ENSG00000250486.2,ENSG00000250538.1,ENSG00000250579.1,ENSG00000250629.1,ENSG00000250846.2,ENSG00000250982.2,ENSG00000251126.2,ENSG00000251234.1,ENSG00000251331.2,ENSG00000251557.2,ENSG0000025159</t>
  </si>
  <si>
    <t>CL:0000049</t>
  </si>
  <si>
    <t>common myeloid progenitor</t>
  </si>
  <si>
    <t>A progenitor cell committed to myeloid lineage, including the megakaryocyte and erythroid lineages.</t>
  </si>
  <si>
    <t>CNhs12518,CNhs12523</t>
  </si>
  <si>
    <t>CATG00000000107.1,CATG00000002504.1,CATG00000004851.1,CATG00000005932.1,CATG00000006748.1,CATG00000008842.1,CATG00000009962.1,CATG00000010971.1,CATG00000011583.1,CATG00000012310.1,CATG00000013178.1,CATG00000014052.1,CATG00000014483.1,CATG00000014862.1,CATG00000015036.1,CATG00000015792.1,CATG00000018895.1,CATG00000020341.1,CATG00000021091.1,CATG00000022221.1,CATG00000022222.1,CATG00000024469.1,CATG00000027868.1,CATG00000028395.1,CATG00000028410.1,CATG00000029385.1,CATG00000030350.1,CATG00000030857.1,CATG00000030900.1,CATG00000030923.1,CATG00000034048.1,CATG00000035655.1,CATG00000038643.1,CATG00000038760.1,CATG00000041976.1,CATG00000045207.1,CATG00000045323.1,CATG00000047037.1,CATG00000047734.1,CATG00000048023.1,CATG00000049660.1,CATG00000049837.1,CATG00000051355.1,CATG00000055413.1,CATG00000056034.1,CATG00000056409.1,CATG00000056671.1,CATG00000058796.1,CATG00000060207.1,CATG00000062392.1,CATG00000062933.1,CATG00000063529.1,CATG00000066543.1,CATG00000066809.1,CATG00000069011.1,CATG00000069608.1,CATG00000072675.1,CATG00000072820.1,CATG00000075669.1,CATG00000080562.1,CATG00000080822.1,CATG00000081162.1,CATG00000082220.1,CATG00000082915.1,CATG00000083557.1,CATG00000085596.1,CATG00000088328.1,CATG00000090564.1,CATG00000092180.1,CATG00000094847.1,CATG00000098061.1,CATG00000099461.1,CATG00000103325.1,CATG00000105979.1,CATG00000106133.1,CATG00000106284.1,CATG00000106423.1,CATG00000107334.1,CATG00000107439.1,CATG00000107821.1,CATG00000109338.1,CATG00000112068.1,CATG00000112302.1,CATG00000113565.1,CATG00000114193.1,CATG00000116287.1,CATG00000116417.1,CATG00000116608.1,CATG00000117333.1,ENSG00000003147.13,ENSG00000003400.10,ENSG00000004468.8,ENSG00000004809.9,ENSG00000005206.12,ENSG00000005381.6,ENSG00000006015.13,ENSG00000007062.7,ENSG00000007255.6,ENSG00000007264.9,ENSG00000007545.11,ENSG00000007968.6,ENSG00000008083.9,ENSG00000010671.11,ENSG00000011295.11,ENSG00000012983.7,ENSG00000015133.14,ENSG00000018510.8,ENSG00000018699.7,ENSG00000018869.12,ENSG00000021355.8,ENSG00000023041.7,ENSG00000025039.10,ENSG00000025293.11,ENSG00000029153.10,ENSG00000030066.9,ENSG00000030419.12,ENSG00000034063.9,ENSG00000035499.8,ENSG00000036257.8,ENSG00000039650.5,ENSG00000041802.6,ENSG00000042088.9,ENSG00000042429.6,ENSG00000044446.7,ENSG00000044459.10,ENSG00000047410.9,ENSG00000047597.5,ENSG00000049618.17,ENSG00000051825.10,ENSG00000052749.9,ENSG00000053254.11,ENSG00000053900.6,ENSG00000054219.9,ENSG00000055044.6,ENSG00000055118.10,ENSG00000058453.12,ENSG00000058600.11,ENSG00000059122.12,ENSG00000059588.5,ENSG00000059691.7,ENSG00000059769.15,ENSG00000060069.12,ENSG00000060491.12,ENSG00000060558.3,ENSG00000062822.8,ENSG00000064115.6,ENSG00000064313.7,ENSG00000065057.3,ENSG00000065491.8,ENSG00000065600.8,ENSG00000065675.10,ENSG00000065923.5,ENSG00000066117.10,ENSG00000066279.12,ENSG00000067646.7,ENSG00000068831.14,ENSG00000068878.10,ENSG00000069424.10,ENSG00000069943.5,ENSG00000070081.11,ENSG00000070950.5,ENSG00000071626.12,ENSG00000071655.13,ENSG00000072274.8,ENSG00000072818.7,ENSG00000073111.9,ENSG00000073536.13,ENSG00000074201.4,ENSG00000074370.13,ENSG00000074582.8,ENSG00000075240.12,ENSG00000075884.8,ENSG00000076003.4,ENSG00000076248.6,ENSG00000076662.5,ENSG00000077147.10,ENSG00000077327.11,ENSG00000078070.7,ENSG00000078399.11,ENSG00000078403.12,ENSG00000078487.13,ENSG00000079387.9,ENSG00000081985.6,ENSG00000082068.4,ENSG00000082516.8,ENSG00000083454.17,ENSG00000083828.11,ENSG00000085644.9,ENSG00000085840.8,ENSG00000085999.7,ENSG00000086200.12,ENSG00000086232.8,ENSG00000087269.11,ENSG00000087903.8,ENSG00000088727.8,ENSG00000088882.7,ENSG00000090470.10,ENSG00000090857.9,ENSG00000091181.15,ENSG00000092036.12,ENSG00000092067.5,ENSG00000092148.8,ENSG00000092439.9,ENSG00000092853.9,ENSG00000092929.7,ENSG00000092978.6,ENSG00000093009.5,ENSG00000094804.5,ENSG00000095002.8,ENSG00000095015.5,ENSG00000095564.9,ENSG00000095932.5,ENSG00000096654.11,ENSG00000096968.8,ENSG00000099849.10,ENSG00000100034.9,ENSG00000100060.13,ENSG00000100068.7,ENSG00000100099.16,ENSG00000100124.8,ENSG00000100147.9,ENSG00000100162.10,ENSG00000100181.17,ENSG00000100206.5,ENSG00000100219.12,ENSG00000100297.11,ENSG00000100360.10,ENSG00000100365.10,ENSG00000100368.9,ENSG00000100413.12,ENSG00000100427.11,ENSG00000100448.3,ENSG00000100580.7,ENSG00000100596.2,ENSG00000100749.3,ENSG00000101187.11,ENSG00000101190.8,ENSG00000101200.5,ENSG00000101412.9,ENSG00000101596.10,ENSG00000101695.4,ENSG00000102043.11,ENSG00000102078.11,ENSG00000102218.5,ENSG00000102362.11,ENSG00000102974.10,ENSG00000103168.12,ENSG00000103489.7,ENSG00000103490.13,ENSG00000104043.10,ENSG00000104218.9,ENSG00000104361.5,ENSG00000104613.7,ENSG00000104731.9,ENSG00000104783.7,ENSG00000104852.10,ENSG00000104903.4,ENSG00000104907.8,ENSG00000105186.10,ENSG00000105202.3,ENSG00000105205.6,ENSG00000105352.6,ENSG00000105371.8,ENSG00000105397.9,ENSG00000105472.8,ENSG00000105732.9,ENSG00000105810.5,ENSG00000105983.15,ENSG00000106263.13,ENSG00000106268.11,ENSG00000106327.8,ENSG00000106404.9,ENSG00000106665.11,ENSG00000106852.11,ENSG00000107036.7,ENSG00000107242.13,ENSG00000107443.11,ENSG00000107566.9,ENSG00000107623.4,ENSG00000107815.3,ENSG00000108021.15,ENSG00000108262.11,ENSG00000108306.7,ENSG00000108465.10,ENSG00000108825.13,ENSG00000108924.9,ENSG00000109674.3,ENSG00000109685.13,ENSG00000110048.7,ENSG00000110090.8,ENSG00000110171.14,ENSG00000110318.9,ENSG00000110536.9,ENSG00000110665.7,ENSG00000110721.7,ENSG00000110917.3,ENSG00000111110.7,ENSG00000111203.7,ENSG00000111325.12,ENSG00000111670.10,ENSG00000111846.11,ENSG00000111880.11,ENSG00000112031.11,ENSG00000112062.6,ENSG00000112118.13,ENSG00000112242.10,ENSG00000112294.8,ENSG00000112365.4,ENSG00000112773.11,ENSG00000113269.9,ENSG00000113389.11,ENSG00000113648.12,ENSG00000114446.4,ENSG00000114654.6,ENSG00000114857.13,ENSG00000115137.7,ENSG00000115232.9,ENSG00000115325.9,ENSG00000115392.7,ENSG00000115526.6,ENSG00000115760.9,ENSG00000116127.13,ENSG00000116580.14,ENSG00000116691.6,ENSG00000116809.7,ENSG00000116830.7,ENSG00000117479.8,ENSG00000117480.11,ENSG00000118007.8,ENSG00000118263.10,ENSG00000118276.7,ENSG00000118495.14,ENSG00000118513.14,ENSG00000118707.5,ENSG00000119335.12,ENSG00000119411.10,ENSG00000119509.8,ENSG00000119535.13,ENSG00000119660.3,ENSG00000119688.16,ENSG00000119778.10,ENSG00000119969.10,ENSG00000120158.7,ENSG00000120669.11,ENSG00000120756.8,ENSG00000120833.9,ENSG00000121053.5,ENSG00000121104.3,ENSG00000121570.8,ENSG00000121691.4,ENSG00000121716.14,ENSG00000121892.10,ENSG00000122025.10,ENSG00000122126.11,ENSG00000122223.8,ENSG00000122483.13,ENSG00000122591.7,ENSG00000122779.12,ENSG00000123064.8,ENSG00000123144.6,ENSG00000123179.9,ENSG00000123405.9,ENSG00000123607.10,ENSG00000123892.7,ENSG00000124019.9,ENSG00000124243.13,ENSG00000124535.11,ENSG00000124575.5,ENSG00000124587.9,ENSG00000124608.4,ENSG00000124780.9,ENSG00000124782.15,ENSG00000124882.3,ENSG00000125354.18,ENSG00000125375.10,ENSG00000125384.6,ENSG00000125447.12,ENSG00000125457.9,ENSG00000125871.9,ENSG00000125901.5,ENSG00000125910.4,ENSG00000126003.6,ENSG00000126216.8,ENSG00000126790.7,ENSG00000126883.12,ENSG00000127980.11,ENSG00000128040.6,ENSG00000128159.7,ENSG00000128191.9,ENSG00000128322.6,ENSG00000128805.10,ENSG00000128815.13,ENSG00000128833.8,ENSG00000128908.11,ENSG00000128951.9,ENSG00000128973.7,ENSG00000129484.9,ENSG00000129534.9,ENSG00000129675.11,ENSG00000129691.11,ENSG00000130347.8,ENSG00000130511.11,ENSG00000130522.4,ENSG00000130695.9,ENSG00000130699.12,ENSG00000130713.11,ENSG00000130748.6,ENSG00000131002.7,ENSG00000131127.9,ENSG00000131374.10,ENSG00000131375.5,ENSG00000132017.6,ENSG00000132024.13,ENSG00000132359.9,ENSG00000132635.12,ENSG00000132661.3,ENSG00000132749.6,ENSG00000132964.7,ENSG00000133059.12,ENSG00000133256.8,ENSG00000133316.11,ENSG00000133624.9,ENSG00000133627.13,ENSG00000133739.11,ENSG00000134323.10,ENSG00000134602.11,ENSG00000134627.7,ENSG00000134900.7,ENSG00000134987.7,ENSG00000135040.11,ENSG00000135363.7,ENSG00000135587.4,ENSG00000135847.5,ENSG00000135870.7,ENSG00000135945.5,ENSG00000136319.7,ENSG00000136492.4,ENSG00000136720.6,ENSG00000136807.7,ENSG00000136982.5,ENSG00000137700.12,ENSG00000137822.8,ENSG00000137841.7,ENSG00000138050.10,ENSG00000138134.7,ENSG00000138190.12,ENSG00000138376.6,ENSG00000138399.13,ENSG00000138442.5,ENSG00000138658.11,ENSG00000138669.5,ENSG00000138756.13,ENSG00000138764.9,ENSG00000138964.12,ENSG00000139083.6,ENSG00000139291.9,ENSG00000139436.16,ENSG00000139668.7,ENSG00000139675.10,ENSG00000139697.7,ENSG00000139734.13,ENSG00000140022.5,ENSG00000140280.9,ENSG00000140284.6,ENSG00000140287.6,ENSG00000140563.10,ENSG00000140691.12,ENSG00000140854.8,ENSG00000140988.11,ENSG00000141384.7,ENSG00000141401.7,ENSG00000141447.12,ENSG00000141519.10,ENSG00000141577.9,ENSG00000141627.9,ENSG00000141873.6,ENSG00000142197.8,ENSG00000142583.13,ENSG00000142632.12,ENSG00000142765.13,ENSG00000143033.13,ENSG00000143303.7,ENSG00000143379.8,ENSG00000143476.13,ENSG00000143479.11,ENSG00000143493.8,ENSG00000143653.9,ENSG00000143751.9,ENSG00000143919.10,ENSG00000143952.15,ENSG00000144057.11,ENSG00000144218.14,ENSG00000144354.9,ENSG00000144445.11,ENSG00000144455.9,ENSG00000144504.11,ENSG00000144736.9,ENSG00000144792.5,ENSG00000145020.10,ENSG00000145041.11,ENSG00000145088.4,ENSG00000145287.6,ENSG00000145348.12,ENSG00000145414.4,ENSG00000145675.10,ENSG00000145687.11,ENSG00000145708.6,ENSG00000145949.8,ENSG00000145982.7,ENSG00000146021.10,ENSG00000146063.14,ENSG00000146067.11,ENSG00000146247.13,ENSG00000146281.5,ENSG00000146350.9,ENSG00000146463.7,ENSG00000146530.7,ENSG00000146963.13,ENSG00000147251.11,ENSG00000147536.7,ENSG00000148057.11,ENSG00000148090.7,ENSG00000148384.11,ENSG00000148399.7,ENSG00000148426.8,ENSG00000148824.14,ENSG00000148840.6,ENSG00000149091.11,ENSG00000149328.10,ENSG00000149516.9,ENSG00000149534.4,ENSG00000149548.10,ENSG00000149600.7,ENSG00000149636.11,ENSG00000149646.8,ENSG00000150667.6,ENSG00000151092.12,ENSG00000151136.10,ENSG00000151164.14,ENSG00000151376.12,ENSG00000151458.7,ENSG00000151532.9,ENSG00000151687.10,ENSG00000151702.12,ENSG00000152242.6,ENSG00000152253.4,ENSG00000152348.11,ENSG00000152439.8,ENSG00000152454.3,ENSG00000152518.5,ENSG00000152620.8,ENSG00000152760.5,ENSG00000153044.5,ENSG00000153107.7,ENSG00000153162.8,ENSG00000153561.8,ENSG00000153721.13,ENSG00000153914.11,ENSG00000153933.5,ENSG00000153944.6,ENSG00000154479.8,ENSG00000154760.9,ENSG00000154822.11,ENSG00000154930.10,ENSG00000155111.10,ENSG00000155666.7,ENSG00000155849.11,ENSG00000155858.5,ENSG00000155984.10,ENSG00000156017.8,ENSG00000156052.6,ENSG00000156170.8,ENSG00000156374.10,ENSG00000156414.14,ENSG00000156787.12,ENSG00000156802.8,ENSG00000157014.6,ENSG00000157404.11,ENSG00000157500.6,ENSG00000157554.14,ENSG00000157600.7,ENSG00000157653.7,ENSG00000157703.11,ENSG00000157869.10,ENSG00000158423.12,ENSG00000158427.10,ENSG00000159055.3,ENSG00000159216.14,ENSG00000159496.10,ENSG00000160062.10,ENSG00000160214.8,ENSG00000160219.7,ENSG00000160298.13,ENSG00000160299.12,ENSG00000160305.13,ENSG00000160360.7,ENSG00000160633.8,ENSG00000160908.14,ENSG00000161547.10,ENSG00000161847.9,ENSG00000161905.8,ENSG00000162062.10,ENSG00000162139.5,ENSG00000162174.8,ENSG00000162367.7,ENSG00000162402.8,ENSG00000162437.10,ENSG00000162591.11,ENSG00000162607.8,ENSG00000162639.11,ENSG00000162676.7,ENSG00000162775.10,ENSG00000162885.8,ENSG00000163126.10,ENSG00000163297.12,ENSG00000163349.17,ENSG00000163378.9,ENSG00000163527.5,ENSG00000163605.10,ENSG00000163635.13,ENSG00000163738.14,ENSG00000163795.9,ENSG00000163832.11,ENSG00000163864.10,ENSG00000163939.14,ENSG00000163964.9,ENSG00000164037.12,ENSG00000164038.10,ENSG00000164074.10,ENSG00000164077.9,ENSG00000164080.9,ENSG00000164104.7,ENSG00000164116.12,ENSG00000164134.8,ENSG00000164251.4,ENSG00000164506.10,ENSG00000164631.14,ENSG00000164649.15,ENSG00000164815.6,ENSG00000164841.4,ENSG00000164941.9,ENSG00000165185.10,ENSG00000165275.5,ENSG00000165392.5,ENSG00000165568.13,ENSG00000165646.7,ENSG00000165650.7,ENSG00000165716.5,ENSG00000165724.5,ENSG00000165819.7,ENSG00000165996.9,ENSG00000166012.10,ENSG00000166126.6,ENSG00000166135.9,ENSG00000166261.6,ENSG00000166265.7,ENSG00000166321.9,ENSG00000166377.15,ENSG00000166432.10,ENSG00000166508.13,ENSG00000166669.9,ENSG00000166788.5,ENSG00000166860.2,ENSG00000166887.11,ENSG00000167216.12,ENSG00000167384.6,ENSG00000167543.11,ENSG00000167554.10,ENSG00000167615.12,ENSG00000167895.10,ENSG00000167912.5,ENSG00000167925.11,ENSG00000167984.12,ENSG00000168004.5,ENSG00000168038.6,ENSG00000168060.10,ENSG00000168237.13,ENSG00000168298.4,ENSG00000168556.5,ENSG00000168918.9,ENSG00000169087.6,ENSG00000169131.6,ENSG00000169220.13,ENSG00000169299.9,ENSG00000169567.7,ENSG00000169598.11,ENSG00000169684.9,ENSG00000169696.11,ENSG00000169718.13,ENSG00000169914.5,ENSG00000170264.8,ENSG00000170265.7,ENSG00000170340.10,ENSG00000170345.5,ENSG00000170430.9,ENSG00000170469.6,ENSG00000170476.11,ENSG00000170604.3,ENSG00000170632.9,ENSG00000170891.6,ENSG00000170893.3,ENSG00000171045.10,ENSG00000171103.6,ENSG00000171136.6,ENSG00000171161.8,ENSG00000171502.10,ENSG00000171703.12,ENSG00000171960.6,ENSG00000172164.9,ENSG00000172232.5,ENSG00000172292.10,ENSG00000172543.3,ENSG00000172578.7,ENSG00000172794.15,ENSG00000172828.8,ENSG00000172888.7,ENSG00000172889.11,ENSG00000172922.4,ENSG00000173020.6,ENSG00000173214.5,ENSG00000173226.12,ENSG00000173230.11,ENSG00000173272.9,ENSG00000173349.4,ENSG00000173540.8,ENSG00000173566.9,ENSG00000173611.13,ENSG00000173825.6,ENSG00000173894.6,ENSG00000174004.5,ENSG00000174010.9,ENSG00000174059.12,ENSG00000174371.12,ENSG00000174374.9,ENSG00000174749.5,ENSG00000174799.6,ENSG00000174839.8,ENSG00000175087.5,ENSG00000175455.10,ENSG00000175711.4,ENSG00000176108.5,ENSG00000176155.14,ENSG00000176160.5,ENSG00000176248.7,ENSG00000176834.9,ENSG00000176890.11,ENSG00000176894.5,ENSG00000176953.6,ENSG00000177030.12,ENSG00000177054.9,ENSG00000177192.9,ENSG00000177272.7,ENSG00000177302.10,ENSG00000177599.8,ENSG00000177694.10,ENSG00000177721.3,ENSG00000177738.3,ENSG00000177820.5,ENSG00000177854.7,ENSG00000178093.12,ENSG00000178412.4,ENSG00000178502.5,ENSG00000178904.14,ENSG00000178917.10,ENSG00000179051.9,ENSG00000179115.6,ENSG00000179348.7,ENSG00000179743.2,ENSG00000180035.6,ENSG00000180044.3,ENSG00000180336.13,ENSG00000180423.4,ENSG00000180530.5,ENSG00000180573.8,ENSG00000180747.11,ENSG00000180773.10,ENSG00000181007.7,ENSG00000181220.11,ENSG00000181666.13,ENSG00000181894.10,ENSG00000182173.8,ENSG00000182511.7,ENSG00000182557.3,ENSG00000182676.4,ENSG00000182973.14,ENSG00000183011.9,ENSG00000183018.4,ENSG00000183309.7,ENSG00000183337.12,ENSG00000183479.8,ENSG00000183605.12,ENSG00000183624.9,ENSG00000183690.12,ENSG00000183691.4,ENSG00000183734.4,ENSG00000183850.9,ENSG00000183891.5,ENSG00000184270.3,ENSG00000184348.2,ENSG00000184381.14,ENSG00000184428.8,ENSG00000184465.11,ENSG00000184634.11,ENSG00000184635.9,ENSG00000184661.9,ENSG00000184988.4,ENSG00000184992.10,ENSG00000185163.5,ENSG00000185198.7,ENSG00000185219.11,ENSG00000185238.8,ENSG00000185250.11,ENSG00000185344.9,ENSG00000185347.13,ENSG00000185420.14,ENSG00000185480.7,ENSG00000185614.4,ENSG00000185658.9,ENSG00000185760.11,ENSG00000185875.8,ENSG00000185905.3,ENSG00000186056.5,ENSG00000186074.14,ENSG00000186105.7,ENSG00000186153.12,ENSG00000186187.7,ENSG00000186230.6,ENSG00000186272.8,ENSG00000186283.9,ENSG00000186314.7,ENSG00000186603.4,ENSG00000186652.5,ENSG00000186716.15,ENSG00000186918.9,ENSG00000186998.11,ENSG00000187037.4,ENSG00000187147.13,ENSG00000187239.12,ENSG00000187609.11,ENSG00000187792.3,ENSG00000187796.9,ENSG00000187824.4,ENSG00000188070.8,ENSG00000188092.10,ENSG00000188312.9,ENSG00000188394.6,ENSG00000188474.6,ENSG00000188511.8,ENSG00000188566.7,ENSG00000188580.9,ENSG00000188785.7,ENSG00000188807.8,ENSG00000188820.8,ENSG00000188825.9,ENSG00000188917.10,ENSG00000188986.4,ENSG00000188994.8,ENSG00000189007.11,ENSG00000189149.7,ENSG00000189343.6,ENSG00000189362.7,ENSG00000196081.5,ENSG00000196118.7,ENSG00000196176.7,ENSG00000196345.8,ENSG00000196355.2,ENSG00000196358.6,ENSG00000196371.2,ENSG00000196415.5,ENSG00000196422.6,ENSG00000196449.3,ENSG00000196476.7,ENSG00000196533.6,ENSG00000196547.10,ENSG00000196605.3,ENSG00000196684.8,ENSG00000196724.8,ENSG00000196730.8,ENSG00000196782.8,ENSG00000196787.2,ENSG00000196943.8,ENSG00000197119.8,ENSG00000197381.11,ENSG00000197417.7,ENSG00000197442.8,ENSG00000197471.7,ENSG00000197561.2,ENSG00000197822.6,ENSG00000197857.9,ENSG00000197989.9,ENSG00000198056.9,ENSG00000198131.9,ENSG00000198169.4,ENSG00000198185.7,ENSG00000198339.3,ENSG00000198429.5,ENSG00000198453.8,ENSG00000198520.6,ENSG00000198521.7,ENSG00000198556.9,ENSG00000198604.6,ENSG00000198648.6,ENSG00000198673.6,ENSG00000198720.8,ENSG00000198742.5,ENSG00000198771.6,ENSG00000198795.6,ENSG00000198917.7,ENSG00000199753.1,ENSG00000200463.1,ENSG00000200738.1,ENSG00000201302.1,ENSG00000201823.1,ENSG00000202408.1,ENSG00000203618.5,ENSG00000203666.8,ENSG00000203711.7,ENSG00000203813.4,ENSG00000204228.3,ENSG00000204271.6,ENSG00000204387.8,ENSG00000204410.10,ENSG00000204420.4,ENSG00000204428.8,ENSG00000204685.5,ENSG00000204740.5,ENSG00000205268.6,ENSG00000205309.9,ENSG00000205583.9,ENSG00000205642.5,ENSG00000205808.4,ENSG00000205930.4,ENSG00000206120.7,ENSG00000206417.4,ENSG00000206560.6,ENSG00000207827.1,ENSG00000207945.1,ENSG00000212195.1,ENSG00000213047.7,ENSG00000213066.7,ENSG00000213244.3,ENSG00000213397.6,ENSG00000213420.3,ENSG00000213435.3,ENSG00000213468.3,ENSG00000213762.6,ENSG00000213971.3,ENSG00000213983.7,ENSG00000213988.5,ENSG00000214029.3,ENSG00000214184.3,ENSG00000214189.4,ENSG00000214357.4,ENSG00000214425.2,ENSG00000214654.5,ENSG00000214719.7,ENSG00000214787.4,ENSG00000215190.4,ENSG00000215417.6,ENSG00000215883.5,ENSG00000217128.7,ENSG00000221817.5,ENSG00000221829.5,ENSG00000221988.8,ENSG00000222309.1,ENSG00000223837.2,ENSG00000223960.2,ENSG00000224032.2,ENSG00000225062.1,ENSG00000225231.1,ENSG00000226777.3,ENSG00000226823.1,ENSG00000227107.1,ENSG00000227394.1,ENSG00000227939.1,ENSG00000228172.1,ENSG00000228192.3,ENSG00000228201.1,ENSG00000228451.3,ENSG00000228651.1,ENSG00000228878.3,ENSG00000228989.1,ENSG00000229970.3,ENSG00000230155.2,ENSG00000230259.2,ENSG00000230487.3,ENSG00000230583.2,ENSG00000230832.3,ENSG00000231160.5,ENSG00000231728.2,ENSG00000231856.1,ENSG00000232019.1,ENSG00000232065.1,ENSG00000232093.1,ENSG00000232104.2,ENSG00000232445.1,ENSG00000232499.2,ENSG00000232546.1,ENSG00000233016.2,ENSG00000233184.2,ENSG00000233220.3,ENSG00000233236.1,ENSG00000233730.1,ENSG00000233968.2,ENSG00000234062.3,ENSG00000234171.1,ENSG00000234183.1,ENSG00000234396.3,ENSG00000234444.5,ENSG00000234585.2,ENSG00000235488.1,ENSG00000235605.1,ENSG00000236144.2,ENSG00000236471.1,ENSG00000236778.3,ENSG00000236810.1,ENSG00000237021.2,ENSG00000237036.4,ENSG00000237298.4,ENSG00000237330.2,ENSG00000237441.5,ENSG00000237489.2,ENSG00000237547.1,ENSG00000237605.1,ENSG00000237819.1,ENSG00000237943.2,ENSG00000237976.1,ENSG00000238121.1,ENSG00000238363.1,ENSG00000239213.1,ENSG00000239306.4,ENSG00000239468.2,ENSG00000239523.1,ENSG00000239539.1,ENSG00000239636.1,ENSG00000239791.1,ENSG00000239985.2,ENSG00000240057.1,ENSG00000240449.1,ENSG00000240754.1,ENSG00000241211.1,ENSG00000241525.3,ENSG00000241666.2,ENSG00000241769.3,ENSG00000242282.2,ENSG00000242294.2,ENSG00000242338.2,ENSG00000242686.2,ENSG00000242715.3,ENSG00000242802.2,ENSG00000243926.1,ENSG00000244078.1,ENSG00000244239.1,ENSG00000244459.2,ENSG00000244620.1,ENSG00000245105.1,ENSG00000245149.3,ENSG00000245848.2,ENSG00000245910.4,ENSG00000246263.2,ENSG00000247077.2,ENSG00000247121.2,ENSG00000247151.2,ENSG00000248121.4,ENSG00000248167.3,ENSG00000248275.1,ENSG00000248309.1,ENSG00000248643.5,ENSG00000248672.1,ENSG00000248719.1,ENSG00000249464.1,ENSG00000249485.1,ENSG00000249572.1,ENSG00000249859.3,ENSG00000250131.1,ENSG00000250155.1,ENSG00000250299.1,ENSG00000250709.1,ENSG00000250903.4,ENSG00000251002.3,ENSG00000251508.1,ENSG00000252188.1,ENSG00000253276.1,ENSG00000253320.1,ENSG00000254469.3,ENSG00000254470.2,ENSG00000254860.1,ENSG00000254996.1,ENSG00000255121.2,ENSG00000255152.4,ENSG00000255153.1,ENSG00000255513.1,ENSG00000255517.2,ENSG00000255651.2,ENSG00000255857.1,ENSG00000256028.2,ENSG00000256407.1,ENSG00000256525.2,ENSG00000256628.2,ENSG00000256632.3,ENSG00000257093.2,ENSG00000257135.1,ENSG00000257167.2,ENSG00000257261.1,ENSG00000257582.1,ENSG00000257698.1,ENSG00000257949.2,ENSG00000257950.3,ENSG00000258017.1,ENSG00000258388.3,ENSG00000258561.1,ENSG00000258568.1,ENSG00000258733.1,ENSG00000258860.1,ENSG00000258982.1,ENSG00000259001.2,ENSG00000259330.1,ENSG00000259399.1,ENSG00000259431.1,ENSG00000259775.1,ENSG00000259802.1,ENSG00000259877.1,ENSG00000259985.1,ENSG00000260007.1,ENSG00000260083.1,ENSG00000260136.1,ENSG00000260369.2,ENSG00000260727.1,ENSG00000260852.1,ENSG00000260898.1,ENSG00000261373.1,ENSG00000261408.1,ENSG00000261423.1,ENSG00000261485.1,ENSG00000261879.1,ENSG00000262304.1,ENSG00000262482.1,ENSG00000262879.1,ENSG00000263264.1,ENSG00000263530.1,ENSG00000263917.1,ENSG00000264229.1,ENSG00000264247.1,ENSG00000264290.1,ENSG00000265008.1,ENSG00000265037.1,ENSG00000265206.2,ENSG00000265500.1,ENSG00000266053.2,ENSG00000266070.1,ENSG00000266714.2,ENSG00000267040.2,ENSG00000267041.1,ENSG00000267060.1,ENSG00000267121.1,ENSG00000267213.3,ENSG00000267257.1,ENSG00000267475.1,ENSG00000267519.2,ENSG00000267698.1,ENSG00000267751.1,ENSG00000267886.1,ENSG00000268119.1,ENSG00000268533.1,ENSG00000268555.1,ENSG00000268584.1,ENSG00000269089.1,ENSG00000269107.1,ENSG00000269476.1,ENSG00000269533.1,ENSG00000269545.1,ENSG00000269609.1,ENSG00000269640.1,ENSG00000269955.2,ENSG00000270066.2,ENSG00000270141.2,ENSG00000270604.1,ENSG00000270761.1,ENSG00000271555.1,ENSG00000271816.1,ENSG00000271853.1,ENSG00000271858.1,ENSG00000272030.1,ENSG00000272145.1,ENSG00000272256.1,ENSG00000272325.1,ENSG00000272369.1,ENSG00000272410.1,ENSG00000272455.1,ENSG00000272752.1,ENSG00000272764.1,ENSG00000272772.1,ENSG00000272799.1,ENSG00000272927.1,ENSG00000272994.1,ENSG00000273015.1,ENSG00000273129.1,ENSG00000273148.1,ENSG00000273199.1,ENSG00000273217.1,ENSG00000273314.1,ENSG00000273329.1</t>
  </si>
  <si>
    <t>CL:0000056</t>
  </si>
  <si>
    <t>myoblast</t>
  </si>
  <si>
    <t>A cell that is commited to differentiating into a muscle cell.  Embryonic myoblasts develop from the mesoderm. They undergo proliferation, migrate to their various sites, and then differentiate into the appropriate form of myocytes.  Myoblasts also occur as transient populations of cells in muscles undergoing repair.</t>
  </si>
  <si>
    <t>CNhs10838,CNhs10839,CNhs10863,CNhs10868,CNhs10869,CNhs10870,CNhs11083,CNhs11084,CNhs11085,CNhs11086,CNhs11087,CNhs11088,CNhs11090,CNhs11091,CNhs11305,CNhs11309,CNhs11324,CNhs11328,CNhs11329,CNhs11900,CNhs11908,CNhs11920,CNhs11927,CNhs11963,CNhs11964,CNhs11965,CNhs11976,CNhs11987,CNhs11988,CNhs11989,CNhs11990,CNhs11991,CNhs12004,CNhs12007,CNhs12008,CNhs12043,CNhs12044,CNhs12045,CNhs12046,CNhs12048,CNhs12049,CNhs12053,CNhs12056,CNhs12060,CNhs12341,CNhs12348,CNhs12350,CNhs12569,CNhs12571,CNhs12597,CNhs12894,CNhs13339,CNhs13349,CNhs13358,CNhs13369,CNhs13567,CNhs13577,CNhs13847,CNhs14567,CNhs14577,CNhs14586,CNhs14596,CNhs14605</t>
  </si>
  <si>
    <t>CATG00000003623.1,CATG00000005146.1,CATG00000010860.1,CATG00000044656.1,CATG00000048399.1,CATG00000062130.1,CATG00000072794.1,CATG00000075481.1,CATG00000081335.1,CATG00000092863.1,CATG00000095751.1,CATG00000096639.1,CATG00000098035.1,CATG00000098744.1,CATG00000100320.1,CATG00000109489.1,CATG00000114825.1,ENSG00000095752.2,ENSG00000104368.13,ENSG00000105825.7,ENSG00000108342.8,ENSG00000124875.5,ENSG00000128606.8,ENSG00000138435.10,ENSG00000156466.8,ENSG00000159263.11,ENSG00000163735.6,ENSG00000163739.4,ENSG00000164283.8,ENSG00000170054.10,ENSG00000178550.3,ENSG00000196611.4,ENSG00000198975.1,ENSG00000227517.2,ENSG00000228714.2,ENSG00000234695.1,ENSG00000240244.3,ENSG00000249992.1,ENSG00000250064.1,ENSG00000250657.1,ENSG00000265799.1,ENSG00000273388.1</t>
  </si>
  <si>
    <t>CL:0000057</t>
  </si>
  <si>
    <t>fibroblast</t>
  </si>
  <si>
    <t>A connective tissue cell which secretes an extracellular matrix rich in collagen and other macromolecules. Flattened and irregular in outline with branching processes; appear fusiform or spindle-shaped.</t>
  </si>
  <si>
    <t>CNhs10848,CNhs10866,CNhs10867,CNhs10874,CNhs10878,CNhs11052,CNhs11065,CNhs11074,CNhs11082,CNhs11319,CNhs11322,CNhs11335,CNhs11337,CNhs11339,CNhs11351,CNhs11352,CNhs11353,CNhs11354,CNhs11378,CNhs11379,CNhs11902,CNhs11907,CNhs11909,CNhs11911,CNhs11912,CNhs11913,CNhs11914,CNhs11952,CNhs11953,CNhs11961,CNhs11962,CNhs11971,CNhs11981,CNhs11982,CNhs11996,CNhs12006,CNhs12011,CNhs12013,CNhs12027,CNhs12028,CNhs12038,CNhs12039,CNhs12052,CNhs12055,CNhs12057,CNhs12059,CNhs12061,CNhs12065,CNhs12093,CNhs12095,CNhs12118,CNhs12344,CNhs12493,CNhs12498,CNhs12499,CNhs12639,CNhs12640,CNhs12641,CNhs14128,CNhs14129,CNhs14130,CNhs14131,CNhs14132,CNhs14133,CNhs14134,CNhs14135</t>
  </si>
  <si>
    <t>CATG00000001095.1,CATG00000005871.1,CATG00000011005.1,CATG00000012735.1,CATG00000016989.1,CATG00000022481.1,CATG00000025698.1,CATG00000025701.1,CATG00000033931.1,CATG00000036426.1,CATG00000042883.1,CATG00000052032.1,CATG00000052085.1,CATG00000054135.1,CATG00000055285.1,CATG00000070299.1,CATG00000072957.1,CATG00000073694.1,CATG00000081129.1,CATG00000082339.1,CATG00000085376.1,CATG00000088651.1,CATG00000089018.1,CATG00000089639.1,CATG00000095756.1,CATG00000099945.1,CATG00000118017.1,ENSG00000103888.11,ENSG00000104321.6,ENSG00000105664.6,ENSG00000107984.5,ENSG00000113083.8,ENSG00000131668.9,ENSG00000131737.5,ENSG00000134259.3,ENSG00000134363.7,ENSG00000137273.3,ENSG00000137809.12,ENSG00000138675.12,ENSG00000138829.6,ENSG00000150051.9,ENSG00000164761.4,ENSG00000166923.6,ENSG00000167157.9,ENSG00000172061.7,ENSG00000177300.5,ENSG00000180053.6,ENSG00000180875.4,ENSG00000180914.6,ENSG00000181195.6,ENSG00000182261.3,ENSG00000183287.9,ENSG00000204941.9,ENSG00000221852.4,ENSG00000225554.1,ENSG00000226992.1,ENSG00000228035.1,ENSG00000233608.2,ENSG00000239332.1,ENSG00000246430.2,ENSG00000255243.1,ENSG00000257642.1,ENSG00000259091.1,ENSG00000259450.1,ENSG00000260910.1,ENSG00000261105.1,ENSG00000262003.1,ENSG00000267761.2</t>
  </si>
  <si>
    <t>CL:0000062</t>
  </si>
  <si>
    <t>osteoblast</t>
  </si>
  <si>
    <t>Skeletogenic cell that secretes osteoid, is capable of producing mineralized (hydroxyapatite) matrix, is located adjacent to or within osteoid tissue, and arises from the transformation of a preosteoblast cell.</t>
  </si>
  <si>
    <t>CNhs11311,CNhs11385,CNhs11980,CNhs12035,CNhs12036</t>
  </si>
  <si>
    <t>CATG00000005258.1,CATG00000010876.1,CATG00000023460.1,CATG00000031362.1,CATG00000039833.1,CATG00000050266.1,CATG00000058476.1,CATG00000058536.1,CATG00000069370.1,CATG00000076265.1,CATG00000080958.1,CATG00000088349.1,CATG00000093115.1,CATG00000099244.1,CATG00000103955.1,CATG00000106337.1,ENSG00000060718.14,ENSG00000105664.6,ENSG00000105880.4,ENSG00000124249.5,ENSG00000128709.10,ENSG00000128710.5,ENSG00000129038.11,ENSG00000132000.7,ENSG00000137745.7,ENSG00000137809.12,ENSG00000143387.8,ENSG00000145681.6,ENSG00000146197.7,ENSG00000147889.12,ENSG00000163394.5,ENSG00000170893.3,ENSG00000171812.6,ENSG00000172789.3,ENSG00000181195.6,ENSG00000181541.4,ENSG00000198768.6,ENSG00000200959.1,ENSG00000214889.3,ENSG00000216193.2,ENSG00000229720.1,ENSG00000230838.1,ENSG00000231290.1,ENSG00000238875.1,ENSG00000243627.4,ENSG00000250102.1,ENSG00000258821.1,ENSG00000263858.1,ENSG00000267352.1,ENSG00000268282.1,ENSG00000268941.1,ENSG00000271818.1</t>
  </si>
  <si>
    <t>CL:0000066</t>
  </si>
  <si>
    <t>epithelial cell</t>
  </si>
  <si>
    <t>A cell that is usually found in a two-dimensional sheet with a free surface. The cell has a cytoskeleton that allows for tight cell to cell contact and for cell polarity where apical part is directed towards the lumen and the basal part to the basal lamina.</t>
  </si>
  <si>
    <t>CNhs10837,CNhs10842,CNhs10843,CNhs10847,CNhs10850,CNhs10865,CNhs10871,CNhs10872,CNhs10875,CNhs10879,CNhs10882,CNhs10884,CNhs11061,CNhs11064,CNhs11077,CNhs11079,CNhs11092,CNhs11303,CNhs11323,CNhs11325,CNhs11330,CNhs11331,CNhs11332,CNhs11334,CNhs11336,CNhs11338,CNhs11340,CNhs11341,CNhs11375,CNhs11376,CNhs11377,CNhs11381,CNhs11382,CNhs11383,CNhs11386,CNhs11896,CNhs11901,CNhs11903,CNhs11906,CNhs11925,CNhs11926,CNhs11936,CNhs11951,CNhs11966,CNhs11967,CNhs11972,CNhs11975,CNhs11977,CNhs11978,CNhs11993,CNhs12009,CNhs12010,CNhs12012,CNhs12014,CNhs12016,CNhs12022,CNhs12023,CNhs12024,CNhs12026,CNhs12031,CNhs12032,CNhs12033,CNhs12037,CNhs12051,CNhs12054,CNhs12058,CNhs12062,CNhs12074,CNhs12075,CNhs12084,CNhs12086,CNhs12087,CNhs12088,CNhs12091,CNhs12092,CNhs12120,CNhs12122,CNhs12123,CNhs12124,CNhs12125,CNhs12197,CNhs12339,CNhs12340,CNhs12342,CNhs12347,CNhs12349,CNhs12495,CNhs12496,CNhs12497,CNhs12538,CNhs12554,CNhs12568,CNhs12570,CNhs12572,CNhs12574,CNhs12596,CNhs12624,CNhs12626,CNhs12728,CNhs12732,CNhs12733,CNhs12810,CNhs12811,CNhs12812,CNhs12816,CNhs13080,CNhs13156,CNhs13157,CNhs13276,CNhs13406,CNhs13550,CNhs13551,CNhs13816,CNhs13817,CNhs13818,CNhs13819</t>
  </si>
  <si>
    <t>CATG00000002414.1,CATG00000011990.1,CATG00000013219.1,CATG00000016757.1,CATG00000032679.1,CATG00000051357.1,CATG00000057355.1,CATG00000064766.1,CATG00000065342.1,CATG00000075963.1,CATG00000076016.1,CATG00000082772.1,CATG00000085400.1,CATG00000087443.1,CATG00000100867.1,CATG00000104953.1,ENSG00000001617.7,ENSG00000005001.5,ENSG00000005884.13,ENSG00000019186.5,ENSG00000049283.13,ENSG00000053747.11,ENSG00000058085.10,ENSG00000062038.9,ENSG00000065618.12,ENSG00000069812.7,ENSG00000078401.6,ENSG00000080166.11,ENSG00000081277.7,ENSG00000086696.6,ENSG00000087494.11,ENSG00000088726.11,ENSG00000089356.12,ENSG00000092295.7,ENSG00000099812.6,ENSG00000100311.12,ENSG00000100558.4,ENSG00000101311.11,ENSG00000101850.8,ENSG00000103067.7,ENSG00000104892.12,ENSG00000111012.5,ENSG00000111057.6,ENSG00000112378.11,ENSG00000112559.9,ENSG00000115221.6,ENSG00000115884.6,ENSG00000117407.12,ENSG00000117472.5,ENSG00000117525.9,ENSG00000117595.6,ENSG00000119630.9,ENSG00000120055.5,ENSG00000120337.7,ENSG00000123892.7,ENSG00000128422.11,ENSG00000129194.3,ENSG00000129354.7,ENSG00000129451.7,ENSG00000131187.5,ENSG00000131746.8,ENSG00000132470.9,ENSG00000133477.12,ENSG00000134762.12,ENSG00000135480.10,ENSG00000137203.6,ENSG00000137440.3,ENSG00000137699.12,ENSG00000137975.7,ENSG00000138271.4,ENSG00000138772.8,ENSG00000141505.7,ENSG00000142273.6,ENSG00000142627.9,ENSG00000142910.11,ENSG00000144452.10,ENSG00000147689.12,ENSG00000148426.8,ENSG00000153294.7,ENSG00000154133.10,ENSG00000154764.5,ENSG00000158125.5,ENSG00000159166.9,ENSG00000160207.4,ENSG00000161249.16,ENSG00000163207.5,ENSG00000163235.11,ENSG00000163347.5,ENSG00000163362.6,ENSG00000164078.8,ENSG00000164161.5,ENSG00000165474.5,ENSG00000166670.5,ENSG00000167105.3,ENSG00000167165.14,ENSG00000167644.7,ENSG00000167767.9,ENSG00000169174.9,ENSG00000169469.7,ENSG00000169594.8,ENSG00000171345.9,ENSG00000171346.9,ENSG00000171388.9,ENSG00000173156.2,ENSG00000173432.6,ENSG00000173801.12,ENSG00000174564.8,ENSG00000175793.10,ENSG00000177494.5,ENSG00000178078.7,ENSG00000179148.5,ENSG00000179593.11,ENSG00000180921.6,ENSG00000182585.5,ENSG00000182795.12,ENSG00000184254.12,ENSG00000184292.5,ENSG00000184363.5,ENSG00000184916.4,ENSG00000186081.7,ENSG00000186832.4,ENSG00000186847.5,ENSG00000188643.6,ENSG00000188910.7,ENSG00000189334.4,ENSG00000189433.5,ENSG00000196754.6,ENSG00000196878.8,ENSG00000197249.8,ENSG00000203722.3,ENSG00000203883.5,ENSG00000205420.6,ENSG00000213886.3,ENSG00000213906.5,ENSG00000223617.1,ENSG00000223784.1,ENSG00000225950.3,ENSG00000226363.3,ENSG00000229647.1,ENSG00000230439.2,ENSG00000230937.5,ENSG00000231298.2,ENSG00000237548.1,ENSG00000240476.1,ENSG00000242147.1,ENSG00000243243.1,ENSG00000245648.1,ENSG00000247844.1,ENSG00000248132.2,ENSG00000249867.1,ENSG00000251095.2,ENSG00000251191.3,ENSG00000251381.2,ENSG00000254943.1,ENSG00000254991.1,ENSG00000257671.1,ENSG00000258791.3,ENSG00000258808.1,ENSG00000259230.1,ENSG00000260577.1,ENSG00000260899.1,ENSG00000261175.1,ENSG00000265660.1,ENSG00000272473.1,ENSG00000273132.1</t>
  </si>
  <si>
    <t>CL:0000067</t>
  </si>
  <si>
    <t>ciliated epithelial cell</t>
  </si>
  <si>
    <t>An epithelial cell that has a cillia.</t>
  </si>
  <si>
    <t>CNhs10871,CNhs11966,CNhs12009</t>
  </si>
  <si>
    <t>CATG00000001498.1,CATG00000001798.1,CATG00000001918.1,CATG00000005033.1,CATG00000005123.1,CATG00000005145.1,CATG00000005146.1,CATG00000005569.1,CATG00000005986.1,CATG00000006509.1,CATG00000006560.1,CATG00000006566.1,CATG00000007511.1,CATG00000008679.1,CATG00000009253.1,CATG00000009673.1,CATG00000010090.1,CATG00000010873.1,CATG00000010875.1,CATG00000010876.1,CATG00000011553.1,CATG00000012319.1,CATG00000013059.1,CATG00000013198.1,CATG00000014312.1,CATG00000014603.1,CATG00000015198.1,CATG00000015750.1,CATG00000015758.1,CATG00000015902.1,CATG00000016950.1,CATG00000016977.1,CATG00000017289.1,CATG00000018122.1,CATG00000018918.1,CATG00000018943.1,CATG00000019489.1,CATG00000020003.1,CATG00000020284.1,CATG00000021307.1,CATG00000021417.1,CATG00000021461.1,CATG00000021632.1,CATG00000022090.1,CATG00000023255.1,CATG00000023460.1,CATG00000024238.1,CATG00000024531.1,CATG00000024566.1,CATG00000025223.1,CATG00000025226.1,CATG00000025227.1,CATG00000025527.1,CATG00000025986.1,CATG00000027260.1,CATG00000028134.1,CATG00000028313.1,CATG00000028585.1,CATG00000028587.1,CATG00000029220.1,CATG00000029567.1,CATG00000029637.1,CATG00000029713.1,CATG00000031568.1,CATG00000033882.1,CATG00000033888.1,CATG00000034011.1,CATG00000035189.1,CATG00000035235.1,CATG00000035290.1,CATG00000035420.1,CATG00000035504.1,CATG00000035657.1,CATG00000037107.1,CATG00000038698.1,CATG00000042058.1,CATG00000042363.1,CATG00000042424.1,CATG00000043646.1,CATG00000044575.1,CATG00000045284.1,CATG00000046038.1,CATG00000047168.1,CATG00000047170.1,CATG00000047645.1,CATG00000048095.1,CATG00000048245.1,CATG00000048796.1,CATG00000049436.1,CATG00000049492.1,CATG00000049937.1,CATG00000049941.1,CATG00000050571.1,CATG00000050585.1,CATG00000051290.1,CATG00000051316.1,CATG00000051411.1,CATG00000052008.1,CATG00000052040.1,CATG00000052052.1,CATG00000052478.1,CATG00000053168.1,CATG00000053593.1,CATG00000054261.1,CATG00000054487.1,CATG00000054527.1,CATG00000055146.1,CATG00000055328.1,CATG00000055385.1,CATG00000055568.1,CATG00000057004.1,CATG00000057060.1,CATG00000057072.1,CATG00000057872.1,CATG00000057909.1,CATG00000057926.1,CATG00000058780.1,CATG00000059630.1,CATG00000059673.1,CATG00000059694.1,CATG00000060267.1,CATG00000060759.1,CATG00000061040.1,CATG00000061071.1,CATG00000061314.1,CATG00000061421.1,CATG00000061427.1,CATG00000061621.1,CATG00000061622.1,CATG00000061893.1,CATG00000062143.1,CATG00000062853.1,CATG00000062856.1,CATG00000064766.1,CATG00000065030.1,CATG00000065037.1,CATG00000065339.1,CATG00000065340.1,CATG00000065342.1,CATG00000065448.1,CATG00000066418.1,CATG00000066937.1,CATG00000067119.1,CATG00000067421.1,CATG00000067606.1,CATG00000067686.1,CATG00000067812.1,CATG00000068454.1,CATG00000068640.1,CATG00000069105.1,CATG00000069831.1,CATG00000070933.1,CATG00000071007.1,CATG00000071011.1,CATG00000072640.1,CATG00000072858.1,CATG00000073462.1,CATG00000074290.1,CATG00000074707.1,CATG00000074802.1,CATG00000075175.1,CATG00000075181.1,CATG00000075436.1,CATG00000075541.1,CATG00000075963.1,CATG00000075997.1,CATG00000076375.1,CATG00000077417.1,CATG00000077496.1,CATG00000077499.1,CATG00000077658.1,CATG00000077952.1,CATG00000078851.1,CATG00000079092.1,CATG00000079201.1,CATG00000079884.1,CATG00000080859.1,CATG00000080864.1,CATG00000081129.1,CATG00000081370.1,CATG00000081403.1,CATG00000081935.1,CATG00000083144.1,CATG00000083145.1,CATG00000083940.1,CATG00000085764.1,CATG00000085958.1,CATG00000086812.1,CATG00000087716.1,CATG00000088409.1,CATG00000088410.1,CATG00000088480.1,CATG00000088950.1,CATG00000088992.1,CATG00000089010.1,CATG00000090797.1,CATG00000091680.1,CATG00000092123.1,CATG00000092898.1,CATG00000093365.1,CATG00000093459.1,CATG00000094813.1,CATG00000095160.1,CATG00000095855.1,CATG00000095898.1,CATG00000095931.1,CATG00000097865.1,CATG00000098042.1,CATG00000098643.1,CATG00000098647.1,CATG00000098648.1,CATG00000098750.1,CATG00000100645.1,CATG00000101583.1,CATG00000101675.1,CATG00000101709.1,CATG00000102191.1,CATG00000102393.1,CATG00000102417.1,CATG00000102440.1,CATG00000102674.1,CATG00000103299.1,CATG00000103561.1,CATG00000103770.1,CATG00000104004.1,CATG00000105683.1,CATG00000106233.1,CATG00000106824.1,CATG00000106827.1,CATG00000107284.1,CATG00000107489.1,CATG00000107824.1,CATG00000107836.1,CATG00000107989.1,CATG00000108456.1,CATG00000108499.1,CATG00000108773.1,CATG00000108916.1,CATG00000109915.1,CATG00000109919.1,CATG00000110132.1,CATG00000110238.1,CATG00000110942.1,CATG00000111206.1,CATG00000112124.1,CATG00000115944.1,CATG00000116828.1,CATG00000118017.1,ENSG00000007372.16,ENSG00000049089.9,ENSG00000057019.11,ENSG00000060718.14,ENSG00000077092.14,ENSG00000083067.18,ENSG00000086696.6,ENSG00000086991.8,ENSG00000090530.5,ENSG00000092969.7,ENSG00000095752.2,ENSG00000095777.10,ENSG00000100078.3,ENSG00000100767.11,ENSG00000100918.8,ENSG00000101074.3,ENSG00000101871.10,ENSG00000101938.10,ENSG00000102271.9,ENSG00000104327.3,ENSG00000104332.7,ENSG00000106484.10,ENSG00000107623.4,ENSG00000107859.5,ENSG00000110492.11,ENSG00000112972.10,ENSG00000113361.8,ENSG00000113657.8,ENSG00000113946.3,ENSG00000114115.5,ENSG00000115507.5,ENSG00000115648.9,ENSG00000116035.2,ENSG00000120437.7,ENSG00000121005.4,ENSG00000122861.11,ENSG00000124813.16,ENSG00000128342.4,ENSG00000128510.6,ENSG00000128606.8,ENSG00000133131.10,ENSG00000133216.12,ENSG00000134245.13,ENSG00000134438.9,ENSG00000134595.6,ENSG00000135097.2,ENSG00000136492.4,ENSG00000137868.14,ENSG00000138083.3,ENSG00000138653.5,ENSG00000138771.10,ENSG00000140481.9,ENSG00000143355.11,ENSG00000143512.8,ENSG00000144476.5,ENSG00000145632.10,ENSG00000146411.5,ENSG00000146666.4,ENSG00000147041.7,ENSG00000147223.5,ENSG00000147883.9,ENSG00000149633.7,ENSG00000150556.12,ENSG00000151952.10,ENSG00000152779.12,ENSG00000152977.5,ENSG00000153266.8,ENSG00000156687.6,ENSG00000156925.7,ENSG00000161652.8,ENSG00000162490.6,ENSG00000163347.5,ENSG00000163646.6,ENSG00000164532.10,ENSG00000165376.6,ENSG00000167105.3,ENSG00000168672.3,ENSG00000169067.2,ENSG00000169255.9,ENSG00000170017.8,ENSG00000170421.7,ENSG00000170558.4,ENSG00000172348.10,ENSG00000174963.13,ENSG00000175745.7,ENSG00000175928.5,ENSG00000176136.4,ENSG00000176399.3,ENSG00000176692.4,ENSG00000176697.14,ENSG00000177459.6,ENSG00000177707.6,ENSG00000177776.8,ENSG00000177822.3,ENSG00000179008.4,ENSG00000179772.6,ENSG00000180660.6,ENSG00000181541.4,ENSG00000182168.10,ENSG00000183098.6,ENSG00000183729.3,ENSG00000183876.8,ENSG00000184029.5,ENSG00000184302.6,ENSG00000184669.6,ENSG00000184809.8,ENSG00000185860.9,ENSG00000186530.13,ENSG00000187013.2,ENSG00000187185.3,ENSG00000187229.3,ENSG00000187689.5,ENSG00000187944.2,ENSG00000188501.7,ENSG00000188770.5,ENSG00000188991.3,ENSG00000189056.9,ENSG00000198108.3,ENSG00000198774.3,ENSG00000198959.7,ENSG00000199043.1,ENSG00000199636.1,ENSG00000203635.2,ENSG00000203805.6,ENSG00000204174.2,ENSG00000204767.3,ENSG00000205213.9,ENSG00000205403.8,ENSG00000206712.1,ENSG00000207371.1,ENSG00000207586.1,ENSG00000207695.1,ENSG00000207864.1,ENSG00000207935.1,ENSG00000208009.1,ENSG00000211866.1,ENSG00000213148.3,ENSG00000214491.4,ENSG00000215183.4,ENSG00000215612.5,ENSG00000220884.2,ENSG00000221479.2,ENSG00000223912.1,ENSG00000224109.1,ENSG00000224765.1,ENSG00000225156.2,ENSG00000225330.1,ENSG00000225758.1,ENSG00000226017.2,ENSG00000226044.1,ENSG00000226053.1,ENSG00000226235.1,ENSG00000226604.2,ENSG00000226806.1,ENSG00000227150.1,ENSG00000227558.4,ENSG00000228014.1,ENSG00000228061.1,ENSG00000228222.1,ENSG00000228727.4,ENSG00000228877.2,ENSG00000229316.1,ENSG00000229867.1,ENSG00000229896.2,ENSG00000230309.1,ENSG00000230749.3,ENSG00000230805.2,ENSG00000231107.1,ENSG00000231119.2,ENSG00000231292.5,ENSG00000231566.1,ENSG00000231609.1,ENSG00000231877.1,ENSG00000232110.3,ENSG00000232480.1,ENSG00000232530.1,ENSG00000232774.3,ENSG00000233521.1,ENSG00000233680.4,ENSG00000233684.2,ENSG00000233725.3,ENSG00000233741.1,ENSG00000234264.1,ENSG00000234840.1,ENSG00000234921.1,ENSG00000234964.3,ENSG00000235016.1,ENSG00000235121.1,ENSG00000235323.2,ENSG00000235663.1,ENSG00000236078.1,ENSG00000236502.1,ENSG00000236591.1,ENSG00000236782.1,ENSG00000236849.1,ENSG00000237238.2,ENSG00000238117.1,ENSG00000238242.1,ENSG00000239462.1,ENSG00000239922.1,ENSG00000240476.1,ENSG00000241754.1,ENSG00000242209.1,ENSG00000242242.1,ENSG00000248266.1,ENSG00000248439.2,ENSG00000248996.1,ENSG00000249430.1,ENSG00000249690.1,ENSG00000249867.1,ENSG00000250539.1,ENSG00000251361.1,ENSG00000253414.2,ENSG00000253488.1,ENSG00000253802.1,ENSG00000254057.1,ENSG00000254138.1,ENSG00000254526.1,ENSG00000254560.1,ENSG00000255100.1,ENSG00000255794.2,ENSG00000255968.1,ENSG00000256717.1,ENSG00000258131.1,ENSG00000258636.1,ENSG00000258670.1,ENSG00000258976.1,ENSG00000258978.1,ENSG00000259264.1,ENSG00000259348.1,ENSG00000259439.1,ENSG00000259527.1,ENSG00000259627.1,ENSG00000259867.1,ENSG00000259977.1,ENSG00000260602.2,ENSG00000260650.1,ENSG00000261210.1,ENSG00000261519.2,ENSG00000264014.1,ENSG00000264379.1,ENSG00000264748.1,ENSG00000265349.1,ENSG00000266928.1,ENSG00000267374.1,ENSG00000267509.1,ENSG00000267742.1,ENSG00000267886.1,ENSG00000268108.1,ENSG00000268812.2,ENSG00000268941.1,ENSG00000269275.1,ENSG00000269469.1,ENSG00000269706.1,ENSG00000269728.1,ENSG00000271857.1,ENSG00000272170.1,ENSG00000272239.1,ENSG00000272841.1,ENSG00000273451.1</t>
  </si>
  <si>
    <t>CL:0000071</t>
  </si>
  <si>
    <t>blood vessel endothelial cell</t>
  </si>
  <si>
    <t>An endothelial cell that lines the vasculature.</t>
  </si>
  <si>
    <t>CNhs10837,CNhs10872,CNhs11375,CNhs11376,CNhs11377,CNhs11925,CNhs11926,CNhs11967,CNhs11977,CNhs11978,CNhs12010,CNhs12022,CNhs12023,CNhs12024,CNhs12026,CNhs12495,CNhs12496,CNhs12497</t>
  </si>
  <si>
    <t>CATG00000000112.1,CATG00000000413.1,CATG00000000460.1,CATG00000000571.1,CATG00000002947.1,CATG00000004025.1,CATG00000005145.1,CATG00000005720.1,CATG00000007799.1,CATG00000007968.1,CATG00000008686.1,CATG00000009062.1,CATG00000010061.1,CATG00000010291.1,CATG00000010301.1,CATG00000011976.1,CATG00000012067.1,CATG00000012286.1,CATG00000012288.1,CATG00000012956.1,CATG00000012966.1,CATG00000014376.1,CATG00000015042.1,CATG00000015351.1,CATG00000015961.1,CATG00000016136.1,CATG00000016757.1,CATG00000018618.1,CATG00000019490.1,CATG00000019529.1,CATG00000019538.1,CATG00000020602.1,CATG00000020650.1,CATG00000020751.1,CATG00000021580.1,CATG00000022675.1,CATG00000022709.1,CATG00000023239.1,CATG00000027114.1,CATG00000027999.1,CATG00000028000.1,CATG00000028059.1,CATG00000028168.1,CATG00000028597.1,CATG00000029033.1,CATG00000029625.1,CATG00000029938.1,CATG00000030039.1,CATG00000030577.1,CATG00000031248.1,CATG00000032105.1,CATG00000033287.1,CATG00000034655.1,CATG00000035663.1,CATG00000036525.1,CATG00000037972.1,CATG00000038217.1,CATG00000038563.1,CATG00000039954.1,CATG00000039987.1,CATG00000042065.1,CATG00000042584.1,CATG00000042669.1,CATG00000042867.1,CATG00000042868.1,CATG00000042870.1,CATG00000046210.1,CATG00000046265.1,CATG00000047721.1,CATG00000048815.1,CATG00000048945.1,CATG00000049000.1,CATG00000049492.1,CATG00000049645.1,CATG00000050201.1,CATG00000051684.1,CATG00000053957.1,CATG00000054600.1,CATG00000056050.1,CATG00000056735.1,CATG00000057722.1,CATG00000058206.1,CATG00000059666.1,CATG00000059678.1,CATG00000059822.1,CATG00000060356.1,CATG00000062749.1,CATG00000062929.1,CATG00000063735.1,CATG00000063869.1,CATG00000064302.1,CATG00000065439.1,CATG00000067335.1,CATG00000068110.1,CATG00000068525.1,CATG00000068634.1,CATG00000068636.1,CATG00000068639.1,CATG00000068640.1,CATG00000069358.1,CATG00000070342.1,CATG00000071097.1,CATG00000071640.1,CATG00000072615.1,CATG00000073314.1,CATG00000073954.1,CATG00000074073.1,CATG00000074711.1,CATG00000075172.1,CATG00000075303.1,CATG00000076246.1,CATG00000076339.1,CATG00000077786.1,CATG00000077808.1,CATG00000079927.1,CATG00000080182.1,CATG00000080186.1,CATG00000082368.1,CATG00000082734.1,CATG00000083054.1,CATG00000084021.1,CATG00000084507.1,CATG00000085602.1,CATG00000087379.1,CATG00000087712.1,CATG00000088365.1,CATG00000089628.1,CATG00000089786.1,CATG00000090888.1,CATG00000091142.1,CATG00000091847.1,CATG00000093443.1,CATG00000095078.1,CATG00000095152.1,CATG00000095698.1,CATG00000096634.1,CATG00000096635.1,CATG00000096749.1,CATG00000096796.1,CATG00000096914.1,CATG00000096923.1,CATG00000098547.1,CATG00000100945.1,CATG00000100969.1,CATG00000101583.1,CATG00000101927.1,CATG00000102148.1,CATG00000102471.1,CATG00000102904.1,CATG00000104063.1,CATG00000104339.1,CATG00000104504.1,CATG00000105595.1,CATG00000105604.1,CATG00000105764.1,CATG00000107103.1,CATG00000107384.1,CATG00000107562.1,CATG00000109918.1,CATG00000110135.1,CATG00000110507.1,CATG00000111061.1,CATG00000113398.1,CATG00000115044.1,CATG00000115532.1,CATG00000116725.1,CATG00000117070.1,ENSG00000004399.8,ENSG00000037280.11,ENSG00000064989.8,ENSG00000066056.9,ENSG00000068001.9,ENSG00000069812.7,ENSG00000073146.11,ENSG00000074660.11,ENSG00000076356.6,ENSG00000076706.10,ENSG00000078401.6,ENSG00000086991.8,ENSG00000087842.6,ENSG00000091879.9,ENSG00000100060.13,ENSG00000100311.12,ENSG00000101000.4,ENSG00000102010.10,ENSG00000103966.5,ENSG00000105538.4,ENSG00000106540.4,ENSG00000106991.9,ENSG00000108622.6,ENSG00000110799.9,ENSG00000113555.4,ENSG00000115380.14,ENSG00000117586.6,ENSG00000119630.9,ENSG00000120279.6,ENSG00000120318.11,ENSG00000120337.7,ENSG00000124019.9,ENSG00000125378.11,ENSG00000125810.9,ENSG00000126785.8,ENSG00000127329.10,ENSG00000127920.5,ENSG00000128052.8,ENSG00000128645.11,ENSG00000128917.5,ENSG00000130158.9,ENSG00000130307.7,ENSG00000131037.10,ENSG00000133101.5,ENSG00000133561.11,ENSG00000135312.4,ENSG00000135636.9,ENSG00000136114.11,ENSG00000138722.5,ENSG00000139549.2,ENSG00000139567.8,ENSG00000140873.11,ENSG00000142798.12,ENSG00000142910.11,ENSG00000147113.12,ENSG00000149564.7,ENSG00000150048.6,ENSG00000153162.8,ENSG00000154133.10,ENSG00000154529.10,ENSG00000154783.6,ENSG00000156453.9,ENSG00000157093.4,ENSG00000157554.14,ENSG00000157570.7,ENSG00000158352.11,ENSG00000161940.6,ENSG00000162458.8,ENSG00000162618.8,ENSG00000163762.2,ENSG00000164035.5,ENSG00000164161.5,ENSG00000164283.8,ENSG00000164736.5,ENSG00000164867.6,ENSG00000165716.5,ENSG00000166670.5,ENSG00000168505.6,ENSG00000169291.5,ENSG00000169908.6,ENSG00000170891.6,ENSG00000171056.6,ENSG00000171388.9,ENSG00000172889.11,ENSG00000173269.9,ENSG00000173862.3,ENSG00000175264.3,ENSG00000175746.4,ENSG00000176435.6,ENSG00000177464.4,ENSG00000179044.11,ENSG00000179776.13,ENSG00000183578.5,ENSG00000184058.8,ENSG00000184113.8,ENSG00000184274.3,ENSG00000184497.8,ENSG00000184916.4,ENSG00000185112.4,ENSG00000185361.4,ENSG00000185860.9,ENSG00000186105.7,ENSG00000186994.7,ENSG00000187800.9,ENSG00000188596.5,ENSG00000188643.6,ENSG00000196411.5,ENSG00000196421.3,ENSG00000196700.3,ENSG00000198435.2,ENSG00000198844.6,ENSG00000199161.1,ENSG00000203883.5,ENSG00000204301.5,ENSG00000207798.1,ENSG00000211764.1,ENSG00000213494.5,ENSG00000213561.4,ENSG00000215183.4,ENSG00000223768.1,ENSG00000224459.1,ENSG00000226363.3,ENSG00000226937.5,ENSG00000227517.2,ENSG00000227695.1,ENSG00000227764.1,ENSG00000228401.3,ENSG00000228495.1,ENSG00000228496.1,ENSG00000229751.1,ENSG00000229953.1,ENSG00000230109.1,ENSG00000230258.2,ENSG00000230266.1,ENSG00000230309.1,ENSG00000230479.1,ENSG00000231298.2,ENSG00000232949.1,ENSG00000233251.3,ENSG00000233292.1,ENSG00000233611.3,ENSG00000235387.1,ENSG00000235770.1,ENSG00000236081.1,ENSG00000236098.1,ENSG00000236641.1,ENSG00000237371.1,ENSG00000238970.1,ENSG00000239264.4,ENSG00000239322.1,ENSG00000243243.1,ENSG00000244619.2,ENSG00000246211.2,ENSG00000248132.2,ENSG00000248890.1,ENSG00000249631.1,ENSG00000249751.1,ENSG00000249867.1,ENSG00000250073.2,ENSG00000250234.1,ENSG00000251314.2,ENSG00000253177.1,ENSG00000254416.1,ENSG00000254943.1,ENSG00000254975.1,ENSG00000255471.1,ENSG00000255775.1,ENSG00000256083.1,ENSG00000257219.1,ENSG00000257477.1,ENSG00000258808.1,ENSG00000258902.1,ENSG00000259278.1,ENSG00000260604.1,ENSG00000261175.1,ENSG00000263586.1,ENSG00000265980.1,ENSG00000267107.2,ENSG00000267175.1,ENSG00000267380.1,ENSG00000267583.1,ENSG00000268297.1,ENSG00000268592.2,ENSG00000269155.1,ENSG00000270002.1,ENSG00000270547.1,ENSG00000271978.1,ENSG00000272473.1,ENSG00000273132.1</t>
  </si>
  <si>
    <t>CL:0000076</t>
  </si>
  <si>
    <t>squamous epithelial cell</t>
  </si>
  <si>
    <t>not available</t>
  </si>
  <si>
    <t>CNhs10837,CNhs10847,CNhs10850,CNhs10851,CNhs10872,CNhs10879,CNhs11064,CNhs11336,CNhs11375,CNhs11376,CNhs11377,CNhs11381,CNhs11925,CNhs11926,CNhs11951,CNhs11967,CNhs11977,CNhs11978,CNhs12010,CNhs12012,CNhs12022,CNhs12023,CNhs12024,CNhs12026,CNhs12031,CNhs12123,CNhs12197,CNhs12339,CNhs12347,CNhs12495,CNhs12496,CNhs12497</t>
  </si>
  <si>
    <t>CATG00000007799.1,CATG00000007968.1,CATG00000008686.1,CATG00000010061.1,CATG00000010291.1,CATG00000011976.1,CATG00000012067.1,CATG00000012286.1,CATG00000012288.1,CATG00000016757.1,CATG00000019538.1,CATG00000021580.1,CATG00000028597.1,CATG00000029625.1,CATG00000030577.1,CATG00000035663.1,CATG00000042868.1,CATG00000048815.1,CATG00000048945.1,CATG00000054460.1,CATG00000056050.1,CATG00000059666.1,CATG00000059678.1,CATG00000062749.1,CATG00000065439.1,CATG00000066586.1,CATG00000066937.1,CATG00000071640.1,CATG00000073314.1,CATG00000073954.1,CATG00000074073.1,CATG00000074711.1,CATG00000075172.1,CATG00000076246.1,CATG00000084021.1,CATG00000084507.1,CATG00000087379.1,CATG00000087443.1,CATG00000096634.1,CATG00000096914.1,CATG00000096923.1,CATG00000100945.1,CATG00000100969.1,CATG00000101583.1,CATG00000102471.1,CATG00000104063.1,CATG00000107384.1,CATG00000107562.1,CATG00000109918.1,ENSG00000001617.7,ENSG00000066056.9,ENSG00000068001.9,ENSG00000069812.7,ENSG00000073146.11,ENSG00000076706.10,ENSG00000078401.6,ENSG00000091879.9,ENSG00000100311.12,ENSG00000101000.4,ENSG00000102010.10,ENSG00000105538.4,ENSG00000106540.4,ENSG00000108622.6,ENSG00000110799.9,ENSG00000113555.4,ENSG00000119630.9,ENSG00000120279.6,ENSG00000120337.7,ENSG00000124019.9,ENSG00000126785.8,ENSG00000127920.5,ENSG00000128052.8,ENSG00000128645.11,ENSG00000132470.9,ENSG00000135312.4,ENSG00000138722.5,ENSG00000139567.8,ENSG00000142798.12,ENSG00000147113.12,ENSG00000149564.7,ENSG00000153162.8,ENSG00000154133.10,ENSG00000154237.8,ENSG00000154783.6,ENSG00000157554.14,ENSG00000161940.6,ENSG00000162458.8,ENSG00000162618.8,ENSG00000163762.2,ENSG00000164161.5,ENSG00000164283.8,ENSG00000164736.5,ENSG00000164867.6,ENSG00000165716.5,ENSG00000168505.6,ENSG00000169291.5,ENSG00000169594.8,ENSG00000170891.6,ENSG00000171346.9,ENSG00000171388.9,ENSG00000172889.11,ENSG00000173269.9,ENSG00000175746.4,ENSG00000176435.6,ENSG00000179776.13,ENSG00000184058.8,ENSG00000184113.8,ENSG00000184254.12,ENSG00000185112.4,ENSG00000186105.7,ENSG00000188643.6,ENSG00000196700.3,ENSG00000196754.6,ENSG00000198844.6,ENSG00000199161.1,ENSG00000203883.5,ENSG00000207798.1,ENSG00000215183.4,ENSG00000224459.1,ENSG00000226363.3,ENSG00000226937.5,ENSG00000228401.3,ENSG00000228495.1,ENSG00000230266.1,ENSG00000230309.1,ENSG00000231298.2,ENSG00000233251.3,ENSG00000233611.3,ENSG00000235770.1,ENSG00000243243.1,ENSG00000248132.2,ENSG00000248890.1,ENSG00000249631.1,ENSG00000249751.1,ENSG00000249867.1,ENSG00000250234.1,ENSG00000251095.2,ENSG00000254943.1,ENSG00000255471.1,ENSG00000255775.1,ENSG00000257219.1,ENSG00000258808.1,ENSG00000260604.1,ENSG00000267107.2,ENSG00000267175.1,ENSG00000267583.1,ENSG00000270547.1,ENSG00000272473.1,ENSG00000273132.1</t>
  </si>
  <si>
    <t>CL:0000077</t>
  </si>
  <si>
    <t>mesothelial cell</t>
  </si>
  <si>
    <t>A flattened epithelial cell of mesenchymal origin that lines the serous cavity.</t>
  </si>
  <si>
    <t>CNhs10850,CNhs12012,CNhs12197</t>
  </si>
  <si>
    <t>CATG00000000728.1,CATG00000002476.1,CATG00000003648.1,CATG00000003948.1,CATG00000004017.1,CATG00000004811.1,CATG00000005146.1,CATG00000006092.1,CATG00000006211.1,CATG00000006510.1,CATG00000006714.1,CATG00000007399.1,CATG00000008017.1,CATG00000008040.1,CATG00000008429.1,CATG00000008430.1,CATG00000008626.1,CATG00000008881.1,CATG00000008998.1,CATG00000009462.1,CATG00000011013.1,CATG00000011165.1,CATG00000011962.1,CATG00000012286.1,CATG00000013194.1,CATG00000013687.1,CATG00000013859.1,CATG00000014374.1,CATG00000014413.1,CATG00000014417.1,CATG00000014419.1,CATG00000016757.1,CATG00000017945.1,CATG00000018167.1,CATG00000019756.1,CATG00000020700.1,CATG00000020880.1,CATG00000021626.1,CATG00000022131.1,CATG00000022388.1,CATG00000023005.1,CATG00000023888.1,CATG00000025226.1,CATG00000025637.1,CATG00000026122.1,CATG00000026123.1,CATG00000027070.1,CATG00000027568.1,CATG00000028306.1,CATG00000029593.1,CATG00000030748.1,CATG00000031566.1,CATG00000031577.1,CATG00000032106.1,CATG00000033021.1,CATG00000033839.1,CATG00000034104.1,CATG00000035285.1,CATG00000035290.1,CATG00000035411.1,CATG00000035504.1,CATG00000036968.1,CATG00000037022.1,CATG00000039703.1,CATG00000039851.1,CATG00000039871.1,CATG00000042368.1,CATG00000043041.1,CATG00000043211.1,CATG00000043232.1,CATG00000043524.1,CATG00000045035.1,CATG00000045041.1,CATG00000047643.1,CATG00000048453.1,CATG00000050442.1,CATG00000050538.1,CATG00000050653.1,CATG00000051357.1,CATG00000051502.1,CATG00000051503.1,CATG00000052401.1,CATG00000052877.1,CATG00000053171.1,CATG00000053494.1,CATG00000053593.1,CATG00000054118.1,CATG00000054190.1,CATG00000054460.1,CATG00000055146.1,CATG00000055403.1,CATG00000055568.1,CATG00000056218.1,CATG00000057366.1,CATG00000058014.1,CATG00000058583.1,CATG00000061621.1,CATG00000061623.1,CATG00000062856.1,CATG00000063197.1,CATG00000064929.1,CATG00000065968.1,CATG00000066638.1,CATG00000066937.1,CATG00000068390.1,CATG00000070879.1,CATG00000071108.1,CATG00000071427.1,CATG00000071640.1,CATG00000072196.1,CATG00000072200.1,CATG00000072774.1,CATG00000072898.1,CATG00000073559.1,CATG00000074548.1,CATG00000075305.1,CATG00000075481.1,CATG00000075893.1,CATG00000078588.1,CATG00000079114.1,CATG00000079555.1,CATG00000080892.1,CATG00000080958.1,CATG00000081623.1,CATG00000083651.1,CATG00000083737.1,CATG00000084678.1,CATG00000086884.1,CATG00000087330.1,CATG00000087332.1,CATG00000087621.1,CATG00000087839.1,CATG00000087910.1,CATG00000088731.1,CATG00000089122.1,CATG00000089333.1,CATG00000090208.1,CATG00000091675.1,CATG00000092531.1,CATG00000094696.1,CATG00000095695.1,CATG00000095751.1,CATG00000096107.1,CATG00000096638.1,CATG00000098148.1,CATG00000098381.1,CATG00000098551.1,CATG00000098748.1,CATG00000100320.1,CATG00000100640.1,CATG00000100867.1,CATG00000101709.1,CATG00000102514.1,CATG00000103688.1,CATG00000104805.1,CATG00000104808.1,CATG00000104953.1,CATG00000105764.1,CATG00000106550.1,CATG00000108290.1,CATG00000108350.1,CATG00000108357.1,CATG00000108679.1,CATG00000109489.1,CATG00000109528.1,CATG00000111000.1,CATG00000112329.1,CATG00000112972.1,CATG00000113021.1,CATG00000114629.1,CATG00000115554.1,CATG00000115687.1,CATG00000116308.1,CATG00000116783.1,CATG00000117721.1,CATG00000118017.1,CATG00000118022.1,CATG00000118363.1,ENSG00000005884.13,ENSG00000006118.10,ENSG00000006606.4,ENSG00000007952.13,ENSG00000013588.5,ENSG00000046604.8,ENSG00000049249.4,ENSG00000050405.9,ENSG00000057019.11,ENSG00000058668.10,ENSG00000073146.11,ENSG00000079257.3,ENSG00000080031.5,ENSG00000082781.7,ENSG00000085662.9,ENSG00000090530.5,ENSG00000091972.14,ENSG00000092820.13,ENSG00000095739.7,ENSG00000100739.6,ENSG00000100918.8,ENSG00000101251.7,ENSG00000101825.7,ENSG00000102802.5,ENSG00000102996.4,ENSG00000104368.13,ENSG00000104611.7,ENSG00000105509.6,ENSG00000105996.5,ENSG00000105997.18,ENSG00000106004.4,ENSG00000106366.7,ENSG00000108679.8,ENSG00000108960.3,ENSG00000109511.6,ENSG00000111057.6,ENSG00000112499.8,ENSG00000114200.5,ENSG00000114638.3,ENSG00000114771.9,ENSG00000115457.5,ENSG00000115525.12,ENSG00000116396.9,ENSG00000116574.4,ENSG00000117152.9,ENSG00000118849.5,ENSG00000120875.4,ENSG00000120937.8,ENSG00000121039.5,ENSG00000121236.15,ENSG00000123191.9,ENSG00000124107.5,ENSG00000124171.4,ENSG00000124212.5,ENSG00000124333.10,ENSG00000124915.6,ENSG00000124920.9,ENSG00000125730.12,ENSG00000125845.6,ENSG00000125872.7,ENSG00000125966.8,ENSG00000126545.9,ENSG00000126562.12,ENSG00000127399.10,ENSG00000128342.4,ENSG00000128510.6,ENSG00000128918.10,ENSG00000129451.7,ENSG00000130700.6,ENSG00000131080.10,ENSG00000131668.9,ENSG00000132321.12,ENSG00000133110.10,ENSG00000133135.9,ENSG00000133519.8,ENSG00000134245.13,ENSG00000134602.11,ENSG00000134668.8,ENSG00000135480.10,ENSG00000135931.13,ENSG00000136275.6,ENSG00000137033.7,ENSG00000137463.4,ENSG00000138685.8,ENSG00000138772.8,ENSG00000138798.7,ENSG00000138821.8,ENSG00000139211.5,ENSG00000139304.8,ENSG00000139985.5,ENSG00000140937.9,ENSG00000141448.4,ENSG00000142606.11,ENSG00000143248.8,ENSG00000143867.5,ENSG00000145247.7,ENSG00000145375.7,ENSG00000146072.6,ENSG00000146477.4,ENSG00000147872.5,ENSG00000147889.12,ENSG00000148344.10,ENSG00000149201.5,ENSG00000149380.7,ENSG00000150782.7,ENSG00000151136.10,ENSG00000151952.10,ENSG00000152056.12,ENSG00000152422.11,ENSG00000153071.10,ENSG00000153294.7,ENSG00000153936.12,ENSG00000154237.8,ENSG00000154864.7,ENSG00000156463.13,ENSG00000156804.3,ENSG00000157021.9,ENSG00000158220.9,ENSG00000162458.8,ENSG00000162496.4,ENSG00000162552.10,ENSG00000162595.4,ENSG00000162631.14,ENSG00000162692.6,ENSG00000163207.5,ENSG00000163249.5,ENSG00000163347.5,ENSG00000163520.9,ENSG00000163814.3,ENSG00000163898.5,ENSG00000163975.7,ENSG00000164078.8,ENSG00000164465.14,ENSG00000164484.7,ENSG00000165390.11,ENSG00000165757.8,ENSG00000165949.8,ENSG00000166317.7,ENSG00000167306.14,ENSG00000167757.9,ENSG00000168386.14,ENSG00000168487.13,ENSG00000168672.3,ENSG00000168679.13,ENSG00000169067.2,ENSG00000169594.8,ENSG00000169908.6,ENSG00000170044.4,ENSG00000170421.7,ENSG00000170558.4,ENSG00000171345.9,ENSG00000171428.9,ENSG00000171617.9,ENSG00000171867.12,ENSG00000171889.3,ENSG00000172137.14,ENSG00000172789.3,ENSG00000173077.10,ENSG00000173706.8,ENSG00000174175.12,ENSG00000174792.6,ENSG00000176697.14,ENSG00000177459.6,ENSG00000178401.10,ENSG00000178597.4,ENSG00000179133.7,ENSG00000179292.4,ENSG00000179674.2,ENSG00000182585.5,ENSG00000183242.7,ENSG00000183578.5,ENSG00000183671.8,ENSG00000183876.8,ENSG00000184254.12,ENSG00000184347.10,ENSG00000184731.5,ENSG00000184937.8,ENSG00000185420.14,ENSG00000185904.7,ENSG00000186352.4,ENSG00000187229.3,ENSG00000197261.7,ENSG00000197565.11,ENSG00000197576.9,ENSG00000197632.4,ENSG00000197635.5,ENSG00000198074.5,ENSG00000198431.11,ENSG00000203783.4,ENSG00000203805.6,ENSG00000204174.2,ENSG00000204362.5,ENSG00000204514.5,ENSG00000204540.6,ENSG00000205403.8,ENSG00000205830.1,ENSG00000211526.1,ENSG00000214491.4,ENSG00000215020.3,ENSG00000215089.3,ENSG00000218014.1,ENSG00000221955.6,ENSG00000222022.1,ENSG00000222035.2,ENSG00000223477.3,ENSG00000223829.1,ENSG00000223930.1,ENSG00000224173.1,ENSG00000224259.1,ENSG00000224294.1,ENSG00000224520.2,ENSG00000224930.2,ENSG00000225106.1,ENSG00000225383.2,ENSG00000225867.1,ENSG00000226088.1,ENSG00000226193.1,ENSG00000226944.1,ENSG00000227053.1,ENSG00000227145.1,ENSG00000228063.1,ENSG00000228431.1,ENSG00000228707.1,ENSG00000228714.2,ENSG00000229109.1,ENSG00000229269.1,ENSG00000229373.4,ENSG00000229613.1,ENSG00000229647.1,ENSG00000230234.1,ENSG00000230390.1,ENSG00000230918.1,ENSG00000231292.5,ENSG00000231574.1,ENSG00000232699.2,ENSG00000233135.1,ENSG00000233275.1,ENSG00000233397.1,ENSG00000233521.1,ENSG00000234789.1,ENSG00000235109.3,ENSG00000235124.1,ENSG00000235269.1,ENSG00000235385.1,ENSG00000235609.4,ENSG00000235782.1,ENSG00000236366.1,ENSG00000236885.1,ENSG00000237013.1,ENSG00000237352.2,ENSG00000237523.1,ENSG00000237914.1,ENSG00000239462.1,ENSG00000240602.3,ENSG00000242550.1,ENSG00000243566.2,ENSG00000243635.1,ENSG00000244094.1,ENSG00000245571.2,ENSG00000248538.2,ENSG00000249406.1,ENSG00000249917.2,ENSG00000250271.1,ENSG00000250539.1,ENSG00000250551.1,ENSG00000250654.3,ENSG00000250657.1,ENSG00000251095.2,ENSG00000251257.1,ENSG00000251664.2,ENSG00000253069.1,ENSG00000253161.1,ENSG00000253552.3,ENSG00000253672.1,ENSG00000254057.1,ENSG00000254115.1,ENSG00000254295.1,ENSG00000254337.1,ENSG00000254839.1,ENSG00000255750.1,ENSG00000255872.3,ENSG00000257335.4,ENSG00000257671.1,ENSG00000257732.1,ENSG00000257894.1,ENSG00000258077.2,ENSG00000258115.1,ENSG00000258487.1,ENSG00000258588.2,ENSG00000258773.1,ENSG00000258998.1,ENSG00000260798.1,ENSG00000264596.1,ENSG00000264748.1,ENSG00000264986.1,ENSG00000265039.1,ENSG00000265943.1,ENSG00000266010.1,ENSG00000266168.1,ENSG00000266850.1,ENSG00000267013.1,ENSG00000267509.1,ENSG00000267577.1,ENSG00000269706.1,ENSG00000271840.1,ENSG00000272482.1,ENSG00000273348.1</t>
  </si>
  <si>
    <t>CL:0000082</t>
  </si>
  <si>
    <t>epithelial cell of lung</t>
  </si>
  <si>
    <t>CNhs11325,CNhs12054,CNhs12058,CNhs12062,CNhs12084</t>
  </si>
  <si>
    <t>CATG00000000088.1,CATG00000000736.1,CATG00000001200.1,CATG00000001381.1,CATG00000002516.1,CATG00000002825.1,CATG00000003033.1,CATG00000004539.1,CATG00000004772.1,CATG00000005604.1,CATG00000005801.1,CATG00000005923.1,CATG00000006016.1,CATG00000006780.1,CATG00000007676.1,CATG00000007803.1,CATG00000008881.1,CATG00000008982.1,CATG00000008983.1,CATG00000008985.1,CATG00000008986.1,CATG00000008998.1,CATG00000009007.1,CATG00000009357.1,CATG00000011142.1,CATG00000011634.1,CATG00000011832.1,CATG00000011928.1,CATG00000011990.1,CATG00000011999.1,CATG00000012286.1,CATG00000012292.1,CATG00000012294.1,CATG00000013219.1,CATG00000014627.1,CATG00000015287.1,CATG00000016957.1,CATG00000017300.1,CATG00000018268.1,CATG00000018328.1,CATG00000018957.1,CATG00000018958.1,CATG00000019241.1,CATG00000019261.1,CATG00000019377.1,CATG00000021569.1,CATG00000021764.1,CATG00000022162.1,CATG00000023028.1,CATG00000023611.1,CATG00000023888.1,CATG00000024726.1,CATG00000025529.1,CATG00000025763.1,CATG00000025824.1,CATG00000026184.1,CATG00000027865.1,CATG00000028168.1,CATG00000028517.1,CATG00000028692.1,CATG00000029305.1,CATG00000030632.1,CATG00000030837.1,CATG00000031295.1,CATG00000031308.1,CATG00000031334.1,CATG00000031386.1,CATG00000031389.1,CATG00000031391.1,CATG00000031500.1,CATG00000031702.1,CATG00000032406.1,CATG00000032679.1,CATG00000032934.1,CATG00000032955.1,CATG00000033023.1,CATG00000033096.1,CATG00000033334.1,CATG00000033671.1,CATG00000033923.1,CATG00000034601.1,CATG00000034660.1,CATG00000035235.1,CATG00000037523.1,CATG00000039207.1,CATG00000040064.1,CATG00000040396.1,CATG00000040446.1,CATG00000040999.1,CATG00000042036.1,CATG00000043663.1,CATG00000044412.1,CATG00000045284.1,CATG00000045442.1,CATG00000046280.1,CATG00000046918.1,CATG00000046938.1,CATG00000047060.1,CATG00000048014.1,CATG00000049436.1,CATG00000049696.1,CATG00000049826.1,CATG00000049835.1,CATG00000050005.1,CATG00000051357.1,CATG00000051748.1,CATG00000052191.1,CATG00000052258.1,CATG00000052461.1,CATG00000052877.1,CATG00000052905.1,CATG00000053805.1,CATG00000054740.1,CATG00000055108.1,CATG00000055127.1,CATG00000055197.1,CATG00000056209.1,CATG00000056221.1,CATG00000056426.1,CATG00000056669.1,CATG00000056950.1,CATG00000057355.1,CATG00000057930.1,CATG00000058898.1,CATG00000059961.1,CATG00000060055.1,CATG00000060356.1,CATG00000060386.1,CATG00000061688.1,CATG00000062290.1,CATG00000064664.1,CATG00000066161.1,CATG00000066162.1,CATG00000066606.1,CATG00000067218.1,CATG00000067223.1,CATG00000067812.1,CATG00000067892.1,CATG00000067893.1,CATG00000068130.1,CATG00000068418.1,CATG00000068454.1,CATG00000068592.1,CATG00000069358.1,CATG00000071420.1,CATG00000072427.1,CATG00000072538.1,CATG00000075162.1,CATG00000075228.1,CATG00000075836.1,CATG00000075963.1,CATG00000077986.1,CATG00000078001.1,CATG00000079485.1,CATG00000079734.1,CATG00000079737.1,CATG00000079758.1,CATG00000080010.1,CATG00000080233.1,CATG00000082568.1,CATG00000082684.1,CATG00000082772.1,CATG00000083449.1,CATG00000083857.1,CATG00000084015.1,CATG00000085318.1,CATG00000085328.1,CATG00000086537.1,CATG00000087054.1,CATG00000087443.1,CATG00000088586.1,CATG00000088916.1,CATG00000090333.1,CATG00000091534.1,CATG00000092216.1,CATG00000092338.1,CATG00000092341.1,CATG00000092342.1,CATG00000092827.1,CATG00000093295.1,CATG00000093987.1,CATG00000094096.1,CATG00000094880.1,CATG00000095008.1,CATG00000095513.1,CATG00000095724.1,CATG00000095867.1,CATG00000095926.1,CATG00000096745.1,CATG00000096923.1,CATG00000097178.1,CATG00000097656.1,CATG00000097865.1,CATG00000098377.1,CATG00000098747.1,CATG00000098779.1,CATG00000098869.1,CATG00000099944.1,CATG00000100718.1,CATG00000101752.1,CATG00000101903.1,CATG00000102335.1,CATG00000102786.1,CATG00000103391.1,CATG00000103786.1,CATG00000104953.1,CATG00000104957.1,CATG00000105889.1,CATG00000106881.1,CATG00000106996.1,CATG00000107289.1,CATG00000107304.1,CATG00000107960.1,CATG00000109382.1,CATG00000114510.1,CATG00000116321.1,CATG00000116398.1,CATG00000116501.1,CATG00000116585.1,CATG00000117663.1,ENSG00000005001.5,ENSG00000013588.5,ENSG00000019186.5,ENSG00000049283.13,ENSG00000052344.11,ENSG00000058085.10,ENSG00000062038.9,ENSG00000069812.7,ENSG00000084207.11,ENSG00000088002.7,ENSG00000088726.11,ENSG00000092295.7,ENSG00000099812.6,ENSG00000100290.2,ENSG00000100558.4,ENSG00000101213.5,ENSG00000101311.11,ENSG00000102890.10,ENSG00000103067.7,ENSG00000104892.12,ENSG00000105699.12,ENSG00000111012.5,ENSG00000111057.6,ENSG00000112559.9,ENSG00000115884.6,ENSG00000117399.9,ENSG00000117407.12,ENSG00000117525.9,ENSG00000120055.5,ENSG00000120471.10,ENSG00000124143.6,ENSG00000124610.3,ENSG00000124664.6,ENSG00000125731.8,ENSG00000125798.10,ENSG00000127129.5,ENSG00000128422.11,ENSG00000129194.3,ENSG00000129354.7,ENSG00000129514.4,ENSG00000130545.11,ENSG00000131746.8,ENSG00000132470.9,ENSG00000132698.9,ENSG00000133477.12,ENSG00000135480.10,ENSG00000136327.6,ENSG00000136352.13,ENSG00000137440.3,ENSG00000138271.4,ENSG00000140254.8,ENSG00000142273.6,ENSG00000142627.9,ENSG00000146054.13,ENSG00000146904.4,ENSG00000147689.12,ENSG00000148426.8,ENSG00000149418.6,ENSG00000154102.6,ENSG00000154764.5,ENSG00000157992.8,ENSG00000159166.9,ENSG00000161249.16,ENSG00000163362.6,ENSG00000163915.3,ENSG00000164078.8,ENSG00000165474.5,ENSG00000165905.12,ENSG00000166145.10,ENSG00000167105.3,ENSG00000167644.7,ENSG00000167767.9,ENSG00000167772.7,ENSG00000167900.7,ENSG00000169174.9,ENSG00000169594.8,ENSG00000170209.4,ENSG00000171124.8,ENSG00000171345.9,ENSG00000171346.9,ENSG00000173156.2,ENSG00000173801.12,ENSG00000174951.6,ENSG00000175315.2,ENSG00000175707.7,ENSG00000175793.10,ENSG00000177106.10,ENSG00000177627.5,ENSG00000178038.12,ENSG00000178078.7,ENSG00000178430.4,ENSG00000179148.5,ENSG00000179593.11,ENSG00000180921.6,ENSG00000181392.10,ENSG00000181885.14,ENSG00000182795.12,ENSG00000183696.9,ENSG00000184292.5,ENSG00000184363.5,ENSG00000184697.6,ENSG00000185436.7,ENSG00000185467.7,ENSG00000185499.12,ENSG00000186081.7,ENSG00000186832.4,ENSG00000186847.5,ENSG00000187583.6,ENSG00000188112.4,ENSG00000188643.6,ENSG00000188910.7,ENSG00000189143.8,ENSG00000189280.3,ENSG00000189334.4,ENSG00000189433.5,ENSG00000196754.6,ENSG00000196878.8,ENSG00000199377.1,ENSG00000199426.1,ENSG00000199879.1,ENSG00000200972.1,ENSG00000202444.1,ENSG00000203499.6,ENSG00000203722.3,ENSG00000205420.6,ENSG00000206075.9,ENSG00000207547.1,ENSG00000207757.1,ENSG00000208038.1,ENSG00000213906.5,ENSG00000214514.3,ENSG00000216306.3,ENSG00000218014.1,ENSG00000220032.4,ENSG00000221241.1,ENSG00000223784.1,ENSG00000225950.3,ENSG00000226652.1,ENSG00000226755.2,ENSG00000227184.3,ENSG00000227308.2,ENSG00000228951.1,ENSG00000229647.1,ENSG00000230079.1,ENSG00000230439.2,ENSG00000230716.3,ENSG00000230937.5,ENSG00000231666.1,ENSG00000231870.4,ENSG00000233579.1,ENSG00000234005.3,ENSG00000235124.1,ENSG00000236961.1,ENSG00000237548.1,ENSG00000238120.1,ENSG00000239556.2,ENSG00000241416.1,ENSG00000242136.1,ENSG00000242147.1,ENSG00000243802.2,ENSG00000247844.1,ENSG00000248015.2,ENSG00000249500.1,ENSG00000250748.2,ENSG00000251191.3,ENSG00000253410.1,ENSG00000254261.1,ENSG00000254842.2,ENSG00000254991.1,ENSG00000257520.1,ENSG00000257671.1,ENSG00000257808.1,ENSG00000257925.1,ENSG00000258018.1,ENSG00000258440.1,ENSG00000259132.1,ENSG00000259230.1,ENSG00000259500.1,ENSG00000260899.1,ENSG00000262302.1,ENSG00000264211.1,ENSG00000264831.1,ENSG00000265039.1,ENSG00000265291.1,ENSG00000265610.1,ENSG00000265660.1,ENSG00000267288.1,ENSG00000267748.2,ENSG00000268592.2,ENSG00000268947.1,ENSG00000269855.1,ENSG00000270788.1,ENSG00000271817.1,ENSG00000272121.1,ENSG00000273132.1</t>
  </si>
  <si>
    <t>CL:0000084</t>
  </si>
  <si>
    <t>T cell</t>
  </si>
  <si>
    <t>A type of lymphocyte whose defining characteristic is the expression of a T cell receptor complex.</t>
  </si>
  <si>
    <t>CNhs10853,CNhs10854,CNhs11955,CNhs11956,CNhs11998,CNhs11999,CNhs12176,CNhs12178,CNhs12180,CNhs12182,CNhs12184,CNhs12187,CNhs12199,CNhs12201,CNhs13195,CNhs13202,CNhs13203,CNhs13204,CNhs13205,CNhs13206,CNhs13215,CNhs13223,CNhs13235,CNhs13237,CNhs13238,CNhs13239,CNhs13512,CNhs13513,CNhs13538,CNhs13539,CNhs13811,CNhs13812,CNhs13813,CNhs13814,CNhs13914,CNhs13915,CNhs13918,CNhs13919,CNhs13920,CNhs13921</t>
  </si>
  <si>
    <t>CATG00000000011.1,CATG00000000072.1,CATG00000000523.1,CATG00000000670.1,CATG00000000691.1,CATG00000000695.1,CATG00000001031.1,CATG00000001189.1,CATG00000001209.1,CATG00000001303.1,CATG00000001365.1,CATG00000001403.1,CATG00000001418.1,CATG00000001464.1,CATG00000001511.1,CATG00000001619.1,CATG00000001621.1,CATG00000001625.1,CATG00000001676.1,CATG00000002023.1,CATG00000002194.1,CATG00000002256.1,CATG00000002502.1,CATG00000002504.1,CATG00000002536.1,CATG00000002599.1,CATG00000002630.1,CATG00000002781.1,CATG00000002896.1,CATG00000002898.1,CATG00000003024.1,CATG00000003744.1,CATG00000003759.1,CATG00000003992.1,CATG00000004005.1,CATG00000004280.1,CATG00000004289.1,CATG00000004290.1,CATG00000004295.1,CATG00000004297.1,CATG00000004303.1,CATG00000004492.1,CATG00000004580.1,CATG00000004583.1,CATG00000004643.1,CATG00000004690.1,CATG00000004791.1,CATG00000004851.1,CATG00000004905.1,CATG00000005009.1,CATG00000005247.1,CATG00000005251.1,CATG00000005255.1,CATG00000005261.1,CATG00000005504.1,CATG00000005683.1,CATG00000005706.1,CATG00000005754.1,CATG00000005834.1,CATG00000005886.1,CATG00000005914.1,CATG00000006079.1,CATG00000006139.1,CATG00000006517.1,CATG00000006656.1,CATG00000006658.1,CATG00000006664.1,CATG00000006674.1,CATG00000006747.1,CATG00000006786.1,CATG00000007187.1,CATG00000007218.1,CATG00000007222.1,CATG00000007290.1,CATG00000007292.1,CATG00000007425.1,CATG00000007426.1,CATG00000007429.1,CATG00000007430.1,CATG00000007431.1,CATG00000007433.1,CATG00000007462.1,CATG00000007588.1,CATG00000007613.1,CATG00000007700.1,CATG00000007708.1,CATG00000007858.1,CATG00000007866.1,CATG00000007912.1,CATG00000007937.1,CATG00000007938.1,CATG00000007970.1,CATG00000008031.1,CATG00000008117.1,CATG00000008118.1,CATG00000008312.1,CATG00000008315.1,CATG00000008353.1,CATG00000008376.1,CATG00000008616.1,CATG00000008619.1,CATG00000008684.1,CATG00000008741.1,CATG00000008930.1,CATG00000009026.1,CATG00000009125.1,CATG00000009570.1,CATG00000009974.1,CATG00000010060.1,CATG00000010614.1,CATG00000010625.1,CATG00000010916.1,CATG00000010939.1,CATG00000011044.1,CATG00000011115.1,CATG00000011205.1,CATG00000011274.1,CATG00000011429.1,CATG00000011538.1,CATG00000011539.1,CATG00000011819.1,CATG00000011843.1,CATG00000011845.1,CATG00000011913.1,CATG00000011949.1,CATG00000012091.1,CATG00000012212.1,CATG00000012270.1,CATG00000012346.1,CATG00000012381.1,CATG00000012384.1,CATG00000012434.1,CATG00000012769.1,CATG00000012771.1,CATG00000012797.1,CATG00000012854.1,CATG00000012976.1,CATG00000013134.1,CATG00000013178.1,CATG00000013196.1,CATG00000013200.1,CATG00000013239.1,CATG00000013296.1,CATG00000013611.1,CATG00000013662.1,CATG00000013679.1,CATG00000013843.1,CATG00000013855.1,CATG00000013919.1,CATG00000013940.1,CATG00000013944.1,CATG00000013953.1,CATG00000014081.1,CATG00000014108.1,CATG00000014230.1,CATG00000014257.1,CATG00000014291.1,CATG00000014452.1,CATG00000014472.1,CATG00000014501.1,CATG00000014749.1,CATG00000014768.1,CATG00000014798.1,CATG00000015298.1,CATG00000015555.1,CATG00000015603.1,CATG00000015875.1,CATG00000015899.1,CATG00000015962.1,CATG00000016391.1,CATG00000016431.1,CATG00000016516.1,CATG00000016603.1,CATG00000016665.1,CATG00000016698.1,CATG00000016868.1,CATG00000016907.1,CATG00000016910.1,CATG00000017025.1,CATG00000017188.1,CATG00000017829.1,CATG00000017830.1,CATG00000017860.1,CATG00000017909.1,CATG00000018160.1,CATG00000018161.1,CATG00000018169.1,CATG00000018256.1,CATG00000018265.1,CATG00000018875.1,CATG00000018885.1,CATG00000018963.1,CATG00000019404.1,CATG00000019540.1,CATG00000019609.1,CATG00000019889.1,CATG00000019933.1,CATG00000020091.1,CATG00000020326.1,CATG00000020335.1,CATG00000020343.1,CATG00000020379.1,CATG00000020438.1,CATG00000020441.1,CATG00000020446.1,CATG00000020754.1,CATG00000021070.1,CATG00000021074.1,CATG00000021091.1,CATG00000021094.1,CATG00000021182.1,CATG00000021278.1,CATG00000021454.1,CATG00000021485.1,CATG00000021517.1,CATG00000021554.1,CATG00000021577.1,CATG00000021653.1,CATG00000021966.1,CATG00000022029.1,CATG00000022030.1,CATG00000022034.1,CATG00000022043.1,CATG00000022044.1,CATG00000022097.1,CATG00000022100.1,CATG00000022221.1,CATG00000022222.1,CATG00000022223.1,CATG00000022269.1,CATG00000022511.1,CATG00000022533.1,CATG00000022536.1,CATG00000022704.1,CATG00000022755.1,CATG00000022790.1,CATG00000022813.1,CATG00000022822.1,CATG00000023033.1,CATG00000023092.1,CATG00000023093.1,CATG00000023177.1,CATG00000023273.1,CATG00000023283.1,CATG00000023345.1,CATG00000023688.1,CATG00000023860.1,CATG00000024044.1,CATG00000024076.1,CATG00000024277.1,CATG00000024682.1,CATG00000024721.1,CATG00000024759.1,CATG00000024906.1,CATG00000024944.1,CATG00000025244.1,CATG00000025247.1,CATG00000025291.1,CATG00000025433.1,CATG00000025706.1,CATG00000025793.1,CATG00000025826.1,CATG00000025869.1,CATG00000025926.1,CATG00000025945.1,CATG00000026251.1,CATG00000026314.1,CATG00000026769.1,CATG00000026851.1,CATG00000026855.1,CATG00000026937.1,CATG00000027001.1,CATG00000027005.1,CATG00000027020.1,CATG00000027091.1,CATG00000027410.1,CATG00000027469.1,CATG00000027764.1,CATG00000027776.1,CATG00000028047.1,CATG00000028304.1,CATG00000028351.1,CATG00000028438.1,CATG00000028531.1,CATG00000028579.1,CATG00000028797.1,CATG00000028893.1,CATG00000028912.1,CATG00000028919.1,CATG00000028923.1,CATG00000028973.1,CATG00000028998.1,CATG00000029011.1,CATG00000029028.1,CATG00000029043.1,CATG00000029294.1,CATG00000029299.1,CATG00000029352.1,CATG00000029365.1,CATG00000029380.1,CATG00000029468.1,CATG00000029654.1,CATG00000029684.1,CATG00000029716.1,CATG00000029879.1,CATG00000029971.1,CATG00000030059.1,CATG00000030188.1,CATG00000030285.1,CATG00000030487.1,CATG00000030622.1,CATG00000030625.1,CATG00000030841.1,CATG00000030857.1,CATG00000030923.1,CATG00000031026.1,CATG00000031189.1,CATG00000031197.1,CATG00000031299.1,CATG00000031340.1,CATG00000031370.1,CATG00000031447.1,CATG00000031546.1,CATG00000031640.1,CATG00000031643.1,CATG00000031683.1,CATG00000031875.1,CATG00000031896.1,CATG00000031910.1,CATG00000032004.1,CATG00000032023.1,CATG00000032069.1,CATG00000032088.1,CATG00000032133.1,CATG00000032178.1,CATG00000032450.1,CATG00000032501.1,CATG00000032546.1,CATG00000032548.1,CATG00000032656.1,CATG00000032665.1,CATG00000032667.1,CATG00000032672.1,CATG00000032674.1,CATG00000032871.1,CATG00000032935.1,CATG00000032942.1,CATG00000033337.1,CATG00000033372.1,CATG00000033491.1,CATG00000033505.1,CATG00000033571.1,CATG00000033644.1,CATG00000033646.1,CATG00000033648.1,CATG00000033649.1,CATG00000033881.1,CATG00000033937.1,CATG00000033949.1,CATG00000034317.1,CATG00000034319.1,CATG00000034343.1,CATG00000034571.1,CATG00000034625.1,CATG00000034666.1,CATG00000034678.1,CATG00000034808.1,CATG00000034828.1,CATG00000034878.1,CATG00000034981.1,CATG00000034983.1,CATG00000034984.1,CATG00000034986.1,CATG00000034994.1,CATG00000035094.1,CATG00000035274.1,CATG00000035380.1,CATG00000035590.1,CATG00000035603.1,CATG00000035902.1,CATG00000035925.1,CATG00000036337.1,CATG00000036339.1,CATG00000036495.1,CATG00000036877.1,CATG00000036964.1,CATG00000037015.1,CATG00000037144.1,CATG00000037366.1,CATG00000037513.1,CATG00000037545.1,CATG00000037760.1,CATG00000037762.1,CATG00000037766.1,CATG00000037768.1,CATG00000037790.1,CATG00000037805.1,CATG00000038003.1,CATG00000038113.1,CATG00000038371.1,CATG00000038379.1,CATG00000038400.1,CATG00000038433.1,CATG00000038504.1,CATG00000038666.1,CATG00000038667.1,CATG00000038724.1,CATG00000038727.1,CATG00000038762.1,CATG00000038825.1,CATG00000039017.1,CATG00000039130.1,CATG00000039131.1,CATG00000039204.1,CATG00000039330.1,CATG00000039413.1,CATG00000039417.1,CATG00000039578.1,CATG00000039668.1,CATG00000039773.1,CATG00000039787.1,CATG00000039835.1,CATG00000039908.1,CATG00000040038.1,CATG00000040068.1,CATG00000040284.1,CATG00000040392.1,CATG00000040410.1,CATG00000040439.1,CATG00000040443.1,CATG00000040459.1,CATG00000040468.1,CATG00000040479.1,CATG00000040547.1,CATG00000040636.1,CATG00000040669.1,CATG00000040754.1,CATG00000040755.1,CATG00000040769.1,CATG00000040873.1,CATG00000040922.1,CATG00000040999.1,CATG00000041012.1,CATG00000041046.1,CATG00000041048.1,CATG00000041103.1,CATG00000041105.1,CATG00000041257.1,CATG00000041280.1,CATG00000041438.1,CATG00000041485.1,CATG00000041759.1,CATG00000041776.1,CATG00000041779.1,CATG00000041976.1,CATG00000042051.1,CATG00000042155.1,CATG00000042212.1,CATG00000042263.1,CATG00000042513.1,CATG00000042550.1,CATG00000042565.1,CATG00000042606.1,CATG00000042610.1,CATG00000042708.1,CATG00000043006.1,CATG00000043261.1,CATG00000043282.1,CATG00000043294.1,CATG00000043355.1,CATG00000043521.1,CATG00000043673.1,CATG00000043721.1,CATG00000043823.1,CATG00000043880.1,CATG00000043895.1,CATG00000043925.1,CATG00000043952.1,CATG00000044115.1,CATG00000044172.1,CATG00000044236.1,CATG00000044607.1,CATG00000044703.1,CATG00000044709.1,CATG00000044710.1,CATG00000044725.1,CATG00000044728.1,CATG00000045207.1,CATG00000045277.1,CATG00000045578.1,CATG00000045724.1,CATG00000045727.1,CATG00000046013.1,CATG00000046061.1,CATG00000046153.1,CATG00000046222.1,CATG00000046228.1,CATG00000046247.1,CATG00000046501.1,CATG00000046855.1,CATG00000047001.1,CATG00000047012.1,CATG00000047028.1,CATG00000047029.1,CATG00000047037.1,CATG00000047105.1,CATG00000047106.1,CATG00000047109.1,CATG00000047113.1,CATG00000047114.1,CATG00000047322.1,CATG00000047577.1,CATG00000047628.1,CATG00000047790.1,CATG00000047836.1,CATG00000047917.1,CATG00000048007.1,CATG00000048023.1,CATG00000048172.1,CATG00000048249.1,CATG00000048251.1,CATG00000048255.1,CATG00000048500.1,CATG00000048515.1,CATG00000048521.1,CATG00000048759.1,CATG00000049007.1,CATG00000049031.1,CATG00000049038.1,CATG00000049052.1,CATG00000049204.1,CATG00000049227.1,CATG00000049306.1,CATG00000049339.1,CATG00000049347.1,CATG00000049355.1,CATG00000049364.1,CATG00000049374.1,CATG00000049427.1,CATG00000049544.1,CATG00000049547.1,CATG00000049601.1,CATG00000049659.1,CATG00000049964.1,CATG00000050062.1,CATG00000050081.1,CATG00000050083.1,CATG00000050085.1,CATG00000050096.1,CATG00000050387.1,CATG00000050477.1,CATG00000050536.1,CATG00000050644.1,CATG00000050751.1,CATG00000050926.1,CATG00000051011.1,CATG00000051039.1,CATG00000051102.1,CATG00000051164.1,CATG00000051167.1,CATG00000051284.1,CATG00000051326.1,CATG00000051340.1,CATG00000051690.1,CATG00000051784.1,CATG00000051904.1,CATG00000051907.1,CATG00000051919.1,CATG00000051922.1,CATG00000051936.1,CATG00000051941.1,CATG00000051943.1,CATG00000051954.1,CATG00000051956.1,CATG00000052055.1,CATG00000052065.1,CATG00000052138.1,CATG00000052311.1,CATG00000052842.1,CATG00000052944.1,CATG00000053015.1,CATG00000053017.1,CATG00000053018.1,CATG00000053139.1,CATG00000053196.1,CATG00000053285.1,CATG00000053322.1,CATG00000053500.1,CATG00000053515.1,CATG00000053605.1,CATG00000053836.1,CATG00000053842.1,CATG00000053962.1,CATG00000054047.1,CATG00000054101.1,CATG00000054109.1,CATG00000054171.1,CATG00000054528.1,CATG00000054684.1,CATG00000054738.1,CATG00000054749.1,CATG00000054852.1,CATG00000054884.1,CATG00000054890.1,CATG00000054989.1,CATG00000055314.1,CATG00000055331.1,CATG00000055334.1,CATG00000055354.1,CATG00000055418.1,CATG00000055464.1,CATG00000055740.1,CATG00000055826.1,CATG00000055828.1,CATG00000055852.1,CATG00000055862.1,CATG00000056034.1,CATG00000056160.1,CATG00000056254.1,CATG00000056259.1,CATG00000056727.1,CATG00000056794.1,CATG00000056798.1,CATG00000056839.1,CATG00000056936.1,CATG00000056937.1,CATG00000057011.1,CATG00000057047.1,CATG00000057088.1,CATG00000057137.1,CATG00000057187.1,CATG00000057400.1,CATG00000057402.1,CATG00000057474.1,CATG00000057634.1,CATG00000057682.1,CATG00000057696.1,CATG00000057718.1,CATG00000057752.1,CATG00000057932.1,CATG00000058027.1,CATG00000058093.1,CATG00000058227.1,CATG00000058282.1,CATG00000058283.1,CATG00000058339.1,CATG00000058521.1,CATG00000058588.1,CATG00000058602.1,CATG00000058645.1,CATG00000058654.1,CATG00000058667.1,CATG00000058689.1,CATG00000058702.1,CATG00000058714.1,CATG00000058735.1,CATG00000058740.1,CATG00000058796.1,CATG00000058843.1,CATG00000059365.1,CATG00000059391.1,CATG00000059691.1,CATG00000059730.1,CATG00000059739.1,CATG00000059824.1,CATG00000059935.1,CATG00000060105.1,CATG00000060322.1,CATG00000060560.1,CATG00000060595.1,CATG00000061185.1,CATG00000061239.1,CATG00000061376.1,CATG00000061630.1,CATG00000061649.1,CATG00000061730.1,CATG00000061733.1,CATG00000061811.1,CATG00000062026.1,CATG00000062036.1,CATG00000062052.1,CATG00000062115.1,CATG00000062263.1,CATG00000062264.1,CATG00000062313.1,CATG00000062933.1,CATG00000063086.1,CATG00000063480.1,CATG00000063492.1,CATG00000063770.1,CATG00000063830.1,CATG00000063921.1,CATG00000064127.1,CATG00000064160.1,CATG00000064169.1,CATG00000064248.1,CATG00000064661.1,CATG00000064958.1,CATG00000065040.1,CATG00000065391.1,CATG00000065395.1,CATG00000065473.1,CATG00000065655.1,CATG00000066022.1,CATG00000066195.1,CATG00000066261.1,CATG00000066310.1,CATG00000066422.1,CATG00000066639.1,CATG00000066666.1,CATG00000066791.1,CATG00000067114.1,CATG00000067208.1,CATG00000067372.1,CATG00000067514.1,CATG00000067520.1,CATG00000067529.1,CATG00000067584.1,CATG00000067666.1,CATG00000067698.1,CATG00000067825.1,CATG00000068029.1,CATG00000068349.1,CATG00000068527.1,CATG00000068537.1,CATG00000068905.1,CATG00000068918.1,CATG00000069038.1,CATG00000069041.1,CATG00000069206.1,CATG00000069210.1,CATG00000069232.1,CATG00000069375.1,CATG00000069613.1,CATG00000069727.1,CATG00000070326.1,CATG00000070457.1,CATG00000070525.1,CATG00000070585.1,CATG00000070608.1,CATG00000071294.1,CATG00000071629.1,CATG00000071769.1,CATG00000071804.1,CATG00000072365.1,CATG00000072415.1,CATG00000072890.1,CATG00000072893.1,CATG00000072894.1,CATG00000072992.1,CATG00000073077.1,CATG00000073110.1,CATG00000073210.1,CATG00000073286.1,CATG00000073419.1,CATG00000074225.1,CATG00000074727.1,CATG00000074965.1,CATG00000074976.1,CATG00000074987.1,CATG00000075358.1,CATG00000075497.1,CATG00000075581.1,CATG00000075640.1,CATG00000075662.1,CATG00000075724.1,CATG00000075726.1,CATG00000075788.1,CATG00000076144.1,CATG00000076294.1,CATG00000076323.1,CATG00000076437.1,CATG00000076640.1,CATG00000076960.1,CATG00000077345.1,CATG00000077412.1,CATG00000077524.1,CATG00000077525.1,CATG00000077705.1,CATG00000077735.1,CATG00000077736.1,CATG00000077817.1,CATG00000077822.1,CATG00000078262.1,CATG00000078278.1,CATG00000078334.1,CATG00000078853.1,CATG00000078998.1,CATG00000079440.1,CATG00000079506.1,CATG00000079596.1,CATG00000079626.1,CATG00000079650.1,CATG00000079662.1,CATG00000079667.1,CATG00000079706.1,CATG00000079783.1,CATG00000080039.1,CATG00000080057.1,CATG00000080069.1,CATG00000080160.1,CATG00000080244.1,CATG00000080452.1,CATG00000080539.1,CATG00000080562.1,CATG00000080616.1,CATG00000080821.1,CATG00000080913.1,CATG00000081064.1,CATG00000081135.1,CATG00000081141.1,CATG00000081273.1,CATG00000081281.1,CATG00000081293.1,CATG00000081482.1,CATG00000081918.1,CATG00000082228.1,CATG00000082268.1,CATG00000082391.1,CATG00000082402.1,CATG00000082579.1,CATG00000083244.1,CATG00000083264.1,CATG00000083332.1,CATG00000083349.1,CATG00000083407.1,CATG00000083445.1,CATG00000083467.1,CATG00000083614.1,CATG00000083624.1,CATG00000083626.1,CATG00000083706.1,CATG00000083758.1,CATG00000083773.1,CATG00000083795.1,CATG00000083821.1,CATG00000083881.1,CATG00000084004.1,CATG00000084090.1,CATG00000084841.1,CATG00000085185.1,CATG00000085267.1,CATG00000085343.1,CATG00000085348.1,CATG00000085353.1,CATG00000085480.1,CATG00000086093.1,CATG00000086150.1,CATG00000086171.1,CATG00000086290.1,CATG00000086336.1,CATG00000086377.1,CATG00000086514.1,CATG00000086516.1,CATG00000086520.1,CATG00000086613.1,CATG00000086695.1,CATG00000086741.1,CATG00000086742.1,CATG00000086806.1,CATG00000086913.1,CATG00000087047.1,CATG00000087261.1,CATG00000087682.1,CATG00000087798.1,CATG00000087800.1,CATG00000087824.1,CATG00000087830.1,CATG00000087948.1,CATG00000088019.1,CATG00000088116.1,CATG00000088233.1,CATG00000088548.1,CATG00000089334.1,CATG00000089512.1,CATG00000089581.1,CATG00000089719.1,CATG00000089721.1,CATG00000089817.1,CATG00000089818.1,CATG00000089993.1,CATG00000090053.1,CATG00000090134.1,CATG00000090135.1,CATG00000090145.1,CATG00000090164.1,CATG00000090178.1,CATG00000090220.1,CATG00000090221.1,CATG00000090223.1,CATG00000090349.1,CATG00000090413.1,CATG00000090619.1,CATG00000090636.1,CATG00000090655.1,CATG00000090669.1,CATG00000090679.1,CATG00000090680.1,CATG00000090728.1,CATG00000090897.1,CATG00000091069.1,CATG00000091921.1,CATG00000091924.1,CATG00000091993.1,CATG00000092129.1,CATG00000092140.1,CATG00000092287.1,CATG00000092293.1,CATG00000092367.1,CATG00000092377.1,CATG00000092417.1,CATG00000092419.1,CATG00000092607.1,CATG00000092660.1,CATG00000093267.1,CATG00000093382.1,CATG00000093390.1,CATG00000093391.1,CATG00000093774.1,CATG00000093982.1,CATG00000094563.1,CATG00000094577.1,CATG00000094582.1,CATG00000094595.1,CATG00000094817.1,CATG00000094863.1,CATG00000094873.1,CATG00000094949.1,CATG00000095021.1,CATG00000095383.1,CATG00000095419.1,CATG00000095569.1,CATG00000095574.1,CATG00000095681.1,CATG00000095888.1,CATG00000095891.1,CATG00000095968.1,CATG00000095985.1,CATG00000096062.1,CATG00000096116.1,CATG00000096306.1,CATG00000096427.1,CATG00000096607.1,CATG00000096625.1,CATG00000096657.1,CATG00000096681.1,CATG00000096738.1,CATG00000096742.1,CATG00000096910.1,CATG00000097033.1,CATG00000097085.1,CATG00000097117.1,CATG00000097141.1,CATG00000097159.1,CATG00000097183.1,CATG00000097270.1,CATG00000097275.1,CATG00000097307.1,CATG00000097308.1,CATG00000097312.1,CATG00000097315.1,CATG00000097320.1,CATG00000097331.1,CATG00000097491.1,CATG00000097492.1,CATG00000097494.1,CATG00000097496.1,CATG00000097501.1,CATG00000097507.1,CATG00000097768.1,CATG00000097954.1,CATG00000098135.1,CATG00000098138.1,CATG00000098361.1,CATG00000098364.1,CATG00000098371.1,CATG00000098396.1,CATG00000098397.1,CATG00000098669.1,CATG00000098694.1,CATG00000099288.1,CATG00000099461.1,CATG00000099818.1,CATG00000099987.1,CATG00000100003.1,CATG00000100377.1,CATG00000100722.1,CATG00000100748.1,CATG00000100949.1,CATG00000101072.1,CATG00000101210.1,CATG00000101642.1,CATG00000101747.1,CATG00000101763.1,CATG00000102054.1,CATG00000102076.1,CATG00000102082.1,CATG00000102113.1,CATG00000102119.1,CATG00000102242.1,CATG00000102321.1,CATG00000102350.1,CATG00000102692.1,CATG00000103067.1,CATG00000103224.1,CATG00000103230.1,CATG00000103292.1,CATG00000103369.1,CATG00000103437.1,CATG00000103728.1,CATG00000103892.1,CATG00000103932.1,CATG00000103999.1,CATG00000104033.1,CATG00000104164.1,CATG00000104369.1,CATG00000104458.1,CATG00000104622.1,CATG00000104923.1,CATG00000105104.1,CATG00000105217.1,CATG00000105235.1,CATG00000105246.1,CATG00000105319.1,CATG00000105348.1,CATG00000105356.1,CATG00000105573.1,CATG00000105607.1,CATG00000105917.1,CATG00000105994.1,CATG00000106066.1,CATG00000106076.1,CATG00000106127.1,CATG00000106151.1,CATG00000106156.1,CATG00000106173.1,CATG00000106275.1,CATG00000106284.1,CATG00000106315.1,CATG00000106324.1,CATG00000106714.1,CATG00000106786.1,CATG00000106787.1,CATG00000106788.1,CATG00000106792.1,CATG00000106805.1,CATG00000106958.1,CATG00000106960.1,CATG00000106961.1,CATG00000107082.1,CATG00000107107.1,CATG00000107119.1,CATG00000107158.1,CATG00000107182.1,CATG00000107212.1,CATG00000107256.1,CATG00000107257.1,CATG00000107277.1,CATG00000107278.1,CATG00000107322.1,CATG00000107424.1,CATG00000107459.1,CATG00000107547.1,CATG00000107591.1,CATG00000107592.1,CATG00000107596.1,CATG00000108281.1,CATG00000108310.1,CATG00000108522.1,CATG00000108524.1,CATG00000108567.1,CATG00000108638.1,CATG00000108821.1,CATG00000108844.1,CATG00000108967.1,CATG00000109092.1,CATG00000109345.1,CATG00000109548.1,CATG00000109782.1,CATG00000109873.1,CATG00000109909.1,CATG00000109921.1,CATG00000109935.1,CATG00000109987.1,CATG00000110012.1,CATG00000110046.1,CATG00000110223.1,CATG00000110250.1,CATG00000110445.1,CATG00000110944.1,CATG00000110960.1,CATG00000111264.1,CATG00000111314.1,CATG00000111315.1,CATG00000111337.1,CATG00000111376.1,CATG00000111435.1,CATG00000111460.1,CATG00000111573.1,CATG00000111575.1,CATG00000111595.1,CATG00000111674.1,CATG00000111676.1,CATG00000111685.1,CATG00000111692.1,CATG00000111709.1,CATG00000111960.1,CATG00000112061.1,CATG00000112063.1,CATG00000112068.1,CATG00000112317.1,CATG00000112567.1,CATG00000112603.1,CATG00000112857.1,CATG00000112858.1,CATG00000112894.1,CATG00000113134.1,CATG00000113187.1,CATG00000113192.1,CATG00000113348.1,CATG00000113392.1,CATG00000113515.1,CATG00000113581.1,CATG00000113583.1,CATG00000113633.1,CATG00000113659.1,CATG00000113869.1,CATG00000113875.1,CATG00000113978.1,CATG00000114046.1,CATG00000114121.1,CATG00000114198.1,CATG00000114577.1,CATG00000114588.1,CATG00000114688.1,CATG00000114696.1,CATG00000114863.1,CATG00000114881.1,CATG00000114934.1,CATG00000114943.1,CATG00000114944.1,CATG00000114945.1,CATG00000115045.1,CATG00000115079.1,CATG00000115245.1,CATG00000115318.1,CATG00000115321.1,CATG00000115552.1,CATG00000115580.1,CATG00000115856.1,CATG00000116012.1,CATG00000116296.1,CATG00000116304.1,CATG00000116608.1,CATG00000116841.1,CATG00000117104.1,CATG00000117122.1,CATG00000117192.1,CATG00000117261.1,CATG00000117277.1,CATG00000117313.1,CATG00000117405.1,CATG00000117471.1,CATG00000117554.1,CATG00000117595.1,CATG00000117616.1,CATG00000117709.1,CATG00000117764.1,CATG00000117816.1,CATG00000117828.1,CATG00000117890.1,CATG00000117894.1,CATG00000117920.1,CATG00000117931.1,CATG00000118063.1,CATG00000118280.1,CATG00000118434.1,ENSG00000002822.11,ENSG00000005059.11,ENSG00000005102.8,ENSG00000005302.13,ENSG00000005844.13,ENSG00000006555.6,ENSG00000007129.13,ENSG00000007264.9,ENSG00000007350.12,ENSG00000008517.12,ENSG00000009694.9,ENSG00000009790.10,ENSG00000010610.5,ENSG00000010810.13,ENSG00000011590.9,ENSG00000012817.11,ENSG00000013725.10,ENSG00000015133.14,ENSG00000015285.6,ENSG00000020633.14,ENSG00000023892.9,ENSG00000026950.12,ENSG00000027075.9,ENSG00000027869.7,ENSG00000030419.12,ENSG00000034533.7,ENSG00000046651.10,ENSG00000049768.10,ENSG00000051596.5,ENSG00000054219.9,ENSG00000054654.11,ENSG00000055163.14,ENSG00000056736.5,ENSG00000062524.11,ENSG00000064012.17,ENSG00000064201.11,ENSG00000064547.9,ENSG00000065357.15,ENSG00000065413.12,ENSG00000065675.10,ENSG00000067048.12,ENSG00000068831.14,ENSG00000069493.10,ENSG00000069667.11,ENSG00000071073.8,ENSG00000071575.7,ENSG00000072818.7,ENSG00000072858.6,ENSG00000073861.2,ENSG00000074370.13,ENSG00000074706.9,ENSG00000074966.6,ENSG00000075884.8,ENSG00000076641.4,ENSG00000076662.5,ENSG00000076928.13,ENSG00000077984.4,ENSG00000078304.15,ENSG00000078589.8,ENSG00000078596.6,ENSG00000079263.14,ENSG00000079335.13,ENSG00000081059.15,ENSG00000081237.14,ENSG00000081320.6,ENSG00000081985.6,ENSG00000082074.11,ENSG00000082512.10,ENSG00000085978.17,ENSG00000088179.4,ENSG00000088340.11,ENSG00000089012.10,ENSG00000089692.4,ENSG00000089775.7,ENSG00000090554.8,ENSG00000096996.11,ENSG00000099204.14,ENSG00000099725.10,ENSG00000100060.13,ENSG00000100100.8,ENSG00000100218.7,ENSG00000100298.11,ENSG00000100351.12,ENSG00000100376.7,ENSG00000100385.9,ENSG00000100450.8,ENSG00000100453.8,ENSG00000101082.9,ENSG00000101096.15,ENSG00000101109.7,ENSG00000101347.7,ENSG00000101445.5,ENSG00000101695.4,ENSG00000101842.9,ENSG00000102043.11,ENSG00000102096.9,ENSG00000102245.3,ENSG00000102796.6,ENSG00000102879.11,ENSG00000103426.8,ENSG00000103472.5,ENSG00000103479.10,ENSG00000103522.11,ENSG00000104660.13,ENSG00000104689.5,ENSG00000104814.8,ENSG00000104998.2,ENSG00000105122.8,ENSG00000105374.5,ENSG00000105639.14,ENSG00000105717.9,ENSG00000105866.9,ENSG00000106415.8,ENSG00000106560.6,ENSG00000106948.12,ENSG00000106952.3,ENSG00000107099.11,ENSG00000107485.11,ENSG00000107742.8,ENSG00000108622.6,ENSG00000109452.8,ENSG00000109471.4,ENSG00000109684.10,ENSG00000109787.8,ENSG00000110324.5,ENSG00000110448.6,ENSG00000110665.7,ENSG00000110848.4,ENSG00000110852.4,ENSG00000110876.8,ENSG00000110934.6,ENSG00000110944.4,ENSG00000111266.4,ENSG00000111276.6,ENSG00000111348.4,ENSG00000111536.4,ENSG00000111537.4,ENSG00000111796.3,ENSG00000111801.11,ENSG00000111860.9,ENSG00000111863.8,ENSG00000111913.11,ENSG00000112182.10,ENSG00000112306.7,ENSG00000112406.4,ENSG00000112486.10,ENSG00000112576.8,ENSG00000113088.5,ENSG00000113249.8,ENSG00000113263.8,ENSG00000113520.6,ENSG00000113525.5,ENSG00000114374.8,ENSG00000114423.14,ENSG00000114737.11,ENSG00000115085.9,ENSG00000115165.5,ENSG00000115232.9,ENSG00000115523.12,ENSG00000115607.5,ENSG00000115687.9,ENSG00000115935.12,ENSG00000116824.4,ENSG00000117090.10,ENSG00000117091.5,ENSG00000117280.8,ENSG00000117281.11,ENSG00000117289.7,ENSG00000117560.6,ENSG00000117602.7,ENSG00000117676.9,ENSG00000118503.10,ENSG00000118507.11,ENSG00000118922.12,ENSG00000119397.12,ENSG00000119714.6,ENSG00000120616.11,ENSG00000120659.10,ENSG00000121210.11,ENSG00000121281.8,ENSG00000121807.5,ENSG00000121895.7,ENSG00000121966.6,ENSG00000122043.6,ENSG00000122122.9,ENSG00000122188.8,ENSG00000122224.13,ENSG00000123219.8,ENSG00000123329.13,ENSG00000124181.10,ENSG00000124203.5,ENSG00000124256.10,ENSG00000124575.5,ENSG00000124659.5,ENSG00000125084.7,ENSG00000125245.8,ENSG00000125354.18,ENSG00000125637.11,ENSG00000125726.6,ENSG00000125731.8,ENSG00000125910.4,ENSG00000126264.5,ENSG00000126353.3,ENSG00000126860.7,ENSG00000126882.8,ENSG00000127084.13,ENSG00000127152.13,ENSG00000127311.5,ENSG00000127334.10,ENSG00000127528.5,ENSG00000128340.10,ENSG00000129675.11,ENSG00000129824.11,ENSG00000130038.5,ENSG00000130475.10,ENSG00000130487.4,ENSG00000130755.8,ENSG00000130844.12,ENSG00000131002.7,ENSG00000131634.9,ENSG00000131797.8,ENSG00000132182.7,ENSG00000132196.9,ENSG00000132517.10,ENSG00000133067.13,ENSG00000133321.6,ENSG00000133561.11,ENSG00000133574.5,ENSG00000133962.3,ENSG00000134242.11,ENSG00000134256.8,ENSG00000134460.11,ENSG00000134516.11,ENSG00000134539.12,ENSG00000134765.5,ENSG00000134954.10,ENSG00000135127.7,ENSG00000135185.7,ENSG00000135272.5,ENSG00000135426.10,ENSG00000135898.5,ENSG00000135905.14,ENSG00000135960.5,ENSG00000136111.8,ENSG00000136280.11,ENSG00000136286.10,ENSG00000136490.4,ENSG00000136514.2,ENSG00000136878.8,ENSG00000137078.4,ENSG00000137441.7,ENSG00000137642.8,ENSG00000138378.13,ENSG00000138767.8,ENSG00000138795.5,ENSG00000139187.5,ENSG00000139193.3,ENSG00000139239.6,ENSG00000139537.6,ENSG00000139610.1,ENSG00000139626.11,ENSG00000139679.11,ENSG00000139714.8,ENSG00000139725.3,ENSG00000140006.7,ENSG00000140368.8,ENSG00000140471.12,ENSG00000140511.7,ENSG00000140675.8,ENSG00000140853.11,ENSG00000141293.11,ENSG00000141524.11,ENSG00000142546.9,ENSG00000142765.13,ENSG00000142959.4,ENSG00000143119.8,ENSG00000143167.7,ENSG00000143184.4,ENSG00000143185.3,ENSG00000143466.9,ENSG00000143772.5,ENSG00000143851.11,ENSG00000143924.14,ENSG00000144152.8,ENSG00000145220.9,ENSG00000145241.6,ENSG00000145287.6,ENSG00000145649.7,ENSG00000145700.5,ENSG00000145779.7,ENSG00000146285.9,ENSG00000146776.10,ENSG00000146955.6,ENSG00000147138.1,ENSG00000147168.8,ENSG00000147231.9,ENSG00000147443.8,ENSG00000147457.9,ENSG00000149308.12,ENSG00000149311.13,ENSG00000149646.8,ENSG00000150045.7,ENSG00000150054.14,ENSG00000150637.4,ENSG00000151136.10,ENSG00000151418.7,ENSG00000151702.12,ENSG00000151883.12,ENSG00000152270.4,ENSG00000152495.6,ENSG00000153283.8,ENSG00000153563.11,ENSG00000154165.3,ENSG00000154451.10,ENSG00000154611.10,ENSG00000154814.9,ENSG00000155903.7,ENSG00000156127.6,ENSG00000156232.6,ENSG00000156482.6,ENSG00000156500.10,ENSG00000157303.6,ENSG00000157514.12,ENSG00000157978.7,ENSG00000158050.4,ENSG00000158525.11,ENSG00000158717.6,ENSG00000158805.7,ENSG00000158985.9,ENSG00000158987.15,ENSG00000159445.8,ENSG00000159496.10,ENSG00000159618.11,ENSG00000159753.9,ENSG00000159904.7,ENSG00000160185.9,ENSG00000160588.5,ENSG00000160654.5,ENSG00000160791.12,ENSG00000160856.16,ENSG00000160908.14,ENSG00000161265.10,ENSG00000161405.12,ENSG00000161570.4,ENSG00000162241.8,ENSG00000162594.10,ENSG00000162654.8,ENSG00000162676.7,ENSG00000162739.9,ENSG00000162777.12,ENSG00000162843.13,ENSG00000162894.7,ENSG00000163154.5,ENSG00000163219.7,ENSG00000163346.12,ENSG00000163492.9,ENSG00000163508.8,ENSG00000163519.9,ENSG00000163564.10,ENSG00000163599.10,ENSG00000163600.8,ENSG00000163606.6,ENSG00000163635.13,ENSG00000163947.7,ENSG00000164308.12,ENSG00000164398.8,ENSG00000164483.12,ENSG00000164512.13,ENSG00000164674.11,ENSG00000164691.12,ENSG00000165591.6,ENSG00000165929.8,ENSG00000166046.6,ENSG00000166669.9,ENSG00000166710.13,ENSG00000166750.5,ENSG00000167077.8,ENSG00000167094.11,ENSG00000167106.7,ENSG00000167208.10,ENSG00000167261.9,ENSG00000167286.5,ENSG00000167618.5,ENSG00000167664.4,ENSG00000167895.10,ENSG00000167914.6,ENSG00000167984.12,ENSG00000168016.9,ENSG00000168071.17,ENSG00000168229.3,ENSG00000168234.8,ENSG00000168329.9,ENSG00000168421.8,ENSG00000168685.10,ENSG00000168876.4,ENSG00000168918.9,ENSG00000169220.13,ENSG00000169239.8,ENSG00000169442.4,ENSG00000169508.6,ENSG00000169884.9,ENSG00000170089.11,ENSG00000170128.2,ENSG00000170222.11,ENSG00000170379.15,ENSG00000170486.6,ENSG00000170571.7,ENSG00000170819.4,ENSG00000170989.8,ENSG00000171115.3,ENSG00000171136.6,ENSG00000171223.4,ENSG00000171522.5,ENSG00000171596.6,ENSG00000171608.11,ENSG00000171791.10,ENSG00000171843.11,ENSG00000171916.12,ENSG00000172116.17,ENSG00000172215.5,ENSG00000172349.12,ENSG00000172460.10,ENSG00000172543.3,ENSG00000172575.7,ENSG00000172673.6,ENSG00000172794.15,ENSG00000173114.8,ENSG00000173200.8,ENSG00000173208.3,ENSG00000173762.3,ENSG00000173821.15,ENSG00000173876.9,ENSG00000174171.4,ENSG00000174500.8,ENSG00000174718.7,ENSG00000174946.5,ENSG00000175202.3,ENSG00000175265.13,ENSG00000175463.7,ENSG00000175567.4,ENSG00000175730.7,ENSG00000175779.1,ENSG00000175841.7,ENSG00000176083.13,ENSG00000176160.5,ENSG00000176390.10,ENSG00000176402.5,ENSG00000176659.5,ENSG00000177272.7,ENSG00000177338.9,ENSG00000177340.4,ENSG00000177398.14,ENSG00000177600.4,ENSG00000177721.3,ENSG00000177738.3,ENSG00000177954.7,ENSG00000178199.9,ENSG00000178217.9,ENSG00000178429.9,ENSG00000178562.13,ENSG00000178636.4,ENSG00000178732.4,ENSG00000178971.9,ENSG00000178977.3,ENSG00000179057.9,ENSG00000179088.10,ENSG00000179144.4,ENSG00000179253.3,ENSG00000179715.8,ENSG00000179934.5,ENSG00000180066.5,ENSG00000180096.7,ENSG00000180448.6,ENSG00000180644.6,ENSG00000180739.12,ENSG00000180884.9,ENSG00000181036.9,ENSG00000181201.2,ENSG00000181847.7,ENSG00000181896.7,ENSG00000182010.6,ENSG00000182173.8,ENSG00000182179.6,ENSG00000182183.10,ENSG00000182351.6,ENSG00000182405.4,ENSG00000182472.4,ENSG00000182557.3,ENSG00000182568.12,ENSG00000182586.3,ENSG00000182866.12,ENSG00000182957.11,ENSG00000183150.3,ENSG00000183308.6,ENSG00000183395.4,ENSG00000183691.4,ENSG00000183813.6,ENSG00000183878.11,ENSG00000183918.10,ENSG00000184068.2,ENSG00000185101.8,ENSG00000185115.4,ENSG00000185404.12,ENSG00000185477.4,ENSG00000185669.5,ENSG00000185697.12,ENSG00000185811.12,ENSG00000185885.11,ENSG00000185905.3,ENSG00000185989.9,ENSG00000186049.4,ENSG00000186056.5,ENSG00000186470.9,ENSG00000186517.9,ENSG00000186810.7,ENSG00000186827.6,ENSG00000186854.6,ENSG00000186891.9,ENSG00000186919.8,ENSG00000187008.2,ENSG00000187105.4,ENSG00000187156.4,ENSG00000187862.7,ENSG00000187994.9,ENSG00000188042.5,ENSG00000188389.6,ENSG00000188404.4,ENSG00000188660.3,ENSG00000188886.3,ENSG00000189152.6,ENSG00000189190.7,ENSG00000189233.7,ENSG00000189283.5,ENSG00000189430.8,ENSG00000196329.6,ENSG00000196405.8,ENSG00000196420.3,ENSG00000196421.3,ENSG00000197057.4,ENSG00000197099.4,ENSG00000197241.3,ENSG00000197448.9,ENSG00000197471.7,ENSG00000197536.6,ENSG00000197540.3,ENSG00000197622.8,ENSG00000197734.4,ENSG00000197880.4,ENSG00000197914.2,ENSG00000198055.6,ENSG00000198089.10,ENSG00000198286.5,ENSG00000198771.6,ENSG00000198821.6,ENSG00000198851.5,ENSG00000198885.5,ENSG00000199082.1,ENSG00000199458.1,ENSG00000200397.1,ENSG00000200418.1,ENSG00000200530.1,ENSG00000201644.1,ENSG00000203497.2,ENSG00000203581.6,ENSG00000203711.7,ENSG00000203761.4,ENSG00000203896.5,ENSG00000204110.6,ENSG00000204282.3,ENSG00000204475.5,ENSG00000204525.10,ENSG00000204625.6,ENSG00000204642.9,ENSG00000204666.3,ENSG00000205045.4,ENSG00000205089.3,ENSG00000205220.7,ENSG00000205268.6,ENSG00000205744.5,ENSG00000205784.2,ENSG00000205871.4,ENSG00000206140.5,ENSG00000206337.6,ENSG00000206503.7,ENSG00000206958.1,ENSG00000207073.1,ENSG00000207153.1,ENSG00000207221.1,ENSG00000207546.1,ENSG00000207603.1,ENSG00000207782.1,ENSG00000207826.1,ENSG00000211575.1,ENSG00000211689.2,ENSG00000211694.2,ENSG00000211695.2,ENSG00000211696.2,ENSG00000211697.2,ENSG00000211698.2,ENSG00000211699.2,ENSG00000211706.2,ENSG00000211707.3,ENSG00000211710.3,ENSG00000211713.3,ENSG00000211714.3,ENSG00000211716.2,ENSG00000211717.3,ENSG00000211720.3,ENSG00000211721.2,ENSG00000211724.3,ENSG00000211725.3,ENSG00000211727.3,ENSG00000211728.2,ENSG00000211734.3,ENSG00000211739.4,ENSG00000211745.3,ENSG00000211746.3,ENSG00000211747.3,ENSG00000211749.1,ENSG00000211750.2,ENSG00000211751.3,ENSG00000211752.3,ENSG00000211753.2,ENSG00000211764.1,ENSG00000211765.1,ENSG00000211766.1,ENSG00000211767.1,ENSG00000211768.1,ENSG00000211769.1,ENSG00000211770.1,ENSG00000211771.1,ENSG00000211772.4,ENSG00000211776.2,ENSG</t>
  </si>
  <si>
    <t>CL:0000094</t>
  </si>
  <si>
    <t>granulocyte</t>
  </si>
  <si>
    <t>A leukocyte with abundant granules in the cytoplasm.</t>
  </si>
  <si>
    <t>CNhs10862,CNhs11905,CNhs11959,CNhs12546,CNhs12548,CNhs12549,CNhs12563,CNhs12575</t>
  </si>
  <si>
    <t>CATG00000000008.1,CATG00000000010.1,CATG00000000034.1,CATG00000000079.1,CATG00000000086.1,CATG00000000107.1,CATG00000000110.1,CATG00000000159.1,CATG00000000227.1,CATG00000000231.1,CATG00000000232.1,CATG00000000233.1,CATG00000000335.1,CATG00000000337.1,CATG00000000339.1,CATG00000000342.1,CATG00000000346.1,CATG00000000365.1,CATG00000000523.1,CATG00000000529.1,CATG00000000659.1,CATG00000000703.1,CATG00000000932.1,CATG00000001004.1,CATG00000001034.1,CATG00000001171.1,CATG00000001176.1,CATG00000001177.1,CATG00000001178.1,CATG00000001242.1,CATG00000001247.1,CATG00000001248.1,CATG00000001257.1,CATG00000001338.1,CATG00000001342.1,CATG00000001377.1,CATG00000001378.1,CATG00000001403.1,CATG00000001447.1,CATG00000001464.1,CATG00000001508.1,CATG00000001511.1,CATG00000001512.1,CATG00000001575.1,CATG00000001621.1,CATG00000001638.1,CATG00000001672.1,CATG00000001674.1,CATG00000001676.1,CATG00000001724.1,CATG00000001743.1,CATG00000002019.1,CATG00000002023.1,CATG00000002194.1,CATG00000002198.1,CATG00000002235.1,CATG00000002236.1,CATG00000002239.1,CATG00000002261.1,CATG00000002268.1,CATG00000002341.1,CATG00000002363.1,CATG00000002370.1,CATG00000002371.1,CATG00000002373.1,CATG00000002374.1,CATG00000002440.1,CATG00000002459.1,CATG00000002463.1,CATG00000002464.1,CATG00000002485.1,CATG00000002486.1,CATG00000002557.1,CATG00000002617.1,CATG00000002618.1,CATG00000002630.1,CATG00000002638.1,CATG00000002653.1,CATG00000002923.1,CATG00000002981.1,CATG00000003024.1,CATG00000003113.1,CATG00000003157.1,CATG00000003441.1,CATG00000003445.1,CATG00000003606.1,CATG00000003607.1,CATG00000003943.1,CATG00000003969.1,CATG00000004005.1,CATG00000004107.1,CATG00000004152.1,CATG00000004535.1,CATG00000004613.1,CATG00000004623.1,CATG00000004640.1,CATG00000004641.1,CATG00000004646.1,CATG00000004752.1,CATG00000004851.1,CATG00000004949.1,CATG00000005249.1,CATG00000005255.1,CATG00000005458.1,CATG00000005529.1,CATG00000005550.1,CATG00000005551.1,CATG00000005618.1,CATG00000005651.1,CATG00000005652.1,CATG00000005710.1,CATG00000005715.1,CATG00000005761.1,CATG00000005771.1,CATG00000005774.1,CATG00000005835.1,CATG00000005844.1,CATG00000005853.1,CATG00000005854.1,CATG00000005856.1,CATG00000005866.1,CATG00000005932.1,CATG00000005936.1,CATG00000005960.1,CATG00000005961.1,CATG00000006029.1,CATG00000006033.1,CATG00000006067.1,CATG00000006104.1,CATG00000006256.1,CATG00000006264.1,CATG00000006482.1,CATG00000006484.1,CATG00000006489.1,CATG00000006490.1,CATG00000006667.1,CATG00000006701.1,CATG00000006747.1,CATG00000006748.1,CATG00000006995.1,CATG00000007131.1,CATG00000007157.1,CATG00000007158.1,CATG00000007167.1,CATG00000007296.1,CATG00000007301.1,CATG00000007423.1,CATG00000007428.1,CATG00000007429.1,CATG00000007430.1,CATG00000007610.1,CATG00000007613.1,CATG00000007700.1,CATG00000007793.1,CATG00000007794.1,CATG00000007805.1,CATG00000007833.1,CATG00000007834.1,CATG00000007866.1,CATG00000007869.1,CATG00000007887.1,CATG00000007888.1,CATG00000007937.1,CATG00000007947.1,CATG00000007950.1,CATG00000008031.1,CATG00000008036.1,CATG00000008050.1,CATG00000008376.1,CATG00000008499.1,CATG00000008523.1,CATG00000008526.1,CATG00000008532.1,CATG00000008821.1,CATG00000008969.1,CATG00000009089.1,CATG00000009107.1,CATG00000009125.1,CATG00000009163.1,CATG00000009363.1,CATG00000009422.1,CATG00000009569.1,CATG00000009581.1,CATG00000009582.1,CATG00000009722.1,CATG00000009854.1,CATG00000009864.1,CATG00000009868.1,CATG00000009873.1,CATG00000009971.1,CATG00000010060.1,CATG00000010259.1,CATG00000010279.1,CATG00000010317.1,CATG00000010395.1,CATG00000010413.1,CATG00000010414.1,CATG00000010416.1,CATG00000010529.1,CATG00000010533.1,CATG00000010539.1,CATG00000010549.1,CATG00000010623.1,CATG00000010649.1,CATG00000010683.1,CATG00000010957.1,CATG00000011061.1,CATG00000011098.1,CATG00000011100.1,CATG00000011105.1,CATG00000011109.1,CATG00000011115.1,CATG00000011162.1,CATG00000011178.1,CATG00000011181.1,CATG00000011211.1,CATG00000011252.1,CATG00000011274.1,CATG00000011322.1,CATG00000011538.1,CATG00000011656.1,CATG00000011662.1,CATG00000011666.1,CATG00000011668.1,CATG00000011669.1,CATG00000011720.1,CATG00000011809.1,CATG00000011850.1,CATG00000012026.1,CATG00000012030.1,CATG00000012031.1,CATG00000012065.1,CATG00000012261.1,CATG00000012306.1,CATG00000012312.1,CATG00000012366.1,CATG00000012368.1,CATG00000012433.1,CATG00000012434.1,CATG00000012755.1,CATG00000012783.1,CATG00000012786.1,CATG00000012787.1,CATG00000012794.1,CATG00000012907.1,CATG00000012908.1,CATG00000012914.1,CATG00000013175.1,CATG00000013178.1,CATG00000013200.1,CATG00000013312.1,CATG00000013322.1,CATG00000013480.1,CATG00000013492.1,CATG00000013493.1,CATG00000013497.1,CATG00000013500.1,CATG00000013508.1,CATG00000013510.1,CATG00000013586.1,CATG00000013611.1,CATG00000013645.1,CATG00000013662.1,CATG00000013679.1,CATG00000013771.1,CATG00000013773.1,CATG00000013774.1,CATG00000013838.1,CATG00000013908.1,CATG00000014101.1,CATG00000014196.1,CATG00000014210.1,CATG00000014213.1,CATG00000014217.1,CATG00000014352.1,CATG00000014387.1,CATG00000014592.1,CATG00000014661.1,CATG00000014670.1,CATG00000014672.1,CATG00000014677.1,CATG00000014732.1,CATG00000014735.1,CATG00000014761.1,CATG00000014806.1,CATG00000015927.1,CATG00000016231.1,CATG00000016250.1,CATG00000016254.1,CATG00000016263.1,CATG00000016285.1,CATG00000016462.1,CATG00000016677.1,CATG00000016678.1,CATG00000016681.1,CATG00000016682.1,CATG00000016907.1,CATG00000016910.1,CATG00000017046.1,CATG00000017092.1,CATG00000017108.1,CATG00000017327.1,CATG00000017543.1,CATG00000017625.1,CATG00000017829.1,CATG00000017860.1,CATG00000017909.1,CATG00000018034.1,CATG00000018053.1,CATG00000018149.1,CATG00000018164.1,CATG00000018226.1,CATG00000018232.1,CATG00000018320.1,CATG00000018324.1,CATG00000018535.1,CATG00000018542.1,CATG00000018543.1,CATG00000018824.1,CATG00000018900.1,CATG00000019056.1,CATG00000019062.1,CATG00000019184.1,CATG00000019208.1,CATG00000019400.1,CATG00000019401.1,CATG00000019404.1,CATG00000019406.1,CATG00000019455.1,CATG00000019461.1,CATG00000019545.1,CATG00000019583.1,CATG00000019860.1,CATG00000019861.1,CATG00000019942.1,CATG00000019978.1,CATG00000019992.1,CATG00000019993.1,CATG00000019998.1,CATG00000019999.1,CATG00000020018.1,CATG00000020091.1,CATG00000020162.1,CATG00000020211.1,CATG00000020216.1,CATG00000020465.1,CATG00000020498.1,CATG00000020510.1,CATG00000020629.1,CATG00000020709.1,CATG00000020715.1,CATG00000021070.1,CATG00000021074.1,CATG00000021075.1,CATG00000021223.1,CATG00000021324.1,CATG00000021326.1,CATG00000021329.1,CATG00000021380.1,CATG00000021381.1,CATG00000021387.1,CATG00000021427.1,CATG00000021446.1,CATG00000021460.1,CATG00000021483.1,CATG00000021485.1,CATG00000021515.1,CATG00000021517.1,CATG00000021544.1,CATG00000021599.1,CATG00000021601.1,CATG00000021602.1,CATG00000021616.1,CATG00000021639.1,CATG00000021643.1,CATG00000021649.1,CATG00000021801.1,CATG00000021832.1,CATG00000021869.1,CATG00000021872.1,CATG00000021916.1,CATG00000021994.1,CATG00000022014.1,CATG00000022034.1,CATG00000022079.1,CATG00000022080.1,CATG00000022097.1,CATG00000022115.1,CATG00000022388.1,CATG00000022455.1,CATG00000022612.1,CATG00000022613.1,CATG00000022687.1,CATG00000022704.1,CATG00000022774.1,CATG00000022775.1,CATG00000022793.1,CATG00000022826.1,CATG00000022953.1,CATG00000022987.1,CATG00000023019.1,CATG00000023043.1,CATG00000023093.1,CATG00000023277.1,CATG00000023278.1,CATG00000023283.1,CATG00000023312.1,CATG00000023332.1,CATG00000023443.1,CATG00000023453.1,CATG00000023476.1,CATG00000023477.1,CATG00000023478.1,CATG00000023481.1,CATG00000023497.1,CATG00000023498.1,CATG00000023501.1,CATG00000023562.1,CATG00000023609.1,CATG00000023610.1,CATG00000023642.1,CATG00000023667.1,CATG00000023776.1,CATG00000023782.1,CATG00000023784.1,CATG00000023922.1,CATG00000024020.1,CATG00000024076.1,CATG00000024110.1,CATG00000024256.1,CATG00000024267.1,CATG00000024309.1,CATG00000024331.1,CATG00000024467.1,CATG00000024500.1,CATG00000024571.1,CATG00000024647.1,CATG00000024697.1,CATG00000024728.1,CATG00000024798.1,CATG00000024799.1,CATG00000024822.1,CATG00000024823.1,CATG00000024824.1,CATG00000024861.1,CATG00000024927.1,CATG00000024929.1,CATG00000025046.1,CATG00000025237.1,CATG00000025242.1,CATG00000025294.1,CATG00000025295.1,CATG00000025387.1,CATG00000025391.1,CATG00000025392.1,CATG00000025393.1,CATG00000025394.1,CATG00000025396.1,CATG00000025402.1,CATG00000025410.1,CATG00000025414.1,CATG00000025428.1,CATG00000025430.1,CATG00000025431.1,CATG00000025432.1,CATG00000025502.1,CATG00000025533.1,CATG00000025548.1,CATG00000025549.1,CATG00000025563.1,CATG00000025564.1,CATG00000025657.1,CATG00000025673.1,CATG00000025681.1,CATG00000025682.1,CATG00000025793.1,CATG00000025827.1,CATG00000025882.1,CATG00000025883.1,CATG00000025889.1,CATG00000025907.1,CATG00000025912.1,CATG00000025925.1,CATG00000025926.1,CATG00000025941.1,CATG00000025943.1,CATG00000025945.1,CATG00000025948.1,CATG00000025972.1,CATG00000026304.1,CATG00000026306.1,CATG00000026330.1,CATG00000026553.1,CATG00000026638.1,CATG00000026640.1,CATG00000026648.1,CATG00000026668.1,CATG00000026669.1,CATG00000026811.1,CATG00000026812.1,CATG00000026893.1,CATG00000026902.1,CATG00000026940.1,CATG00000026998.1,CATG00000027001.1,CATG00000027119.1,CATG00000027127.1,CATG00000027233.1,CATG00000027238.1,CATG00000027285.1,CATG00000027334.1,CATG00000027439.1,CATG00000027614.1,CATG00000027746.1,CATG00000027790.1,CATG00000027831.1,CATG00000027973.1,CATG00000028017.1,CATG00000028030.1,CATG00000028047.1,CATG00000028058.1,CATG00000028105.1,CATG00000028117.1,CATG00000028122.1,CATG00000028160.1,CATG00000028266.1,CATG00000028294.1,CATG00000028328.1,CATG00000028410.1,CATG00000028431.1,CATG00000028529.1,CATG00000028561.1,CATG00000028729.1,CATG00000028732.1,CATG00000028923.1,CATG00000028983.1,CATG00000029011.1,CATG00000029013.1,CATG00000029033.1,CATG00000029043.1,CATG00000029046.1,CATG00000029047.1,CATG00000029072.1,CATG00000029081.1,CATG00000029091.1,CATG00000029199.1,CATG00000029200.1,CATG00000029233.1,CATG00000029294.1,CATG00000029307.1,CATG00000029360.1,CATG00000029367.1,CATG00000029368.1,CATG00000029382.1,CATG00000029383.1,CATG00000029385.1,CATG00000029389.1,CATG00000029669.1,CATG00000029702.1,CATG00000029909.1,CATG00000029933.1,CATG00000030049.1,CATG00000030052.1,CATG00000030064.1,CATG00000030128.1,CATG00000030129.1,CATG00000030149.1,CATG00000030161.1,CATG00000030195.1,CATG00000030260.1,CATG00000030285.1,CATG00000030407.1,CATG00000030408.1,CATG00000030411.1,CATG00000030413.1,CATG00000030415.1,CATG00000030423.1,CATG00000030442.1,CATG00000030444.1,CATG00000030447.1,CATG00000030487.1,CATG00000030623.1,CATG00000030633.1,CATG00000030660.1,CATG00000030713.1,CATG00000030857.1,CATG00000030859.1,CATG00000030863.1,CATG00000031026.1,CATG00000031078.1,CATG00000031189.1,CATG00000031276.1,CATG00000031317.1,CATG00000031370.1,CATG00000031416.1,CATG00000031447.1,CATG00000031540.1,CATG00000031741.1,CATG00000031996.1,CATG00000032015.1,CATG00000032029.1,CATG00000032068.1,CATG00000032088.1,CATG00000032091.1,CATG00000032120.1,CATG00000032122.1,CATG00000032124.1,CATG00000032272.1,CATG00000032328.1,CATG00000032339.1,CATG00000032356.1,CATG00000032385.1,CATG00000032389.1,CATG00000032415.1,CATG00000032416.1,CATG00000032426.1,CATG00000032430.1,CATG00000032436.1,CATG00000032451.1,CATG00000032467.1,CATG00000032517.1,CATG00000032518.1,CATG00000032541.1,CATG00000032542.1,CATG00000032548.1,CATG00000032551.1,CATG00000032626.1,CATG00000032672.1,CATG00000032694.1,CATG00000032703.1,CATG00000032704.1,CATG00000032733.1,CATG00000032764.1,CATG00000032772.1,CATG00000032850.1,CATG00000032852.1,CATG00000032950.1,CATG00000032966.1,CATG00000032968.1,CATG00000032969.1,CATG00000033000.1,CATG00000033087.1,CATG00000033089.1,CATG00000033092.1,CATG00000033166.1,CATG00000033294.1,CATG00000033360.1,CATG00000033503.1,CATG00000033506.1,CATG00000033508.1,CATG00000033563.1,CATG00000033577.1,CATG00000033595.1,CATG00000033626.1,CATG00000033631.1,CATG00000033645.1,CATG00000033703.1,CATG00000033748.1,CATG00000033934.1,CATG00000033949.1,CATG00000033977.1,CATG00000034137.1,CATG00000034150.1,CATG00000034162.1,CATG00000034219.1,CATG00000034220.1,CATG00000034249.1,CATG00000034258.1,CATG00000034259.1,CATG00000034282.1,CATG00000034324.1,CATG00000034360.1,CATG00000034361.1,CATG00000034380.1,CATG00000034387.1,CATG00000034394.1,CATG00000034397.1,CATG00000034520.1,CATG00000034522.1,CATG00000034571.1,CATG00000034629.1,CATG00000034653.1,CATG00000034662.1,CATG00000034680.1,CATG00000034706.1,CATG00000034724.1,CATG00000034725.1,CATG00000034726.1,CATG00000034727.1,CATG00000034805.1,CATG00000034872.1,CATG00000034878.1,CATG00000034911.1,CATG00000034914.1,CATG00000034986.1,CATG00000035093.1,CATG00000035185.1,CATG00000035322.1,CATG00000035596.1,CATG00000035835.1,CATG00000036045.1,CATG00000036299.1,CATG00000036336.1,CATG00000036343.1,CATG00000036637.1,CATG00000036724.1,CATG00000036786.1,CATG00000036797.1,CATG00000036803.1,CATG00000036877.1,CATG00000036907.1,CATG00000036993.1,CATG00000037117.1,CATG00000037144.1,CATG00000037317.1,CATG00000037502.1,CATG00000037704.1,CATG00000037760.1,CATG00000037790.1,CATG00000038048.1,CATG00000038167.1,CATG00000038176.1,CATG00000038212.1,CATG00000038215.1,CATG00000038221.1,CATG00000038230.1,CATG00000038244.1,CATG00000038300.1,CATG00000038320.1,CATG00000038380.1,CATG00000038382.1,CATG00000038401.1,CATG00000038406.1,CATG00000038410.1,CATG00000038433.1,CATG00000038441.1,CATG00000038505.1,CATG00000038567.1,CATG00000038604.1,CATG00000038608.1,CATG00000038643.1,CATG00000038647.1,CATG00000038666.1,CATG00000038667.1,CATG00000038737.1,CATG00000038739.1,CATG00000038760.1,CATG00000038776.1,CATG00000038794.1,CATG00000038802.1,CATG00000038820.1,CATG00000039065.1,CATG00000039072.1,CATG00000039093.1,CATG00000039139.1,CATG00000039140.1,CATG00000039155.1,CATG00000039327.1,CATG00000039330.1,CATG00000039355.1,CATG00000039413.1,CATG00000039425.1,CATG00000039426.1,CATG00000039435.1,CATG00000039467.1,CATG00000039498.1,CATG00000039499.1,CATG00000039536.1,CATG00000039559.1,CATG00000039564.1,CATG00000039711.1,CATG00000039719.1,CATG00000039743.1,CATG00000039815.1,CATG00000039820.1,CATG00000039821.1,CATG00000039908.1,CATG00000039917.1,CATG00000039918.1,CATG00000039920.1,CATG00000039942.1,CATG00000039950.1,CATG00000039976.1,CATG00000039983.1,CATG00000040016.1,CATG00000040018.1,CATG00000040024.1,CATG00000040026.1,CATG00000040027.1,CATG00000040032.1,CATG00000040034.1,CATG00000040042.1,CATG00000040055.1,CATG00000040057.1,CATG00000040063.1,CATG00000040066.1,CATG00000040067.1,CATG00000040068.1,CATG00000040163.1,CATG00000040180.1,CATG00000040199.1,CATG00000040202.1,CATG00000040376.1,CATG00000040378.1,CATG00000040392.1,CATG00000040393.1,CATG00000040400.1,CATG00000040407.1,CATG00000040410.1,CATG00000040418.1,CATG00000040419.1,CATG00000040424.1,CATG00000040439.1,CATG00000040459.1,CATG00000040477.1,CATG00000040479.1,CATG00000040480.1,CATG00000040483.1,CATG00000040501.1,CATG00000040510.1,CATG00000040514.1,CATG00000040517.1,CATG00000040523.1,CATG00000040550.1,CATG00000040590.1,CATG00000040662.1,CATG00000040796.1,CATG00000040803.1,CATG00000040805.1,CATG00000040849.1,CATG00000040897.1,CATG00000040952.1,CATG00000040955.1,CATG00000040957.1,CATG00000040992.1,CATG00000041032.1,CATG00000041050.1,CATG00000041103.1,CATG00000041110.1,CATG00000041116.1,CATG00000041147.1,CATG00000041148.1,CATG00000041149.1,CATG00000041150.1,CATG00000041174.1,CATG00000041175.1,CATG00000041179.1,CATG00000041180.1,CATG00000041192.1,CATG00000041224.1,CATG00000041226.1,CATG00000041277.1,CATG00000041335.1,CATG00000041351.1,CATG00000041352.1,CATG00000041355.1,CATG00000041411.1,CATG00000041418.1,CATG00000041420.1,CATG00000041426.1,CATG00000041438.1,CATG00000041525.1,CATG00000041579.1,CATG00000041702.1,CATG00000041725.1,CATG00000041726.1,CATG00000041727.1,CATG00000041728.1,CATG00000041925.1,CATG00000042025.1,CATG00000042055.1,CATG00000042228.1,CATG00000042238.1,CATG00000042466.1,CATG00000042543.1,CATG00000042562.1,CATG00000042563.1,CATG00000042565.1,CATG00000042601.1,CATG00000042603.1,CATG00000042708.1,CATG00000042805.1,CATG00000043102.1,CATG00000043103.1,CATG00000043105.1,CATG00000043107.1,CATG00000043222.1,CATG00000043230.1,CATG00000043243.1,CATG00000043283.1,CATG00000043289.1,CATG00000043294.1,CATG00000043382.1,CATG00000043383.1,CATG00000043510.1,CATG00000043665.1,CATG00000043673.1,CATG00000043691.1,CATG00000043736.1,CATG00000043839.1,CATG00000043841.1,CATG00000043842.1,CATG00000043927.1,CATG00000043937.1,CATG00000043953.1,CATG00000043966.1,CATG00000043976.1,CATG00000044115.1,CATG00000044385.1,CATG00000044539.1,CATG00000044556.1,CATG00000044562.1,CATG00000044616.1,CATG00000044703.1,CATG00000044709.1,CATG00000044713.1,CATG00000044714.1,CATG00000044716.1,CATG00000044717.1,CATG00000044725.1,CATG00000044728.1,CATG00000044822.1,CATG00000044867.1,CATG00000044871.1,CATG00000044875.1,CATG00000044878.1,CATG00000044979.1,CATG00000045046.1,CATG00000045070.1,CATG00000045206.1,CATG00000045277.1,CATG00000045305.1,CATG00000045306.1,CATG00000046012.1,CATG00000046153.1,CATG00000046213.1,CATG00000046228.1,CATG00000046292.1,CATG00000046391.1,CATG00000046393.1,CATG00000046401.1,CATG00000046838.1,CATG00000046853.1,CATG00000046895.1,CATG00000046964.1,CATG00000047017.1,CATG00000047037.1,CATG00000047104.1,CATG00000047109.1,CATG00000047111.1,CATG00000047183.1,CATG00000047186.1,CATG00000047187.1,CATG00000047188.1,CATG00000047281.1,CATG00000047289.1,CATG00000047338.1,CATG00000047357.1,CATG00000047371.1,CATG00000047451.1,CATG00000047463.1,CATG00000047482.1,CATG00000047523.1,CATG00000047533.1,CATG00000047597.1,CATG00000047741.1,CATG00000047790.1,CATG00000047836.1,CATG00000047853.1,CATG00000047933.1,CATG00000047995.1,CATG00000048023.1,CATG00000048035.1,CATG00000048063.1,CATG00000048129.1,CATG00000048249.1,CATG00000048251.1,CATG00000048252.1,CATG00000048286.1,CATG00000048500.1,CATG00000048657.1,CATG00000048743.1,CATG00000048747.1,CATG00000048770.1,CATG00000048880.1,CATG00000048895.1,CATG00000048934.1,CATG00000049022.1,CATG00000049219.1,CATG00000049227.1,CATG00000049230.1,CATG00000049355.1,CATG00000049391.1,CATG00000049454.1,CATG00000049462.1,CATG00000049464.1,CATG00000049484.1,CATG00000049547.1,CATG00000049589.1,CATG00000049592.1,CATG00000049601.1,CATG00000049637.1,CATG00000049669.1,CATG00000049683.1,CATG00000049698.1,CATG00000049699.1,CATG00000049818.1,CATG00000049840.1,CATG00000049945.1,CATG00000049971.1,CATG00000049984.1,CATG00000050062.1,CATG00000050081.1,CATG00000050084.1,CATG00000050087.1,CATG00000050088.1,CATG00000050089.1,CATG00000050090.1,CATG00000050091.1,CATG00000050096.1,CATG00000050098.1,CATG00000050205.1,CATG00000050209.1,CATG00000050211.1,CATG00000050213.1,CATG00000050219.1,CATG00000050222.1,CATG00000050475.1,CATG00000050477.1,CATG00000050525.1,CATG00000050644.1,CATG00000050736.1,CATG00000050881.1,CATG00000051049.1,CATG00000051059.1,CATG00000051167.1,CATG00000051309.1,CATG00000051355.1,CATG00000051365.1,CATG00000051532.1,CATG00000051541.1,CATG00000051546.1,CATG00000051556.1,CATG00000051562.1,CATG00000051629.1,CATG00000051689.1,CATG00000051865.1,CATG00000051880.1,CATG00000051921.1,CATG00000051922.1,CATG00000051943.1,CATG00000051945.1,CATG00000052023.1,CATG00000052059.1,CATG00000052062.1,CATG00000052131.1,CATG00000052138.1,CATG00000052172.1,CATG00000052185.1,CATG00000052211.1,CATG00000052212.1,CATG00000052220.1,CATG00000052233.1,CATG00000052234.1,CATG00000052243.1,CATG00000052248.1,CATG00000052261.1,CATG00000052343.1,CATG00000052347.1,CATG00000052348.1,CATG00000052364.1,CATG00000052390.1,CATG00000052784.1,CATG00000052891.1,CATG00000052893.1,CATG00000052895.1,CATG00000052899.1,CATG00000052900.1,CATG00000052902.1,CATG00000052904.1,CATG00000052907.1,CATG00000052943.1,CATG00000052975.1,CATG00000052995.1,CATG00000053029.1,CATG00000053075.1,CATG00000053155.1,CATG00000053250.1,CATG00000053253.1,CATG00000053265.1,CATG00000053270.1,CATG00000053322.1,CATG00000053336.1,CATG00000053340.1,CATG00000053365.1,CATG00000053426.1,CATG00000053505.1,CATG00000053508.1,CATG00000053543.1,CATG00000053566.1,CATG00000053689.1,CATG00000053746.1,CATG00000053945.1,CATG00000053948.1,CATG00000053951.1,CATG00000053959.1,CATG00000054011.1,CATG00000054071.1,CATG00000054077.1,CATG00000054151.1,CATG00000054164.1,CATG00000054167.1,CATG00000054170.1,CATG00000054247.1,CATG00000054391.1,CATG00000054481.1,CATG00000054482.1,CATG00000054493.1,CATG00000054569.1,CATG00000054584.1,CATG00000054585.1,CATG00000054650.1,CATG00000054684.1,CATG00000054725.1,CATG00000054726.1,CATG00000054804.1,CATG00000054808.1,CATG00000054852.1,CATG00000054858.1,CATG00000054976.1,CATG00000054989.1,CATG00000055021.1,CATG00000055043.1,CATG00000055053.1,CATG00000055057.1,CATG00000055062.1,CATG00000055064.1,CATG00000055084.1,CATG00000055087.1,CATG00000055093.1,CATG00000055094.1,CATG00000055097.1,CATG00000055106.1,CATG00000055112.1,CATG00000055215.1,CATG00000055217.1,CATG00000055219.1,CATG00000055241.1,CATG00000055334.1,CATG00000055369.1,CATG00000055405.1,CATG00000055413.1,CATG00000055418.1,CATG00000055544.1,CATG00000055807.1,CATG00000055817.1,CATG00000055848.1,CATG00000055862.1,CATG00000055931.1,CATG00000055938.1,CATG00000055940.1,CATG00000055944.1,CATG00000055945.1,CATG00000055971.1,CATG00000056029.1,CATG00000056036.1,CATG00000056043.1,CATG00000056044.1,CATG00000056058.1,CATG00000056202.1,CATG00000056254.1,CATG00000056262.1,CATG00000056265.1,CATG00000056266.1,CATG00000056299.1,CATG00000056300.1,CATG00000056744.1,CATG00000056756.1,CATG00000056757.1,CATG00000056759.1,CATG00000056762.1,CATG00000056777.1,CATG00000056856.1,CATG00000056857.1,CATG00000056917.1,CATG00000056936.1,CATG00000056937.1,CATG00000056946.1,CATG00000056954.1,CATG00000056977.1,CATG00000056980.1,CATG00000057005.1,CATG00000057161.1,CATG00000057194.1,CATG00000057235.1,CATG00000057294.1,CATG00000057339.1,CATG00000057408.1,CATG00000057414.1,CATG00000057415.1,CATG00000057418.1,CATG00000057419.1,CATG00000057420.1,CATG00000057472.1,CATG00000057473.1,CATG00000057564.1,CATG00000057710.1,CATG00000057715.1,CATG00000057718.1,CATG00000057756.1,CATG00000057762.1,CATG00000057824.1,CATG00000057844.1,CATG00000057855.1,CATG00000057939.1,CATG00000057952.1,CATG00000057953.1,CATG00000058059.1,CATG00000058090.1,CATG00000058093.1,CATG00000058242.1,CATG00000058293.1,CATG00000058373.1,CATG00000058391.1,CATG00000058505.1,CATG00000058554.1,CATG00000058556.1,CATG00000058571.1,CATG00000058602.1,CATG00000058631.1,CATG00000058632.1,CATG00000058672.1,CATG00000058685.1,CATG00000058702.1,CATG00000058706.1,CATG00000058727.1,CATG00000058740.1,CATG00000058784.1,CATG00000058820.1,CATG00000058843.1,CATG00000058844.1,CATG00000058894.1,CATG00000058903.1,CATG00000058904.1,CATG00000058905.1,CATG00000058994.1,CATG00000059016.1,CATG00000059017.1,CATG00000059019.1,CATG00000059204.1,CATG00000059209.1,CATG00000059210.1,CATG00000059241.1,CATG00000059242.1,CATG00000059714.1,CATG00000059804.1,CATG00000059874.1,CATG00000059904.1,CATG00000059906.1,CATG00000059932.1,CATG00000059952.1,CATG00000059959.1,CATG00000059988.1,CATG00000059990.1,CATG00000059992.1,CATG00000059993.1,CATG00000059994.1,CATG00000059995.1,CATG00000060079.1,CATG00000060105.1,CATG00000060169.1,CATG00000060207.1,CATG00000060216.1,CATG00000060530.1,CATG00000060546.1,CATG00000060552.1,CATG00000060767.1,CATG00000061114.1,CATG00000061239.1,CATG00000061378.1,CATG00000061445.1,CATG00000061447.1,CATG00000061689.1,CATG00000061773.1,CATG00000061776.1,CATG00000061782.1,CATG00000061784.1,CATG00000061897.1,CATG00000061901.1,CATG00000061913.1,CATG00000061927.1,CATG00000062115.1,CATG00000062138.1,CATG00000062191.1,CATG00000062213.1,CATG00000062313.1,CATG00000062406.1,CATG00000062836.1,CATG00000062933.1,CATG00000063209.1,CATG00000063218.1,CATG00000063514.1,CATG00000063644.1,CATG00000063723.1,CATG00000063738.1,CATG00000063768.1,CATG00000063794.1,CATG00000063830.1,CATG00000063894.1,CATG00000063915.1,CATG00000063920.1,CATG00000063921.1,CATG00000064011.1,CATG00000064109.1,CATG00000064178.1,CATG00000064243.1,CATG00000064244.1,CATG00000064252.1,CATG00000064254.1,CATG00000064267.1,CATG00000064381.1,CATG00000064407.1,CATG00000064461.1,CATG00000064482.1,CATG00000064485.1,CATG00000064486.1,CATG00000064487.1,CATG00000064488.1,CATG00000064587.1,CATG00000064633.1,CATG00000064781.1,CATG00000064800.1,CATG00000064850.1,CATG00000064889.1,CATG00000065003.1,CATG00000065028.1,CATG00000065048.1,CATG00000065075.1,CATG00000065391.1,CATG00000065396.1,CATG00000065407.1,CATG00000065831.1,CATG00000065837.1,CATG00000065891.1,CATG00000066068.1,CATG00000066069.1,CATG00000066097.1,CATG00000066148.1,CATG00000066170.1,CATG00000066319.1,CATG00000066422.1,CATG00000066465.1,CATG00000066491.1,CATG00000066493.1,CATG00000066704.1,CATG00000066791.1,CATG00000066809.1,CATG00000066846.1,CATG00000066852.1,CATG00000066857.1,CATG00000066877.1,CATG00000066946.1,CATG00000066950.1,CATG00000066951.1,CATG00000067070.1,CATG00000067072.1,CATG00000067103.1,CATG00000067180.1,CATG00000067245.1,CATG00000067300.1,CATG00000067309.1,CATG00000067313.1,CATG00000067359.1,CATG00000067371.1,CATG00000067391.1,CATG00000067396.1,CATG00000067405.1,CATG00000067514.1,CATG00000067536.1,CATG00000067714.1,CATG00000067715.1,CATG00000067721.1,CATG00000067788.1,CATG00000067809.1,CATG00000067825.1,CATG00000067830.1,CATG00000067892.1,CATG00000068127.1,CATG00000068131.1,CATG00000068341.1,CATG00000068349.1,CATG00000068355.1,CATG00000068371.1,CATG00000068412.1,CATG00000068905.1,CATG00000068956.1,CATG00000069011.1,CATG00000069038.1,CATG00000069119.1,CATG00000069181.1,CATG00000069206.1,CATG00000069208.1,CATG00000069224.1,CATG00000069337.1,CATG00000069605.1,CATG00000069608.1,CATG00000070323.1,CATG00000070420.1,CATG00000070588.1,CATG00000070608.1,CATG00000070633.1,CATG00000070705.1,CATG00000070753.1,CATG00000070758.1,CATG00000070928.1,CATG00000071336.1,CATG00000071354.1,CATG00000071355.1,CATG00000071356.1,CATG00000071360.1,CATG00000071364.1,CATG00000071501.1,CATG00000071624.1,CATG00000071723.1,CATG00000071726.1,CATG00000071786.1,CATG00000071902.1,CATG00000072157.1,CATG00000072158.1,CATG00000072164.1,CATG00000072166.1,CATG00000072170.1,CATG00000072328.1,CATG00000072340.1,CATG00000072365.1,CATG00000072797.1,CATG00000072798.1,CATG00000072803.1,CATG00000072804.1,CATG00000072805.1,CATG00000072806.1,CATG00000072807.1,CATG00000072877.1,CATG00000073051.1,CATG00000073310.1,CATG00000073317.1,CATG00000073950.1,CATG00000074077.1,CATG00000074202.1,CATG00000074214.1,CATG00000074222.1,CATG00000074345.1,CATG00000074496.1,CATG00000074504.1,CATG00000074537.1,CATG00000074760.1,CATG00000074877.1,CATG00000074887.1,CATG00000074891.1,CATG00000074965.1,CATG00000074969.1,CATG00000074971.1,CATG00000074974.1,CATG00000074975.1,CATG00000074976.1,CATG00000075247.1,CATG00000075248.1,CATG00000075637.1,CATG00000075661.1,CATG00000075662.1,CATG00000075724.1,CATG00000075859.1,CATG00000075869.1,CATG00000075893.1,CATG00000075906.1,CATG00000075931.1,CATG00000075998.1,CATG00000076106.1,CATG00000076293.1,CATG00000076432.1,CATG00000076632.1,CATG00000076637.1,CATG00000076639.1,CATG00000076640.1,CATG00000076731.1,CATG00000076813.1,CATG00000076834.1,CATG00000076835.1,CATG00000076837.1,CATG00000076952.1,CATG00000077434.1,CATG00000077524.1,CATG00000077525.1,CATG00000077532.1,CATG00000077537.1,CATG00000077557.1,CATG00000077571.1,CATG00000077590.1,CATG00000077600.1,CATG00000077617.1,CATG00000077721.1,CATG00000077736.1,CATG00000077763.1,CATG00000077766.1,CATG00000077786.1,CATG00000077851.1,CATG00000077873.1,CATG00000078043.1,CATG00000078047.1,CATG00000078055.1,CATG00000078059.1,CATG00000078065.1,CATG00000078081.1,CATG00000078082.1,CATG00000078085.1,CATG00000078267.1,CATG00000078275.1,CATG00000078334.1,CATG00000078341.1,CATG00000078628.1,CATG00000078629.1,CATG00000078672.1,CATG00000078692.1,CATG00000078695.1,CATG00000078696.1,CATG00000078699.1,CATG00000078702.1,CATG00000078703.1,CATG00000078706.1,CATG00000078757.1,CATG00000078846.1,CATG00000078852.1,CATG00000079126.1,CATG00000079127.1,CATG00000079407.1,CATG00000079562.1,CATG00000079593.1,CATG00000079596.1,CATG00000079597.1,CATG00000079598.1,CATG00000079611.1,CATG00000079612.1,CATG00000079615.1,CATG00000079622.1,CATG00000079626.1,CATG00000079789.1,CATG00000079799.1,CATG00000079802.1,CATG00000079812.1,CATG00000079857.1,CATG00000079883.1,CATG00000079976.1,CATG00000080006.1,CATG00000080007.1,CATG00000080039.1,CATG00000080056.1,CATG00000080057.1,CATG00000080153.1,CATG00000080168.1,CATG00000080218.1,CATG00000080244.1,CATG00000080292.1,CATG00000080304.1,CATG00000080462.1,CATG00000080492.1,CATG00000080494.1,CATG00000080533.1,CATG00000080621.1,CATG00000080640.1,CATG00000080641.1,CATG00000080762.1,CATG00000081141.1,CATG00000081142.1,CATG00000081154.1,CATG00000081222.1,CATG00000081246.1,CATG00000081377.1,CATG00000081414.1,CATG00000081415.1,CATG00000081424.1,CATG00000081428.1,CATG00000081601.1,CATG00000081807.1,CATG00000081909.1,CATG00000081977.1,CATG00000081982.1,CATG00000081984.1,CATG00000081985.1,CATG00000081986.1,CATG00000082033.1,CATG00000082035.1,CATG00000082038.1,CATG00000082039.1,CATG00000082040.1,CATG00000082042.1,CATG00000082048.1,CATG00000082071.1,CATG00000082114.1,CATG00000082156.1,CATG00000082168.1,CATG00000082217.1,CATG00000082228.1,CATG00000082230.1,CATG00000082268.1,CATG00000082365.1,CATG00000082367.1,CATG00000082387.1,CATG00000082388.1,CATG00000082389.1,CATG00000082554.1,CATG00000082559.1,CATG00000082569.1,CATG00000082570.1,CATG00000082571.1,CATG00000082579.1,CATG00000082600.1,CATG00000082680.1,CATG00000082706.1,CATG00000082711.1,CATG00000082713.1,CATG00000082759.1,CATG00000082767.1,CATG00000082780.1,CATG00000082820.1,CATG00000082884.1,CATG00000082898.1,CATG00000082899.1,CATG00000082901.1,CATG00000082902.1,CATG00000082907.1,CATG00000082915.1,CATG00000082917.1,CATG00000082918.1,CATG00000082930.1,CATG00000082933.1,CATG00000082937.1,CATG00000083014.1,CATG00000083028.1,CATG00000083238.1,CATG00000083244.1,CATG00000083451.1,CATG00000083462.1,CATG00000083467.1,CATG00000083553.1,CATG00000083556.1,CATG00000083557.1,CATG00000083570.1,CATG00000083581.1,CATG00000083667.1,CATG00000083723.1,CATG00000083749.1,CATG00000083755.1,CATG00000083773.1,CATG00000083834.1,CATG00000083836.1,CATG00000083853.1,CATG00000083905.1,CATG00000083962.1,CATG00000083983.1,CATG00000084004.1,CATG00000084332.1,CATG00000084333.1,CATG00000084574.1,CATG00000084695.1,CATG00000084802.1,CATG00000084818.1,CATG00000084856.1,CATG00000084929.1,CATG00000085208.1,CATG00000085267.1,CATG00000085288.1,CATG00000085291.1,CATG00000085296.1,CATG00000085346.1,CATG00000085397.1,CATG00000085596.1,CATG00000085605.1,CATG00000085965.1,CATG00000086004.1,CATG00000086031.1,CATG00000086039.1,CATG00000086041.1,CATG00000086093.1,CATG00000086099.1,CATG00000086102.1,CATG00000086103.1,CATG00000086115.1,CATG00000086116.1,CATG00000086126.1,CATG00000086136.1,CATG00000086143.1,CATG00000086146.1,CATG00000086148.1,CATG00000086150.1,CATG00000086152.1,CATG00000086157.1,CATG00000086161.1,CATG00000086171.1,CATG00000086181.1,CATG00000086184.1,CATG00000086336.1,CATG00000086354.1,CATG00000086372.1,CATG00000086459.1,CATG00000086480.1,CATG00000086521.1,CATG00000086635.1,CATG00000086749.1,CATG00000086753.1,CATG00000086754.1,CATG00000086756.1,CATG00000086775.1,CATG00000086783.1,CATG00000086906.1,CATG00000086912.1,CATG00000087044.1,CATG00000087064.1,CATG00000087169.1,CATG00000087261.1,CATG00000087267.1,CATG00000087356.1,CATG00000087360.1,CATG00000087364.1,CATG00000087368.1,CATG00000087373.1,CATG00000087375.1,CATG00000087393.1,CATG00000087401.1,CATG00000087410.1,CATG00000087430.1,CATG00000087431.1,CATG00000087544.1,CATG00000087567.1,CATG00000087610.1,CATG00000087631.1,CATG00000087637.1,CATG00000087695.1,CATG00000087805.1,CATG00000087923.1,CATG00000087981.1,CATG00000087987.1,CATG00000087988.1,CATG00000087989.1,CATG00000088002.1,CATG00000088033.1,CATG00000088064.1,CATG00000088065.1,CATG00000088127.1,CATG00000088174.1,CATG00000088178.1,CATG00000088205.1,CATG00000088206.1,CATG00000088207.1,CATG00000088233.1,CATG00000088287.1,CATG00000088333.1,CATG00000088343.1,CATG00000088345.1,CATG00000088442.1,CATG00000088558.1,CATG00000088826.1,CATG00000088838.1,CATG00000089041.1,CATG00000089176.1,CATG00000089177.1,CATG00000089207.1,CATG00000089472.1,CATG00000089483.1,CATG00000089488.1,CATG00000089492.1,CATG00000089498.1,CATG00000089512.1,CATG00000089561.1,CATG00000089573.1,CATG00000089617.1,CATG00000089654.1,CATG00000089655.1,CATG00000089657.1,CATG00000090053.1,CATG00000090064.1,CATG00000090076.1,CATG00000090114.1,CATG00000090164.1,CATG00000090170.1,CATG00000090176.1,CATG00000090178.1,CATG00000090183.1,CATG00000090220.1,CATG00000090223.1,CATG00000090230.1,CATG00000090352.1,CATG00000090382.1,CATG00000090396.1,CATG00000090511.1,CATG00000090641.1,CATG00000090669.1,CATG00000090690.1,CATG00000090692.1,CATG00000090697.1,CATG00000090702.1,CATG00000090718.1,CATG00000090842.1,CATG00000090843.1,CATG00000090869.1,CATG00000090870.1,CATG00000090897.1,CATG00000090980.1,CATG00000091069.1,CATG00000091277.1,CATG00000091391.1,CATG00000091435.1,CATG00000091437.1,CATG00000091599.1,CATG00000091754.1,CATG00000091771.1,CATG00000091805.1,CATG00000091899.1,CATG00000091923.1,CATG00000091924.1,CATG00000091991.1,CATG000</t>
  </si>
  <si>
    <t>CL:0000097</t>
  </si>
  <si>
    <t>mast cell</t>
  </si>
  <si>
    <t>A cell that is found in almost all tissues containing numerous basophilic granules and capable of releasing large amounts of histamine and heparin upon activation. Progenitors leave bone marrow and mature in connective and mucosal tissue. Mature mast cells are found in all tissues, except the bloodstream. Their phenotype is CD117-high, CD123-negative, CD193-positive, CD200R3-positive, and FceRI-high. Stem-cell factor (KIT-ligand; SCF) is the main controlling signal of their survival and development.</t>
  </si>
  <si>
    <t>CNhs11073,CNhs12566,CNhs12592,CNhs12593,CNhs12594,CNhs13924,CNhs13925,CNhs13926,CNhs13927</t>
  </si>
  <si>
    <t>CATG00000000010.1,CATG00000000025.1,CATG00000000079.1,CATG00000000244.1,CATG00000000566.1,CATG00000000815.1,CATG00000000857.1,CATG00000000994.1,CATG00000001167.1,CATG00000001242.1,CATG00000001288.1,CATG00000001555.1,CATG00000002210.1,CATG00000002332.1,CATG00000002384.1,CATG00000002504.1,CATG00000002519.1,CATG00000002757.1,CATG00000002938.1,CATG00000002946.1,CATG00000002947.1,CATG00000003017.1,CATG00000003513.1,CATG00000003948.1,CATG00000004036.1,CATG00000004182.1,CATG00000004187.1,CATG00000004467.1,CATG00000004590.1,CATG00000004591.1,CATG00000004660.1,CATG00000004727.1,CATG00000004759.1,CATG00000005247.1,CATG00000005527.1,CATG00000005546.1,CATG00000005568.1,CATG00000005608.1,CATG00000005664.1,CATG00000005705.1,CATG00000005706.1,CATG00000005860.1,CATG00000005864.1,CATG00000005961.1,CATG00000006515.1,CATG00000006749.1,CATG00000006931.1,CATG00000007157.1,CATG00000007173.1,CATG00000007174.1,CATG00000007199.1,CATG00000007297.1,CATG00000007300.1,CATG00000007304.1,CATG00000007637.1,CATG00000007795.1,CATG00000007869.1,CATG00000007912.1,CATG00000007938.1,CATG00000008257.1,CATG00000008300.1,CATG00000008719.1,CATG00000008762.1,CATG00000008932.1,CATG00000008937.1,CATG00000009057.1,CATG00000009425.1,CATG00000009441.1,CATG00000010180.1,CATG00000010413.1,CATG00000010623.1,CATG00000010661.1,CATG00000011100.1,CATG00000011203.1,CATG00000011211.1,CATG00000011979.1,CATG00000011983.1,CATG00000011986.1,CATG00000011988.1,CATG00000012139.1,CATG00000013134.1,CATG00000013213.1,CATG00000013322.1,CATG00000013678.1,CATG00000014065.1,CATG00000014149.1,CATG00000014212.1,CATG00000014374.1,CATG00000015243.1,CATG00000015424.1,CATG00000015427.1,CATG00000015459.1,CATG00000015468.1,CATG00000015490.1,CATG00000015791.1,CATG00000015792.1,CATG00000015960.1,CATG00000016002.1,CATG00000016265.1,CATG00000016415.1,CATG00000016531.1,CATG00000016634.1,CATG00000017644.1,CATG00000017791.1,CATG00000017801.1,CATG00000018037.1,CATG00000018112.1,CATG00000018244.1,CATG00000018352.1,CATG00000018353.1,CATG00000018362.1,CATG00000018531.1,CATG00000018535.1,CATG00000018892.1,CATG00000019061.1,CATG00000019062.1,CATG00000019284.1,CATG00000019436.1,CATG00000019896.1,CATG00000020198.1,CATG00000020341.1,CATG00000020443.1,CATG00000020444.1,CATG00000020521.1,CATG00000020718.1,CATG00000021082.1,CATG00000021088.1,CATG00000021189.1,CATG00000021427.1,CATG00000021440.1,CATG00000021454.1,CATG00000021645.1,CATG00000021809.1,CATG00000021872.1,CATG00000021994.1,CATG00000022014.1,CATG00000022034.1,CATG00000022208.1,CATG00000022243.1,CATG00000022488.1,CATG00000022613.1,CATG00000022684.1,CATG00000022704.1,CATG00000022986.1,CATG00000023282.1,CATG00000023332.1,CATG00000023345.1,CATG00000023378.1,CATG00000023493.1,CATG00000023569.1,CATG00000023609.1,CATG00000023610.1,CATG00000023614.1,CATG00000024110.1,CATG00000025237.1,CATG00000025502.1,CATG00000025529.1,CATG00000025533.1,CATG00000025536.1,CATG00000025548.1,CATG00000025858.1,CATG00000025893.1,CATG00000025895.1,CATG00000025904.1,CATG00000026213.1,CATG00000026747.1,CATG00000027621.1,CATG00000027756.1,CATG00000027765.1,CATG00000028160.1,CATG00000028303.1,CATG00000028304.1,CATG00000028314.1,CATG00000028362.1,CATG00000028376.1,CATG00000028401.1,CATG00000028749.1,CATG00000028927.1,CATG00000029009.1,CATG00000029018.1,CATG00000029024.1,CATG00000029046.1,CATG00000029070.1,CATG00000029268.1,CATG00000029637.1,CATG00000029656.1,CATG00000029665.1,CATG00000030061.1,CATG00000030064.1,CATG00000030152.1,CATG00000030163.1,CATG00000030269.1,CATG00000030298.1,CATG00000030303.1,CATG00000030356.1,CATG00000030492.1,CATG00000030656.1,CATG00000030851.1,CATG00000030857.1,CATG00000031126.1,CATG00000031165.1,CATG00000031189.1,CATG00000031386.1,CATG00000031495.1,CATG00000031521.1,CATG00000031634.1,CATG00000031916.1,CATG00000031932.1,CATG00000031998.1,CATG00000032004.1,CATG00000032183.1,CATG00000032360.1,CATG00000032454.1,CATG00000032517.1,CATG00000032934.1,CATG00000033186.1,CATG00000033203.1,CATG00000033387.1,CATG00000033453.1,CATG00000033456.1,CATG00000033539.1,CATG00000034065.1,CATG00000034132.1,CATG00000034224.1,CATG00000034351.1,CATG00000034366.1,CATG00000034518.1,CATG00000034520.1,CATG00000034878.1,CATG00000034911.1,CATG00000034949.1,CATG00000034989.1,CATG00000035108.1,CATG00000035225.1,CATG00000035375.1,CATG00000035378.1,CATG00000036073.1,CATG00000036346.1,CATG00000036637.1,CATG00000036717.1,CATG00000036787.1,CATG00000036968.1,CATG00000037602.1,CATG00000038058.1,CATG00000038114.1,CATG00000038184.1,CATG00000038210.1,CATG00000038215.1,CATG00000038217.1,CATG00000038244.1,CATG00000038268.1,CATG00000038280.1,CATG00000038306.1,CATG00000038520.1,CATG00000038643.1,CATG00000038721.1,CATG00000038794.1,CATG00000039312.1,CATG00000039382.1,CATG00000039413.1,CATG00000039417.1,CATG00000039496.1,CATG00000039498.1,CATG00000039499.1,CATG00000039613.1,CATG00000039727.1,CATG00000039730.1,CATG00000039735.1,CATG00000039850.1,CATG00000039851.1,CATG00000039899.1,CATG00000039918.1,CATG00000039950.1,CATG00000039960.1,CATG00000040007.1,CATG00000040016.1,CATG00000040026.1,CATG00000040121.1,CATG00000040122.1,CATG00000040180.1,CATG00000040376.1,CATG00000040393.1,CATG00000040419.1,CATG00000040483.1,CATG00000040532.1,CATG00000040677.1,CATG00000040683.1,CATG00000040825.1,CATG00000040830.1,CATG00000041174.1,CATG00000041248.1,CATG00000041274.1,CATG00000041414.1,CATG00000041851.1,CATG00000041853.1,CATG00000041900.1,CATG00000042229.1,CATG00000042594.1,CATG00000042833.1,CATG00000043112.1,CATG00000043203.1,CATG00000043260.1,CATG00000043785.1,CATG00000043882.1,CATG00000043993.1,CATG00000044562.1,CATG00000045669.1,CATG00000045978.1,CATG00000046228.1,CATG00000046391.1,CATG00000046838.1,CATG00000046853.1,CATG00000047150.1,CATG00000047215.1,CATG00000047289.1,CATG00000047554.1,CATG00000047649.1,CATG00000047652.1,CATG00000047656.1,CATG00000048324.1,CATG00000048334.1,CATG00000048778.1,CATG00000048785.1,CATG00000048878.1,CATG00000049262.1,CATG00000049347.1,CATG00000049487.1,CATG00000049645.1,CATG00000049710.1,CATG00000049790.1,CATG00000049799.1,CATG00000049818.1,CATG00000049868.1,CATG00000049870.1,CATG00000050536.1,CATG00000051011.1,CATG00000051553.1,CATG00000051838.1,CATG00000052050.1,CATG00000052051.1,CATG00000052107.1,CATG00000052220.1,CATG00000052233.1,CATG00000052401.1,CATG00000052431.1,CATG00000052978.1,CATG00000053017.1,CATG00000053018.1,CATG00000053110.1,CATG00000053436.1,CATG00000053475.1,CATG00000053517.1,CATG00000053518.1,CATG00000053605.1,CATG00000053781.1,CATG00000054380.1,CATG00000054852.1,CATG00000055036.1,CATG00000055043.1,CATG00000055062.1,CATG00000055117.1,CATG00000055303.1,CATG00000055320.1,CATG00000055413.1,CATG00000055457.1,CATG00000055462.1,CATG00000055547.1,CATG00000055974.1,CATG00000056017.1,CATG00000056049.1,CATG00000056113.1,CATG00000056217.1,CATG00000056373.1,CATG00000056792.1,CATG00000056798.1,CATG00000056888.1,CATG00000057194.1,CATG00000057251.1,CATG00000057653.1,CATG00000057749.1,CATG00000057775.1,CATG00000057776.1,CATG00000057873.1,CATG00000058014.1,CATG00000058018.1,CATG00000058020.1,CATG00000058239.1,CATG00000058339.1,CATG00000058394.1,CATG00000058398.1,CATG00000058427.1,CATG00000058554.1,CATG00000058571.1,CATG00000058605.1,CATG00000058782.1,CATG00000058884.1,CATG00000059008.1,CATG00000059016.1,CATG00000059017.1,CATG00000059019.1,CATG00000059158.1,CATG00000059238.1,CATG00000059241.1,CATG00000059243.1,CATG00000059837.1,CATG00000059874.1,CATG00000059915.1,CATG00000059927.1,CATG00000060180.1,CATG00000060518.1,CATG00000060552.1,CATG00000061718.1,CATG00000061732.1,CATG00000062066.1,CATG00000062168.1,CATG00000062724.1,CATG00000062801.1,CATG00000062805.1,CATG00000063401.1,CATG00000063405.1,CATG00000063465.1,CATG00000063516.1,CATG00000063632.1,CATG00000063644.1,CATG00000063723.1,CATG00000063833.1,CATG00000064087.1,CATG00000064114.1,CATG00000064119.1,CATG00000064363.1,CATG00000064461.1,CATG00000064463.1,CATG00000064632.1,CATG00000064647.1,CATG00000064681.1,CATG00000064740.1,CATG00000065093.1,CATG00000065340.1,CATG00000065342.1,CATG00000065449.1,CATG00000065697.1,CATG00000065833.1,CATG00000066001.1,CATG00000066050.1,CATG00000066446.1,CATG00000066521.1,CATG00000066756.1,CATG00000066830.1,CATG00000066946.1,CATG00000067311.1,CATG00000067318.1,CATG00000067405.1,CATG00000067785.1,CATG00000068029.1,CATG00000068078.1,CATG00000068390.1,CATG00000068404.1,CATG00000068610.1,CATG00000068624.1,CATG00000068628.1,CATG00000068900.1,CATG00000069053.1,CATG00000069168.1,CATG00000069236.1,CATG00000069498.1,CATG00000069500.1,CATG00000069502.1,CATG00000069505.1,CATG00000069998.1,CATG00000070070.1,CATG00000070074.1,CATG00000070172.1,CATG00000070496.1,CATG00000070769.1,CATG00000070855.1,CATG00000071063.1,CATG00000071064.1,CATG00000071065.1,CATG00000071306.1,CATG00000071420.1,CATG00000071724.1,CATG00000071756.1,CATG00000071786.1,CATG00000071902.1,CATG00000072365.1,CATG00000072573.1,CATG00000072577.1,CATG00000072594.1,CATG00000072595.1,CATG00000072699.1,CATG00000072868.1,CATG00000072908.1,CATG00000072911.1,CATG00000072931.1,CATG00000072979.1,CATG00000073036.1,CATG00000073165.1,CATG00000073650.1,CATG00000073726.1,CATG00000073937.1,CATG00000074007.1,CATG00000074345.1,CATG00000074504.1,CATG00000074532.1,CATG00000074571.1,CATG00000074572.1,CATG00000074949.1,CATG00000075303.1,CATG00000075586.1,CATG00000075668.1,CATG00000075850.1,CATG00000075931.1,CATG00000076294.1,CATG00000076767.1,CATG00000076772.1,CATG00000076785.1,CATG00000076869.1,CATG00000076967.1,CATG00000077037.1,CATG00000077186.1,CATG00000077209.1,CATG00000077425.1,CATG00000077434.1,CATG00000077542.1,CATG00000077543.1,CATG00000077573.1,CATG00000077586.1,CATG00000077608.1,CATG00000077678.1,CATG00000077704.1,CATG00000077927.1,CATG00000078001.1,CATG00000078059.1,CATG00000078628.1,CATG00000078751.1,CATG00000079027.1,CATG00000079107.1,CATG00000079883.1,CATG00000080711.1,CATG00000080822.1,CATG00000080830.1,CATG00000080833.1,CATG00000080876.1,CATG00000081148.1,CATG00000081302.1,CATG00000081377.1,CATG00000081600.1,CATG00000081626.1,CATG00000081650.1,CATG00000082066.1,CATG00000082220.1,CATG00000082242.1,CATG00000082385.1,CATG00000082402.1,CATG00000082571.1,CATG00000082968.1,CATG00000083436.1,CATG00000083521.1,CATG00000083522.1,CATG00000084248.1,CATG00000084414.1,CATG00000084638.1,CATG00000084695.1,CATG00000084735.1,CATG00000085352.1,CATG00000085868.1,CATG00000085959.1,CATG00000086006.1,CATG00000086059.1,CATG00000086181.1,CATG00000086312.1,CATG00000086318.1,CATG00000086426.1,CATG00000086432.1,CATG00000086479.1,CATG00000087154.1,CATG00000087162.1,CATG00000087176.1,CATG00000087270.1,CATG00000087507.1,CATG00000087583.1,CATG00000087585.1,CATG00000087753.1,CATG00000087796.1,CATG00000087846.1,CATG00000087963.1,CATG00000088002.1,CATG00000088039.1,CATG00000088041.1,CATG00000088944.1,CATG00000089008.1,CATG00000089065.1,CATG00000089150.1,CATG00000089204.1,CATG00000089571.1,CATG00000089619.1,CATG00000089951.1,CATG00000089953.1,CATG00000089954.1,CATG00000090117.1,CATG00000090134.1,CATG00000090228.1,CATG00000090257.1,CATG00000090289.1,CATG00000090349.1,CATG00000090352.1,CATG00000090381.1,CATG00000090401.1,CATG00000091576.1,CATG00000091578.1,CATG00000091593.1,CATG00000091766.1,CATG00000091932.1,CATG00000091942.1,CATG00000092669.1,CATG00000092898.1,CATG00000092950.1,CATG00000092951.1,CATG00000093421.1,CATG00000094799.1,CATG00000095254.1,CATG00000095670.1,CATG00000095800.1,CATG00000096201.1,CATG00000096249.1,CATG00000096269.1,CATG00000096764.1,CATG00000096779.1,CATG00000097085.1,CATG00000097096.1,CATG00000097183.1,CATG00000097257.1,CATG00000097537.1,CATG00000097606.1,CATG00000097632.1,CATG00000097633.1,CATG00000097697.1,CATG00000097753.1,CATG00000098061.1,CATG00000098148.1,CATG00000098355.1,CATG00000098358.1,CATG00000098359.1,CATG00000098364.1,CATG00000098379.1,CATG00000098879.1,CATG00000098955.1,CATG00000099118.1,CATG00000099171.1,CATG00000099437.1,CATG00000099439.1,CATG00000099516.1,CATG00000099547.1,CATG00000099557.1,CATG00000099558.1,CATG00000100002.1,CATG00000100036.1,CATG00000100048.1,CATG00000100408.1,CATG00000100414.1,CATG00000101125.1,CATG00000101286.1,CATG00000101346.1,CATG00000101396.1,CATG00000101410.1,CATG00000101683.1,CATG00000101836.1,CATG00000102021.1,CATG00000102070.1,CATG00000102076.1,CATG00000102082.1,CATG00000102109.1,CATG00000102258.1,CATG00000102451.1,CATG00000102522.1,CATG00000102997.1,CATG00000103166.1,CATG00000103240.1,CATG00000103325.1,CATG00000103397.1,CATG00000103463.1,CATG00000103723.1,CATG00000104274.1,CATG00000104364.1,CATG00000104886.1,CATG00000105259.1,CATG00000105294.1,CATG00000105326.1,CATG00000105430.1,CATG00000105607.1,CATG00000106066.1,CATG00000106072.1,CATG00000106078.1,CATG00000106139.1,CATG00000106304.1,CATG00000106461.1,CATG00000106645.1,CATG00000106709.1,CATG00000106960.1,CATG00000106961.1,CATG00000107082.1,CATG00000107083.1,CATG00000107095.1,CATG00000107162.1,CATG00000107171.1,CATG00000107257.1,CATG00000107276.1,CATG00000107322.1,CATG00000107390.1,CATG00000107439.1,CATG00000107550.1,CATG00000107562.1,CATG00000107758.1,CATG00000107892.1,CATG00000108560.1,CATG00000109338.1,CATG00000109340.1,CATG00000109510.1,CATG00000109808.1,CATG00000109938.1,CATG00000109941.1,CATG00000110046.1,CATG00000110152.1,CATG00000110250.1,CATG00000110354.1,CATG00000110410.1,CATG00000110427.1,CATG00000110471.1,CATG00000110598.1,CATG00000110849.1,CATG00000110901.1,CATG00000110925.1,CATG00000110931.1,CATG00000111000.1,CATG00000111314.1,CATG00000111590.1,CATG00000111979.1,CATG00000112068.1,CATG00000112094.1,CATG00000112098.1,CATG00000112107.1,CATG00000112111.1,CATG00000112294.1,CATG00000112472.1,CATG00000112595.1,CATG00000112734.1,CATG00000112856.1,CATG00000112871.1,CATG00000112978.1,CATG00000113429.1,CATG00000113581.1,CATG00000113586.1,CATG00000113670.1,CATG00000113675.1,CATG00000113887.1,CATG00000114132.1,CATG00000114214.1,CATG00000114215.1,CATG00000114219.1,CATG00000114221.1,CATG00000114222.1,CATG00000114308.1,CATG00000114373.1,CATG00000114532.1,CATG00000115508.1,CATG00000115595.1,CATG00000115633.1,CATG00000115771.1,CATG00000115985.1,CATG00000116288.1,CATG00000116305.1,CATG00000116370.1,CATG00000116620.1,CATG00000116808.1,CATG00000116813.1,CATG00000116816.1,CATG00000116934.1,CATG00000116955.1,CATG00000117009.1,CATG00000117086.1,CATG00000117093.1,CATG00000117120.1,CATG00000117198.1,CATG00000117405.1,CATG00000117467.1,CATG00000117471.1,CATG00000117600.1,CATG00000117605.1,CATG00000117607.1,CATG00000117672.1,CATG00000117793.1,ENSG00000002587.5,ENSG00000003393.10,ENSG00000004866.14,ENSG00000005961.13,ENSG00000007402.7,ENSG00000008083.9,ENSG00000009694.9,ENSG00000010671.11,ENSG00000012124.10,ENSG00000012779.6,ENSG00000021355.8,ENSG00000023330.10,ENSG00000023445.9,ENSG00000025293.11,ENSG00000035720.3,ENSG00000041353.5,ENSG00000041515.11,ENSG00000042493.11,ENSG00000043462.7,ENSG00000047648.17,ENSG00000049247.9,ENSG00000049249.4,ENSG00000050628.16,ENSG00000053918.11,ENSG00000064763.6,ENSG00000066056.9,ENSG00000066294.10,ENSG00000067955.9,ENSG00000068366.15,ENSG00000069535.12,ENSG00000070182.13,ENSG00000070759.12,ENSG00000070882.8,ENSG00000072736.14,ENSG00000073756.7,ENSG00000076641.4,ENSG00000077063.6,ENSG00000077238.9,ENSG00000077984.4,ENSG00000078124.7,ENSG00000079385.17,ENSG00000082512.10,ENSG00000083544.9,ENSG00000085117.7,ENSG00000085721.8,ENSG00000086730.12,ENSG00000087253.7,ENSG00000087589.12,ENSG00000087903.8,ENSG00000088320.3,ENSG00000088367.16,ENSG00000088992.13,ENSG00000090104.7,ENSG00000091039.12,ENSG00000091181.15,ENSG00000092009.6,ENSG00000095303.10,ENSG00000095917.9,ENSG00000099399.5,ENSG00000100031.14,ENSG00000100150.12,ENSG00000100249.4,ENSG00000100351.12,ENSG00000100365.10,ENSG00000100368.9,ENSG00000100439.6,ENSG00000100448.3,ENSG00000100453.8,ENSG00000100599.11,ENSG00000100678.14,ENSG00000100784.5,ENSG00000101096.15,ENSG00000101197.8,ENSG00000101342.5,ENSG00000102032.8,ENSG00000102053.11,ENSG00000102145.9,ENSG00000102471.9,ENSG00000104043.10,ENSG00000104055.10,ENSG00000104903.4,ENSG00000105366.11,ENSG00000105371.8,ENSG00000105383.10,ENSG00000105492.11,ENSG00000105497.3,ENSG00000105851.6,ENSG00000105982.12,ENSG00000105991.7,ENSG00000106069.16,ENSG00000106546.8,ENSG00000107779.7,ENSG00000108405.3,ENSG00000108556.7,ENSG00000108691.5,ENSG00000108702.3,ENSG00000109943.4,ENSG00000110002.11,ENSG00000110080.14,ENSG00000110848.4,ENSG00000111110.7,ENSG00000111670.10,ENSG00000111679.12,ENSG00000111728.6,ENSG00000112773.11,ENSG00000113525.5,ENSG00000114861.14,ENSG00000114982.13,ENSG00000115339.9,ENSG00000115602.12,ENSG00000115604.6,ENSG00000115648.9,ENSG00000116176.6,ENSG00000116711.8,ENSG00000117560.6,ENSG00000117586.6,ENSG00000118513.14,ENSG00000118515.7,ENSG00000118702.5,ENSG00000118985.10,ENSG00000119411.10,ENSG00000119508.13,ENSG00000120690.9,ENSG00000120875.4,ENSG00000121858.6,ENSG00000121879.3,ENSG00000122188.8,ENSG00000122778.5,ENSG00000122779.12,ENSG00000122862.4,ENSG00000123358.15,ENSG00000123892.7,ENSG00000124019.9,ENSG00000124334.12,ENSG00000124496.8,ENSG00000124508.12,ENSG00000125257.9,ENSG00000125740.9,ENSG00000125895.5,ENSG00000125898.8,ENSG00000126246.5,ENSG00000126860.7,ENSG00000127074.10,ENSG00000127507.13,ENSG00000127955.11,ENSG00000128340.10,ENSG00000128342.4,ENSG00000128802.3,ENSG00000129595.8,ENSG00000129675.11,ENSG00000129993.10,ENSG00000130167.9,ENSG00000130518.12,ENSG00000130522.4,ENSG00000130812.6,ENSG00000130830.10,ENSG00000131149.13,ENSG00000131196.13,ENSG00000132205.6,ENSG00000132405.14,ENSG00000132681.12,ENSG00000132792.14,ENSG00000132965.5,ENSG00000133056.9,ENSG00000133195.7,ENSG00000133863.2,ENSG00000134107.4,ENSG00000134242.11,ENSG00000134489.6,ENSG00000134569.5,ENSG00000135046.9,ENSG00000135409.6,ENSG00000135426.10,ENSG00000135605.8,ENSG00000135678.7,ENSG00000135723.9,ENSG00000135905.14,ENSG00000136378.10,ENSG00000136404.11,ENSG00000136720.6,ENSG00000136842.9,ENSG00000137198.5,ENSG00000137473.13,ENSG00000137491.10,ENSG00000137501.12,ENSG00000137819.9,ENSG00000138316.6,ENSG00000138395.10,ENSG00000138623.5,ENSG00000138669.5,ENSG00000138678.6,ENSG00000138756.13,ENSG00000139187.5,ENSG00000139508.10,ENSG00000139629.11,ENSG00000139722.2,ENSG00000140009.14,ENSG00000140030.4,ENSG00000140287.6,ENSG00000140563.10,ENSG00000141433.8,ENSG00000141527.12,ENSG00000142319.14,ENSG00000142512.10,ENSG00000143184.4,ENSG00000143494.11,ENSG00000143507.13,ENSG00000143595.8,ENSG00000143842.10,ENSG00000143851.11,ENSG00000144407.5,ENSG00000144668.7,ENSG00000144843.7,ENSG00000145703.11,ENSG00000146376.6,ENSG00000146426.13,ENSG00000146556.10,ENSG00000148488.11,ENSG00000148655.10,ENSG00000148848.10,ENSG00000148908.10,ENSG00000149295.9,ENSG00000149534.4,ENSG00000150782.7,ENSG00000151422.8,ENSG00000151702.12,ENSG00000152056.12,ENSG00000152760.5,ENSG00000153234.9,ENSG00000153936.12,ENSG00000153993.9,ENSG00000154269.10,ENSG00000154310.12,ENSG00000154642.6,ENSG00000155158.16,ENSG00000155307.13,ENSG00000155849.11,ENSG00000155966.9,ENSG00000156127.6,ENSG00000156299.8,ENSG00000156531.12,ENSG00000157404.11,ENSG00000157554.14,ENSG00000157625.11,ENSG00000157657.10,ENSG00000157703.11,ENSG00000157985.13,ENSG00000158006.9,ENSG00000158014.10,ENSG00000158022.6,ENSG00000158715.5,ENSG00000159216.14,ENSG00000159374.13,ENSG00000160219.7,ENSG00000160233.6,ENSG00000160789.15,ENSG00000161791.9,ENSG00000161835.6,ENSG00000162367.7,ENSG00000162511.7,ENSG00000162522.6,ENSG00000162543.5,ENSG00000162594.10,ENSG00000162676.7,ENSG00000162881.5,ENSG00000163106.6,ENSG00000163219.7,ENSG00000163492.9,ENSG00000163606.6,ENSG00000163751.3,ENSG00000163975.7,ENSG00000164120.9,ENSG00000164123.6,ENSG00000164211.8,ENSG00000164393.4,ENSG00000164399.4,ENSG00000164400.4,ENSG00000164506.10,ENSG00000164674.11,ENSG00000164684.9,ENSG00000164741.10,ENSG00000164946.15,ENSG00000165092.8,ENSG00000165359.10,ENSG00000165646.7,ENSG00000165659.12,ENSG00000165702.8,ENSG00000165731.13,ENSG00000166477.8,ENSG00000166507.12,ENSG00000166592.7,ENSG00000166900.10,ENSG00000167106.7,ENSG00000167236.2,ENSG00000167580.3,ENSG00000167604.9,ENSG00000167768.4,ENSG00000167850.3,ENSG00000167851.9,ENSG00000167880.3,ENSG00000167895.10,ENSG00000167912.5,ENSG00000168421.8,ENSG00000168497.4,ENSG00000168769.8,ENSG00000168952.11,ENSG00000168995.9,ENSG00000169194.5,ENSG00000169224.8,ENSG00000169252.4,ENSG00000169507.5,ENSG00000169554.12,ENSG00000169860.4,ENSG00000170677.5,ENSG00000170776.15,ENSG00000171101.9,ENSG00000171291.4,ENSG00000171295.8,ENSG00000171316.7,ENSG00000171522.5,ENSG00000171561.3,ENSG00000171595.9,ENSG00000171596.6,ENSG00000171659.9,ENSG00000171777.11,ENSG00000171954.8,ENSG00000172137.14,ENSG00000172236.12,ENSG00000172543.3,ENSG00000172572.6,ENSG00000172794.15,ENSG00000172867.3,ENSG00000173198.4,ENSG00000173926.5,ENSG00000173930.8,ENSG00000174004.5,ENSG00000174083.13,ENSG00000174749.5,ENSG00000175294.5,ENSG00000175471.15,ENSG00000175857.4,ENSG00000176635.13,ENSG00000176919.7,ENSG00000177409.7,ENSG00000177614.5,ENSG00000178636.4,ENSG00000178723.7,ENSG00000179348.7,ENSG00000179388.8,ENSG00000179639.6,ENSG00000179841.8,ENSG00000180383.3,ENSG00000180767.5,ENSG00000180884.9,ENSG00000181201.2,ENSG00000181751.5,ENSG00000182132.8,ENSG00000182158.10,ENSG00000182240.11,ENSG00000182319.5,ENSG00000183092.11,ENSG00000183690.12,ENSG00000183695.2,ENSG00000183762.8,ENSG00000183943.5,ENSG00000184371.9,ENSG00000184414.2,ENSG00000184500.10,ENSG00000184574.5,ENSG00000185052.7,ENSG00000185344.9,ENSG00000185614.4,ENSG00000185811.12,ENSG00000185862.5,ENSG00000185897.6,ENSG00000185915.4,ENSG00000186105.7,ENSG00000186187.7,ENSG00000186197.8,ENSG00000186204.10,ENSG00000186314.7,ENSG00000186451.1,ENSG00000186766.7,ENSG00000186767.5,ENSG00000186998.11,ENSG00000187037.4,ENSG00000187098.10,ENSG00000187688.10,ENSG00000187922.9,ENSG00000187952.8,ENSG00000187997.7,ENSG00000188305.4,ENSG00000188460.4,ENSG00000188730.4,ENSG00000189045.9,ENSG00000189221.5,ENSG00000189298.9,ENSG00000189308.6,ENSG00000196420.3,ENSG00000196533.6,ENSG00000197165.6,ENSG00000197253.9,ENSG00000197467.9,ENSG00000197471.7,ENSG00000197892.8,ENSG00000197943.5,ENSG00000197976.6,ENSG00000198211.8,ENSG00000198400.7,ENSG00000198520.6,ENSG00000198846.5,ENSG00000199156.1,ENSG00000200058.1,ENSG00000203761.4,ENSG00000203943.4,ENSG00000204138.8,ENSG00000204161.9,ENSG00000204420.4,ENSG00000204866.4,ENSG00000205002.3,ENSG00000205639.5,ENSG00000205755.6,ENSG00000205794.4,ENSG00000205838.8,ENSG00000205865.4,ENSG00000206560.6,ENSG00000213036.3,ENSG00000213047.7,ENSG00000213050.4,ENSG00000213090.2,ENSG00000213300.4,ENSG00000213316.5,ENSG00000213358.3,ENSG00000213658.6,ENSG00000213900.2,ENSG00000213903.4,ENSG00000214491.4,ENSG00000214646.4,ENSG00000214787.4,ENSG00000214860.4,ENSG00000215481.4,ENSG00000219433.2,ENSG00000220240.1,ENSG00000221802.1,ENSG00000222594.1,ENSG00000222894.1,ENSG00000223482.3,ENSG00000223646.1,ENSG00000223662.1,ENSG00000223725.2,ENSG00000223773.2,ENSG00000223825.4,ENSG00000224000.1,ENSG00000224015.1,ENSG00000224184.1,ENSG00000224574.1,ENSG00000225361.3,ENSG00000225387.1,ENSG00000225484.2,ENSG00000225528.1,ENSG00000225872.2,ENSG00000225912.1,ENSG00000225936.1,ENSG00000225986.1,ENSG00000226065.1,ENSG00000226212.2,ENSG00000226252.1,ENSG00000226377.1,ENSG00000226435.6,ENSG00000226496.1,ENSG00000226508.1,ENSG00000226738.1,ENSG00000226982.4,ENSG00000227066.1,ENSG00000227240.1,ENSG00000227288.3,ENSG00000227443.2,ENSG00000227502.2,ENSG00000227630.2,ENSG00000227748.1,ENSG00000228323.2,ENSG00000228384.3,ENSG00000228420.1,ENSG00000228741.2,ENSG00000228742.5,ENSG00000228830.1,ENSG00000229056.2,ENSG00000229245.2,ENSG00000229274.1,ENSG00000229596.2,ENSG00000229630.1,ENSG00000229855.4,ENSG00000230061.1,ENSG00000230286.1,ENSG00000230701.1,ENSG00000231233.1,ENSG00000231235.1,ENSG00000231294.1,ENSG00000231439.3,ENSG00000231454.1,ENSG00000231494.1,ENSG00000231650.1,ENSG00000231723.1,ENSG00000231726.2,ENSG00000231881.1,ENSG00000231964.1,ENSG00000231971.1,ENSG00000232310.2,ENSG00000232530.1,ENSG00000232884.3,ENSG00000232892.1,ENSG00000233038.1,ENSG00000233452.2,ENSG00000233766.3,ENSG00000233968.2,ENSG00000234311.1,ENSG00000234698.1,ENSG00000234902.2,ENSG00000235058.1,ENSG00000235079.1,ENSG00000235192.1,ENSG00000235316.1,ENSG00000235450.1,ENSG00000235831.2,ENSG00000235890.1,ENSG00000235924.1,ENSG00000235996.1,ENSG00000236242.1,ENSG00000236256.5,ENSG00000236320.3,ENSG00000236582.1,ENSG00000236741.4,ENSG00000236842.1,ENSG00000237181.1,ENSG00000237476.1,ENSG00000237531.1,ENSG00000237601.1,ENSG00000237693.4,ENSG00000237984.2,ENSG00000238039.1,ENSG00000238043.1,ENSG00000238097.1,ENSG00000238116.2,ENSG00000238164.2,ENSG00000238225.1,ENSG00000239203.1,ENSG00000239462.1,ENSG00000239608.1,ENSG00000240440.1,ENSG00000240704.1,ENSG00000240721.2,ENSG00000240754.1,ENSG00000241532.1,ENSG00000241679.2,ENSG00000241978.5,ENSG00000242013.4,ENSG00000242156.1,ENSG00000242252.1,ENSG00000242770.2,ENSG00000242960.1,ENSG00000243295.1,ENSG00000243323.1,ENSG00000243797.2,ENSG00000244326.2,ENSG00000244476.2,ENSG00000245479.2,ENSG00000245888.2,ENSG00000246100.3,ENSG00000246792.2,ENSG00000246877.1,ENSG00000247011.2,ENSG00000247765.1,ENSG00000248360.3,ENSG00000248636.2,ENSG00000248884.1,ENSG00000248905.4,ENSG00000249188.1,ENSG00000249242.3,ENSG00000249334.1,ENSG00000249574.1,ENSG00000249590.3,ENSG00000249713.1,ENSG00000249856.1,ENSG00000250129.1,ENSG00000250155.1,ENSG00000250240.1,ENSG00000250331.1,ENSG00000250387.2,ENSG00000250551.1,ENSG00000250889.2,ENSG00000251002.3,ENSG00000251129.1,ENSG00000251314.2,ENSG00000251323.2,ENSG00000252056.1,ENSG00000252188.1,ENSG00000253125.1,ENSG00000253140.1,ENSG00000253256.1,ENSG00000253295.1,ENSG00000253327.2,ENSG00000253426.1,ENSG00000253632.1,ENSG00000253669.3,ENSG00000253796.1,ENSG00000254006.1,ENSG00000254088.1,ENSG00000254363.2,ENSG00000254401.1,ENSG00000254477.1,ENSG00000254521.2,ENSG00000254529.1,ENSG00000254632.1,ENSG00000254703.2,ENSG00000254777.1,ENSG00000254802.1,ENSG00000255008.2,ENSG00000255126.1,ENSG00000255236.2,ENSG00000255365.1,ENSG00000255446.1,ENSG00000255587.3,ENSG00000255594.1,ENSG00000255838.1,ENSG00000256379.1,ENSG00000256390.1,ENSG00000256706.1,ENSG00000256967.1,ENSG00000257065.1,ENSG00000257108.1,ENSG00000257178.2,ENSG00000257181.1,ENSG00000257258.1,ENSG00000257261.1,ENSG00000257675.1,ENSG00000257771.1,ENSG00000257870.1,ENSG00000258072.1,ENSG00000258413.1,ENSG00000258422.1,ENSG00000258657.1,ENSG00000258759.1,ENSG00000258826.1,ENSG00000258860.1,ENSG00000258918.1,ENSG00000259004.1,ENSG00000259006.1,ENSG00000259020.2,ENSG00000259338.1,ENSG00000259375.1,ENSG00000259446.1,ENSG00000259660.2,ENSG00000259883.1,ENSG00000260005.2,ENSG00000260182.1,ENSG00000260219.1,ENSG00000260253.1,ENSG00000260409.1,ENSG00000260479.1,ENSG00000260735.1,ENSG00000260742.1,ENSG00000260804.2,ENSG00000261055.1,ENSG00000261136.1,ENSG00000261156.2,ENSG00000261158.1,ENSG00000261218.1,ENSG00000261393.1,ENSG00000261603.1,ENSG00000261634.2,ENSG00000261795.1,ENSG00000261845.2,ENSG00000262155.1,ENSG00000262370.1,ENSG00000262601.1,ENSG00000262810.1,ENSG00000263203.1,ENSG00000263400.2,ENSG00000263506.1,ENSG00000263508.1,ENSG00000263681.1,ENSG00000263800.1,ENSG00000264030.1,ENSG00000264295.1,ENSG00000264358.1,ENSG00000264676.1,ENSG00000264773.1,ENSG00000266401.1,ENSG00000266611.1,ENSG00000266907.1,ENSG00000266963.1,ENSG00000267041.1,ENSG00000267045.1,ENSG00000267195.1,ENSG00000267212.1,ENSG00000267272.1,ENSG00000267303.1,ENSG00000267311.1,ENSG00000267315.1,ENSG00000267453.2,ENSG00000267519.2,ENSG00000267551.3,ENSG00000267643.1,ENSG00000267710.1,ENSG00000267757.1,ENSG00000267892.1,ENSG00000267959.3,ENSG00000268336.1,ENSG00000268473.1,ENSG00000268533.1,ENSG00000268673.3,ENSG00000268812.2,ENSG00000268849.1,ENSG00000269181.1,ENSG00000269543.1,ENSG00000269676.1,ENSG00000270124.1,ENSG00000270164.1,ENSG00000270330.1,ENSG00000270933.1,ENSG00000270978.1,ENSG00000271362.1,ENSG00000271717.1,ENSG00000271723.1,ENSG00000272094.1,ENSG00000272366.1,ENSG00000272369.1,ENSG00000272432.1,ENSG00000272447.1,ENSG00000272524.1,ENSG00000272799.1,ENSG00000273002.1,ENSG00000273129.1,ENSG00000273145.1,ENSG00000273167.1,ENSG00000273443.1,ENSG00000273451.1</t>
  </si>
  <si>
    <t>CL:0000115</t>
  </si>
  <si>
    <t>endothelial cell</t>
  </si>
  <si>
    <t>An endothelial cell comprises the outermost layer or lining of anatomical structures and can be squamous or cuboidal. In mammals, endothelial cell has vimentin filaments and is derived from the mesoderm.</t>
  </si>
  <si>
    <t>CNhs10837,CNhs10865,CNhs10872,CNhs11340,CNhs11375,CNhs11376,CNhs11377,CNhs11901,CNhs11906,CNhs11925,CNhs11926,CNhs11936,CNhs11967,CNhs11977,CNhs11978,CNhs12010,CNhs12022,CNhs12023,CNhs12024,CNhs12026,CNhs12074,CNhs12075,CNhs12086,CNhs12092,CNhs12124,CNhs12495,CNhs12496,CNhs12497,CNhs12624,CNhs13080,CNhs13157,CNhs13276</t>
  </si>
  <si>
    <t>CATG00000000112.1,CATG00000000413.1,CATG00000000460.1,CATG00000002414.1,CATG00000004025.1,CATG00000005145.1,CATG00000005460.1,CATG00000005720.1,CATG00000007799.1,CATG00000007968.1,CATG00000008686.1,CATG00000010061.1,CATG00000010291.1,CATG00000010301.1,CATG00000011976.1,CATG00000012067.1,CATG00000012286.1,CATG00000012288.1,CATG00000012956.1,CATG00000012966.1,CATG00000014376.1,CATG00000015042.1,CATG00000015961.1,CATG00000016757.1,CATG00000018618.1,CATG00000019022.1,CATG00000019529.1,CATG00000019538.1,CATG00000021580.1,CATG00000022675.1,CATG00000023238.1,CATG00000023239.1,CATG00000028000.1,CATG00000028059.1,CATG00000028168.1,CATG00000028597.1,CATG00000029033.1,CATG00000029625.1,CATG00000029938.1,CATG00000029944.1,CATG00000030039.1,CATG00000030577.1,CATG00000033287.1,CATG00000035101.1,CATG00000035663.1,CATG00000037972.1,CATG00000038217.1,CATG00000038563.1,CATG00000039954.1,CATG00000039987.1,CATG00000042065.1,CATG00000042584.1,CATG00000042669.1,CATG00000042868.1,CATG00000042870.1,CATG00000044399.1,CATG00000046210.1,CATG00000046578.1,CATG00000047721.1,CATG00000048453.1,CATG00000048815.1,CATG00000048945.1,CATG00000049000.1,CATG00000049492.1,CATG00000050201.1,CATG00000056050.1,CATG00000056735.1,CATG00000059666.1,CATG00000059678.1,CATG00000062749.1,CATG00000062829.1,CATG00000062929.1,CATG00000063777.1,CATG00000064302.1,CATG00000065439.1,CATG00000068110.1,CATG00000068525.1,CATG00000068634.1,CATG00000068636.1,CATG00000068639.1,CATG00000068640.1,CATG00000070342.1,CATG00000071640.1,CATG00000072315.1,CATG00000072615.1,CATG00000073314.1,CATG00000073842.1,CATG00000073954.1,CATG00000074073.1,CATG00000074711.1,CATG00000075172.1,CATG00000075303.1,CATG00000076246.1,CATG00000079927.1,CATG00000080182.1,CATG00000080186.1,CATG00000082734.1,CATG00000083054.1,CATG00000084021.1,CATG00000084507.1,CATG00000087379.1,CATG00000089628.1,CATG00000089786.1,CATG00000095078.1,CATG00000096634.1,CATG00000096749.1,CATG00000096914.1,CATG00000096923.1,CATG00000098744.1,CATG00000100945.1,CATG00000100969.1,CATG00000101583.1,CATG00000102471.1,CATG00000104063.1,CATG00000104339.1,CATG00000104504.1,CATG00000105595.1,CATG00000105604.1,CATG00000105764.1,CATG00000107103.1,CATG00000107384.1,CATG00000107562.1,CATG00000109918.1,CATG00000110135.1,CATG00000110507.1,CATG00000111061.1,CATG00000113398.1,CATG00000115532.1,CATG00000117065.1,CATG00000117069.1,CATG00000117070.1,ENSG00000004399.8,ENSG00000007908.11,ENSG00000037280.11,ENSG00000064989.8,ENSG00000066056.9,ENSG00000068001.9,ENSG00000069122.14,ENSG00000073146.11,ENSG00000074660.11,ENSG00000076356.6,ENSG00000076706.10,ENSG00000078401.6,ENSG00000086696.6,ENSG00000086991.8,ENSG00000087237.6,ENSG00000087842.6,ENSG00000091879.9,ENSG00000100060.13,ENSG00000100311.12,ENSG00000101000.4,ENSG00000102010.10,ENSG00000103966.5,ENSG00000105538.4,ENSG00000106540.4,ENSG00000106991.9,ENSG00000107719.8,ENSG00000108622.6,ENSG00000110799.9,ENSG00000113555.4,ENSG00000115380.14,ENSG00000119630.9,ENSG00000120156.16,ENSG00000120279.6,ENSG00000120337.7,ENSG00000124019.9,ENSG00000125378.11,ENSG00000125810.9,ENSG00000126785.8,ENSG00000127329.10,ENSG00000127920.5,ENSG00000128052.8,ENSG00000128645.11,ENSG00000128709.10,ENSG00000128917.5,ENSG00000130307.7,ENSG00000131037.10,ENSG00000135312.4,ENSG00000135636.9,ENSG00000138722.5,ENSG00000139567.8,ENSG00000140873.11,ENSG00000142798.12,ENSG00000142910.11,ENSG00000147113.12,ENSG00000148677.6,ENSG00000149564.7,ENSG00000150048.6,ENSG00000153162.8,ENSG00000154133.10,ENSG00000154529.10,ENSG00000154783.6,ENSG00000157510.9,ENSG00000157554.14,ENSG00000157570.7,ENSG00000158352.11,ENSG00000158683.3,ENSG00000161940.6,ENSG00000162618.8,ENSG00000163762.2,ENSG00000164035.5,ENSG00000164161.5,ENSG00000164283.8,ENSG00000164736.5,ENSG00000164867.6,ENSG00000165716.5,ENSG00000166670.5,ENSG00000166960.12,ENSG00000167680.11,ENSG00000167874.6,ENSG00000168505.6,ENSG00000169291.5,ENSG00000169908.6,ENSG00000170891.6,ENSG00000171056.6,ENSG00000171388.9,ENSG00000172889.11,ENSG00000173269.9,ENSG00000173862.3,ENSG00000174059.12,ENSG00000175264.3,ENSG00000175746.4,ENSG00000176435.6,ENSG00000177464.4,ENSG00000178922.12,ENSG00000179044.11,ENSG00000179776.13,ENSG00000182240.11,ENSG00000183578.5,ENSG00000183615.5,ENSG00000184058.8,ENSG00000184113.8,ENSG00000184274.3,ENSG00000184497.8,ENSG00000184916.4,ENSG00000185112.4,ENSG00000185361.4,ENSG00000186105.7,ENSG00000186994.7,ENSG00000187800.9,ENSG00000188596.5,ENSG00000188643.6,ENSG00000196411.5,ENSG00000196421.3,ENSG00000196700.3,ENSG00000197245.4,ENSG00000198435.2,ENSG00000198844.6,ENSG00000199161.1,ENSG00000203434.2,ENSG00000203883.5,ENSG00000204301.5,ENSG00000205502.3,ENSG00000207798.1,ENSG00000213494.5,ENSG00000213886.3,ENSG00000215183.4,ENSG00000223768.1,ENSG00000223786.1,ENSG00000224459.1,ENSG00000225775.1,ENSG00000226197.2,ENSG00000226363.3,ENSG00000226762.1,ENSG00000226937.5,ENSG00000227695.1,ENSG00000227764.1,ENSG00000228401.3,ENSG00000228495.1,ENSG00000228496.1,ENSG00000229751.1,ENSG00000229953.1,ENSG00000230109.1,ENSG00000230258.2,ENSG00000230266.1,ENSG00000230309.1,ENSG00000230479.1,ENSG00000231298.2,ENSG00000231363.1,ENSG00000232949.1,ENSG00000233251.3,ENSG00000233292.1,ENSG00000233611.3,ENSG00000235770.1,ENSG00000236098.1,ENSG00000236641.1,ENSG00000237371.1,ENSG00000238970.1,ENSG00000240602.3,ENSG00000242207.1,ENSG00000243243.1,ENSG00000246211.2,ENSG00000248132.2,ENSG00000248890.1,ENSG00000249631.1,ENSG00000249751.1,ENSG00000249867.1,ENSG00000250073.2,ENSG00000250234.1,ENSG00000251322.3,ENSG00000253177.1,ENSG00000254416.1,ENSG00000254943.1,ENSG00000254975.1,ENSG00000255462.1,ENSG00000255471.1,ENSG00000255775.1,ENSG00000256083.1,ENSG00000256492.1,ENSG00000257219.1,ENSG00000257477.1,ENSG00000258808.1,ENSG00000258902.1,ENSG00000259278.1,ENSG00000260604.1,ENSG00000261175.1,ENSG00000263586.1,ENSG00000267045.1,ENSG00000267052.1,ENSG00000267107.2,ENSG00000267175.1,ENSG00000267380.1,ENSG00000267583.1,ENSG00000268297.1,ENSG00000269155.1,ENSG00000270547.1,ENSG00000271978.1,ENSG00000272473.1,ENSG00000273132.1</t>
  </si>
  <si>
    <t>CL:0000127</t>
  </si>
  <si>
    <t>astrocyte</t>
  </si>
  <si>
    <t>A class of large neuroglial (macroglial) cells in the central nervous system - the largest and most numerous neuroglial cells in the brain and spinal cord. Astrocytes (from &amp;apos;star&amp;apos; cells) are irregularly shaped with many long processes, including those with &amp;apos;end feet&amp;apos; which form the glial (limiting) membrane and directly and indirectly contribute to the blood-brain barrier. They regulate the extracellular ionic and chemical environment, and &amp;apos;reactive astrocytes&amp;apos; (along with microglia) respond to injury.</t>
  </si>
  <si>
    <t>CNhs10864,CNhs11321,CNhs11960,CNhs12005,CNhs12081,CNhs12117</t>
  </si>
  <si>
    <t>CATG00000000478.1,CATG00000000481.1,CATG00000001498.1,CATG00000004261.1,CATG00000005569.1,CATG00000005940.1,CATG00000005986.1,CATG00000006223.1,CATG00000006805.1,CATG00000007052.1,CATG00000007170.1,CATG00000007173.1,CATG00000007680.1,CATG00000011972.1,CATG00000015902.1,CATG00000015940.1,CATG00000016104.1,CATG00000016766.1,CATG00000017289.1,CATG00000017981.1,CATG00000018293.1,CATG00000018402.1,CATG00000019491.1,CATG00000020039.1,CATG00000021432.1,CATG00000021461.1,CATG00000021632.1,CATG00000022691.1,CATG00000023255.1,CATG00000023998.1,CATG00000024480.1,CATG00000025126.1,CATG00000025527.1,CATG00000027260.1,CATG00000027261.1,CATG00000028003.1,CATG00000030748.1,CATG00000030750.1,CATG00000031080.1,CATG00000031514.1,CATG00000031528.1,CATG00000031568.1,CATG00000031629.1,CATG00000033301.1,CATG00000033882.1,CATG00000034328.1,CATG00000035189.1,CATG00000035205.1,CATG00000036927.1,CATG00000038530.1,CATG00000039081.1,CATG00000039520.1,CATG00000041952.1,CATG00000042363.1,CATG00000042584.1,CATG00000043412.1,CATG00000044426.1,CATG00000044575.1,CATG00000046787.1,CATG00000047937.1,CATG00000048123.1,CATG00000049492.1,CATG00000049497.1,CATG00000051501.1,CATG00000051502.1,CATG00000051503.1,CATG00000051529.1,CATG00000052303.1,CATG00000052478.1,CATG00000053782.1,CATG00000053783.1,CATG00000054261.1,CATG00000055001.1,CATG00000055141.1,CATG00000055279.1,CATG00000055328.1,CATG00000055385.1,CATG00000055568.1,CATG00000057872.1,CATG00000058244.1,CATG00000058427.1,CATG00000058780.1,CATG00000061421.1,CATG00000065640.1,CATG00000065641.1,CATG00000065643.1,CATG00000066418.1,CATG00000068627.1,CATG00000068636.1,CATG00000070025.1,CATG00000070098.1,CATG00000070365.1,CATG00000070468.1,CATG00000070913.1,CATG00000072858.1,CATG00000073720.1,CATG00000075040.1,CATG00000075436.1,CATG00000077518.1,CATG00000078797.1,CATG00000078955.1,CATG00000080525.1,CATG00000081042.1,CATG00000081333.1,CATG00000081338.1,CATG00000082415.1,CATG00000083027.1,CATG00000083783.1,CATG00000083924.1,CATG00000083931.1,CATG00000083940.1,CATG00000083976.1,CATG00000086812.1,CATG00000087712.1,CATG00000088018.1,CATG00000088381.1,CATG00000088392.1,CATG00000088409.1,CATG00000089353.1,CATG00000090491.1,CATG00000090792.1,CATG00000092465.1,CATG00000093459.1,CATG00000094158.1,CATG00000094265.1,CATG00000095378.1,CATG00000096433.1,CATG00000097827.1,CATG00000098042.1,CATG00000098661.1,CATG00000098750.1,CATG00000102394.1,CATG00000104504.1,CATG00000106581.1,CATG00000107824.1,CATG00000109643.1,CATG00000109646.1,CATG00000109888.1,CATG00000109915.1,CATG00000109916.1,CATG00000110132.1,CATG00000110620.1,CATG00000111122.1,CATG00000112453.1,CATG00000112532.1,CATG00000113999.1,CATG00000116015.1,CATG00000116828.1,CATG00000117549.1,CATG00000118017.1,ENSG00000004848.6,ENSG00000007350.12,ENSG00000007372.16,ENSG00000034063.9,ENSG00000049089.9,ENSG00000061337.11,ENSG00000064309.10,ENSG00000065320.4,ENSG00000075218.14,ENSG00000075461.5,ENSG00000076716.7,ENSG00000082684.10,ENSG00000087510.5,ENSG00000089685.10,ENSG00000100078.3,ENSG00000100314.3,ENSG00000102935.7,ENSG00000103528.12,ENSG00000105011.4,ENSG00000106571.8,ENSG00000106689.6,ENSG00000107623.4,ENSG00000109255.7,ENSG00000110492.11,ENSG00000111206.8,ENSG00000111665.7,ENSG00000112559.9,ENSG00000114115.5,ENSG00000118432.11,ENSG00000124610.3,ENSG00000125266.6,ENSG00000125285.4,ENSG00000129195.11,ENSG00000130720.8,ENSG00000131094.3,ENSG00000134222.12,ENSG00000134245.13,ENSG00000134595.6,ENSG00000135097.2,ENSG00000135903.14,ENSG00000137285.9,ENSG00000137558.3,ENSG00000138771.10,ENSG00000140534.9,ENSG00000140557.7,ENSG00000142611.12,ENSG00000142700.7,ENSG00000145248.6,ENSG00000145536.11,ENSG00000146910.7,ENSG00000147041.7,ENSG00000147223.5,ENSG00000151322.14,ENSG00000151952.10,ENSG00000153404.9,ENSG00000158164.6,ENSG00000161888.7,ENSG00000162490.6,ENSG00000163081.2,ENSG00000164199.11,ENSG00000164434.7,ENSG00000164778.4,ENSG00000168078.5,ENSG00000168505.6,ENSG00000170549.3,ENSG00000170561.8,ENSG00000174721.9,ENSG00000176165.7,ENSG00000179761.7,ENSG00000180613.6,ENSG00000181449.2,ENSG00000183840.5,ENSG00000183850.9,ENSG00000184486.7,ENSG00000185149.5,ENSG00000186530.13,ENSG00000186960.6,ENSG00000188064.5,ENSG00000188501.7,ENSG00000196376.6,ENSG00000196767.4,ENSG00000196966.3,ENSG00000198796.6,ENSG00000198914.2,ENSG00000202411.1,ENSG00000204277.1,ENSG00000205929.5,ENSG00000207819.1,ENSG00000211825.1,ENSG00000212102.1,ENSG00000213347.6,ENSG00000222611.1,ENSG00000223967.1,ENSG00000224109.1,ENSG00000224128.1,ENSG00000224765.1,ENSG00000225472.1,ENSG00000226053.1,ENSG00000226261.1,ENSG00000226604.2,ENSG00000227117.2,ENSG00000227200.1,ENSG00000227279.1,ENSG00000227640.2,ENSG00000228014.1,ENSG00000228877.2,ENSG00000228985.1,ENSG00000229743.2,ENSG00000230090.1,ENSG00000231107.1,ENSG00000231134.1,ENSG00000231292.5,ENSG00000231566.1,ENSG00000231612.1,ENSG00000231789.2,ENSG00000231877.1,ENSG00000233275.1,ENSG00000233588.1,ENSG00000233611.3,ENSG00000233639.1,ENSG00000234844.1,ENSG00000235862.2,ENSG00000237649.3,ENSG00000238230.1,ENSG00000238266.1,ENSG00000245526.4,ENSG00000247416.2,ENSG00000249430.1,ENSG00000249867.1,ENSG00000250579.1,ENSG00000250993.1,ENSG00000251002.3,ENSG00000251821.1,ENSG00000255528.1,ENSG00000256637.2,ENSG00000257056.2,ENSG00000257126.1,ENSG00000257588.1,ENSG00000258520.1,ENSG00000259280.1,ENSG00000259396.1,ENSG00000259527.1,ENSG00000259560.1,ENSG00000259621.1,ENSG00000261025.1,ENSG00000261210.1,ENSG00000266928.1,ENSG00000267010.1,ENSG00000267190.1,ENSG00000267374.1,ENSG00000267417.1,ENSG00000267886.1,ENSG00000269416.1,ENSG00000269706.1,ENSG00000269707.1,ENSG00000270071.1,ENSG00000270866.1,ENSG00000271167.1,ENSG00000271989.1,ENSG00000272841.1</t>
  </si>
  <si>
    <t>CL:0000133</t>
  </si>
  <si>
    <t>neurectodermal cell</t>
  </si>
  <si>
    <t>Ectoderm destined to be nervous tissue.</t>
  </si>
  <si>
    <t>CNhs10864,CNhs10871,CNhs11063,CNhs11303,CNhs11321,CNhs11337,CNhs11383,CNhs11384,CNhs11960,CNhs11966,CNhs11979,CNhs12005,CNhs12009,CNhs12030,CNhs12033,CNhs12081,CNhs12095,CNhs12117,CNhs12338,CNhs12368,CNhs12369,CNhs12370,CNhs12371,CNhs12501,CNhs12554,CNhs12570,CNhs12574,CNhs12726,CNhs12816,CNhs13156,CNhs13406,CNhs13815,CNhs13816,CNhs13817,CNhs13818,CNhs13819</t>
  </si>
  <si>
    <t>CATG00000009293.1,CATG00000038253.1,CATG00000048410.1,CATG00000065342.1,ENSG00000004846.12,ENSG00000061337.11,ENSG00000103175.6,ENSG00000105894.7,ENSG00000115507.5,ENSG00000123892.7,ENSG00000130720.8,ENSG00000131094.3,ENSG00000135097.2,ENSG00000135903.14,ENSG00000137203.6,ENSG00000140557.7,ENSG00000142700.7,ENSG00000145040.3,ENSG00000145536.11,ENSG00000164434.7,ENSG00000164778.4,ENSG00000174721.9,ENSG00000176165.7,ENSG00000176887.5,ENSG00000180318.3,ENSG00000180914.6,ENSG00000182612.6,ENSG00000186960.6,ENSG00000197406.6,ENSG00000198211.8,ENSG00000223414.2,ENSG00000224128.1,ENSG00000230090.1,ENSG00000231877.1,ENSG00000249867.1,ENSG00000251191.3,ENSG00000256390.1,ENSG00000267669.1</t>
  </si>
  <si>
    <t>CL:0000134</t>
  </si>
  <si>
    <t>mesenchymal stem cell</t>
  </si>
  <si>
    <t>A connective tissue cell that normally gives rise to other cells that are organized as three-dimensional masses. This cell type is CD73-positive, CD90-positive, CD105-positive, CD45-negative, CD34-negative, and MHCII-negative. They may further differentiate into osteoblasts, adipocytes, myocytes, neurons, or chondroblasts in vitro. Originally described as residing in the bone marrow, this cell type is now known to reside in many, if not all, adult organs.</t>
  </si>
  <si>
    <t>CNhs10844,CNhs10845,CNhs10846,CNhs11057,CNhs11316,CNhs11344,CNhs11345,CNhs11346,CNhs11347,CNhs11349,CNhs12100,CNhs12101,CNhs12102,CNhs12104,CNhs12126,CNhs12127,CNhs12363,CNhs12364,CNhs12365,CNhs12368,CNhs12369,CNhs12370,CNhs12371,CNhs12492,CNhs12730,CNhs12922</t>
  </si>
  <si>
    <t>CATG00000001594.1,CATG00000004811.1,CATG00000005517.1,CATG00000034737.1,CATG00000035290.1,CATG00000044402.1,CATG00000063694.1,CATG00000067488.1,CATG00000071023.1,CATG00000097955.1,CATG00000098035.1,CATG00000099244.1,CATG00000102497.1,CATG00000110057.1,CATG00000115971.1,ENSG00000005073.5,ENSG00000019991.11,ENSG00000099994.10,ENSG00000105509.6,ENSG00000109511.6,ENSG00000138131.3,ENSG00000149380.7,ENSG00000159674.7,ENSG00000160886.9,ENSG00000164107.7,ENSG00000222022.1,ENSG00000228707.1,ENSG00000237125.4,ENSG00000248187.1,ENSG00000250748.2,ENSG00000253163.1,ENSG00000253330.1,ENSG00000254038.1,ENSG00000265864.1,ENSG00000273388.1</t>
  </si>
  <si>
    <t>CL:0000136</t>
  </si>
  <si>
    <t>fat cell</t>
  </si>
  <si>
    <t>A fat-storing cell found mostly in the abdominal cavity and subcutaneous tissue of mammals. Fat is usually stored in the form of triglycerides.</t>
  </si>
  <si>
    <t>CNhs11051,CNhs11054,CNhs11371,CNhs11969,CNhs12017,CNhs12067,CNhs12068,CNhs12069,CNhs12494,CNhs12516,CNhs12558,CNhs12559,CNhs12560,CNhs12562,CNhs13336,CNhs13410,CNhs13412,CNhs13413,CNhs13416,CNhs13417,CNhs13419</t>
  </si>
  <si>
    <t>CATG00000000218.1,CATG00000000615.1,CATG00000001375.1,CATG00000002558.1,CATG00000002928.1,CATG00000003892.1,CATG00000004245.1,CATG00000005265.1,CATG00000006516.1,CATG00000006805.1,CATG00000007487.1,CATG00000008210.1,CATG00000009304.1,CATG00000011648.1,CATG00000012046.1,CATG00000020010.1,CATG00000022121.1,CATG00000024015.1,CATG00000026724.1,CATG00000030848.1,CATG00000031820.1,CATG00000031973.1,CATG00000032061.1,CATG00000032748.1,CATG00000034672.1,CATG00000035686.1,CATG00000035750.1,CATG00000037412.1,CATG00000038291.1,CATG00000038293.1,CATG00000039369.1,CATG00000042805.1,CATG00000043249.1,CATG00000043348.1,CATG00000043401.1,CATG00000044520.1,CATG00000044753.1,CATG00000045951.1,CATG00000048488.1,CATG00000052123.1,CATG00000054736.1,CATG00000055979.1,CATG00000057023.1,CATG00000058292.1,CATG00000061654.1,CATG00000062084.1,CATG00000062131.1,CATG00000062309.1,CATG00000065995.1,CATG00000067207.1,CATG00000067603.1,CATG00000069600.1,CATG00000071068.1,CATG00000071352.1,CATG00000072228.1,CATG00000072349.1,CATG00000072794.1,CATG00000075466.1,CATG00000075877.1,CATG00000077106.1,CATG00000078976.1,CATG00000079654.1,CATG00000081395.1,CATG00000081787.1,CATG00000084122.1,CATG00000084131.1,CATG00000084663.1,CATG00000086813.1,CATG00000087208.1,CATG00000089511.1,CATG00000091011.1,CATG00000093956.1,CATG00000096069.1,CATG00000096501.1,CATG00000096921.1,CATG00000097573.1,CATG00000099161.1,CATG00000101691.1,CATG00000101813.1,CATG00000101821.1,CATG00000102376.1,CATG00000104462.1,CATG00000105354.1,CATG00000106343.1,CATG00000108290.1,CATG00000108559.1,CATG00000110289.1,CATG00000111229.1,CATG00000112915.1,CATG00000112963.1,CATG00000113577.1,CATG00000114199.1,CATG00000116242.1,CATG00000117200.1,CATG00000118013.1,ENSG00000000005.5,ENSG00000005249.8,ENSG00000006016.6,ENSG00000007314.7,ENSG00000008323.11,ENSG00000008394.8,ENSG00000009950.11,ENSG00000010319.2,ENSG00000017427.11,ENSG00000022267.12,ENSG00000025434.14,ENSG00000037965.4,ENSG00000042286.10,ENSG00000042445.9,ENSG00000049540.12,ENSG00000050628.16,ENSG00000056998.14,ENSG00000062282.10,ENSG00000065833.7,ENSG00000067113.12,ENSG00000071282.7,ENSG00000076555.11,ENSG00000076706.10,ENSG00000079435.5,ENSG00000087245.8,ENSG00000095637.16,ENSG00000099194.5,ENSG00000099260.6,ENSG00000101049.10,ENSG00000101251.7,ENSG00000101280.6,ENSG00000101938.10,ENSG00000102287.12,ENSG00000102683.6,ENSG00000105664.6,ENSG00000105971.10,ENSG00000106483.7,ENSG00000106538.5,ENSG00000106823.8,ENSG00000108551.4,ENSG00000108960.3,ENSG00000109610.5,ENSG00000111341.5,ENSG00000111684.6,ENSG00000112964.9,ENSG00000114480.8,ENSG00000115361.3,ENSG00000117594.5,ENSG00000118156.8,ENSG00000118596.7,ENSG00000118804.7,ENSG00000119915.4,ENSG00000119927.9,ENSG00000120049.14,ENSG00000122176.10,ENSG00000122378.9,ENSG00000123080.6,ENSG00000123243.10,ENSG00000123342.11,ENSG00000123360.7,ENSG00000123612.11,ENSG00000123689.5,ENSG00000124003.9,ENSG00000124249.5,ENSG00000124253.9,ENSG00000124343.8,ENSG00000124615.13,ENSG00000128655.12,ENSG00000129596.4,ENSG00000130203.5,ENSG00000130707.13,ENSG00000130876.7,ENSG00000131069.15,ENSG00000131471.2,ENSG00000131480.4,ENSG00000132139.8,ENSG00000132170.15,ENSG00000132386.6,ENSG00000132840.5,ENSG00000133317.10,ENSG00000133937.3,ENSG00000134962.6,ENSG00000135218.13,ENSG00000135245.9,ENSG00000135424.11,ENSG00000135437.5,ENSG00000135447.12,ENSG00000135917.9,ENSG00000136859.5,ENSG00000137878.12,ENSG00000138039.10,ENSG00000138207.8,ENSG00000138796.11,ENSG00000140092.10,ENSG00000143196.4,ENSG00000144908.9,ENSG00000147872.5,ENSG00000148671.9,ENSG00000149485.12,ENSG00000149488.11,ENSG00000150594.5,ENSG00000151365.2,ENSG00000151468.9,ENSG00000151632.12,ENSG00000151726.9,ENSG00000152268.8,ENSG00000157150.4,ENSG00000157654.13,ENSG00000158571.6,ENSG00000158859.9,ENSG00000159212.8,ENSG00000159387.7,ENSG00000162877.8,ENSG00000162878.8,ENSG00000163083.5,ENSG00000163520.9,ENSG00000163710.3,ENSG00000164128.2,ENSG00000164129.7,ENSG00000164619.4,ENSG00000165269.8,ENSG00000165507.8,ENSG00000166148.2,ENSG00000166347.14,ENSG00000166473.12,ENSG00000166819.7,ENSG00000166821.4,ENSG00000166823.5,ENSG00000167107.8,ENSG00000167588.8,ENSG00000167676.3,ENSG00000167701.9,ENSG00000167772.7,ENSG00000168004.5,ENSG00000169692.8,ENSG00000169710.6,ENSG00000170145.4,ENSG00000170262.8,ENSG00000170323.4,ENSG00000170522.5,ENSG00000171227.6,ENSG00000171303.5,ENSG00000171596.6,ENSG00000172137.14,ENSG00000172817.3,ENSG00000173208.3,ENSG00000173253.10,ENSG00000173267.9,ENSG00000173432.6,ENSG00000174595.4,ENSG00000174697.4,ENSG00000174804.3,ENSG00000174899.6,ENSG00000175445.10,ENSG00000176194.13,ENSG00000176485.6,ENSG00000177363.4,ENSG00000177666.11,ENSG00000177757.1,ENSG00000181092.5,ENSG00000181234.8,ENSG00000181856.10,ENSG00000182782.7,ENSG00000183160.8,ENSG00000183549.6,ENSG00000184227.3,ENSG00000184601.6,ENSG00000184811.3,ENSG00000185561.8,ENSG00000185640.5,ENSG00000185818.7,ENSG00000186205.8,ENSG00000187134.8,ENSG00000187288.6,ENSG00000189129.9,ENSG00000189221.5,ENSG00000189367.10,ENSG00000196139.7,ENSG00000196196.2,ENSG00000196616.8,ENSG00000196715.5,ENSG00000196917.4,ENSG00000197614.6,ENSG00000197696.5,ENSG00000197766.3,ENSG00000198759.7,ENSG00000198848.8,ENSG00000201695.1,ENSG00000205362.6,ENSG00000206567.5,ENSG00000214456.4,ENSG00000221866.5,ENSG00000223678.1,ENSG00000224525.2,ENSG00000224940.4,ENSG00000226549.3,ENSG00000227471.4,ENSG00000227646.3,ENSG00000228313.3,ENSG00000228695.5,ENSG00000228971.2,ENSG00000229400.1,ENSG00000229484.1,ENSG00000230024.1,ENSG00000230148.4,ENSG00000230259.2,ENSG00000230333.2,ENSG00000230790.2,ENSG00000231367.1,ENSG00000231518.1,ENSG00000232079.2,ENSG00000232131.1,ENSG00000233574.1,ENSG00000233622.1,ENSG00000234235.1,ENSG00000234362.1,ENSG00000234840.1,ENSG00000235079.1,ENSG00000236333.3,ENSG00000236708.1,ENSG00000236882.3,ENSG00000237813.3,ENSG00000240758.2,ENSG00000241644.2,ENSG00000243018.1,ENSG00000243953.1,ENSG00000245812.2,ENSG00000245848.2,ENSG00000250133.2,ENSG00000250240.1,ENSG00000250282.1,ENSG00000250424.3,ENSG00000250451.1,ENSG00000250829.2,ENSG00000250961.1,ENSG00000250990.1,ENSG00000252812.1,ENSG00000253163.1,ENSG00000253217.1,ENSG00000253293.3,ENSG00000253686.1,ENSG00000254192.1,ENSG00000254302.1,ENSG00000254959.2,ENSG00000256545.1,ENSG00000258545.1,ENSG00000258595.2,ENSG00000259847.1,ENSG00000260062.2,ENSG00000260597.1,ENSG00000260785.1,ENSG00000261120.1,ENSG00000261257.1,ENSG00000262179.2,ENSG00000263155.1,ENSG00000263772.1,ENSG00000265511.1,ENSG00000265554.1,ENSG00000267272.1,ENSG00000267653.1,ENSG00000271334.1,ENSG00000271373.1,ENSG00000271880.1,ENSG00000272368.1,ENSG00000273184.1</t>
  </si>
  <si>
    <t>CL:0000138</t>
  </si>
  <si>
    <t>chondrocyte</t>
  </si>
  <si>
    <t>Skeletogenic cell that is terminally differentiated, secretes an avascular, GAG-rich matrix, is embedded in cartilage tissue matrix, retains the ability to divide, and develops from a chondroblast cell.</t>
  </si>
  <si>
    <t>CNhs11372,CNhs11373,CNhs11923,CNhs12020,CNhs12021</t>
  </si>
  <si>
    <t>CATG00000004590.1,CATG00000004591.1,CATG00000004966.1,CATG00000009904.1,CATG00000010271.1,CATG00000010875.1,CATG00000012124.1,CATG00000013390.1,CATG00000021320.1,CATG00000021325.1,CATG00000021488.1,CATG00000021489.1,CATG00000022948.1,CATG00000025830.1,CATG00000025831.1,CATG00000025834.1,CATG00000027639.1,CATG00000028786.1,CATG00000030275.1,CATG00000031327.1,CATG00000032333.1,CATG00000033637.1,CATG00000033638.1,CATG00000035142.1,CATG00000035374.1,CATG00000037401.1,CATG00000038041.1,CATG00000038838.1,CATG00000042865.1,CATG00000042866.1,CATG00000042867.1,CATG00000044534.1,CATG00000045953.1,CATG00000046561.1,CATG00000046562.1,CATG00000046565.1,CATG00000046844.1,CATG00000047893.1,CATG00000048081.1,CATG00000050961.1,CATG00000052041.1,CATG00000055425.1,CATG00000056133.1,CATG00000058869.1,CATG00000058979.1,CATG00000061357.1,CATG00000062900.1,CATG00000064346.1,CATG00000064513.1,CATG00000064707.1,CATG00000065037.1,CATG00000065643.1,CATG00000066896.1,CATG00000073475.1,CATG00000074270.1,CATG00000076494.1,CATG00000081048.1,CATG00000081334.1,CATG00000086720.1,CATG00000087125.1,CATG00000087132.1,CATG00000088018.1,CATG00000088651.1,CATG00000088911.1,CATG00000089910.1,CATG00000090187.1,CATG00000092186.1,CATG00000092738.1,CATG00000094926.1,CATG00000095840.1,CATG00000095855.1,CATG00000096485.1,CATG00000097098.1,CATG00000097602.1,CATG00000098315.1,CATG00000100391.1,CATG00000102395.1,CATG00000102497.1,CATG00000102685.1,CATG00000102712.1,CATG00000105583.1,CATG00000106225.1,CATG00000106826.1,CATG00000107824.1,CATG00000110055.1,CATG00000110056.1,CATG00000110057.1,CATG00000110059.1,CATG00000110067.1,CATG00000110068.1,CATG00000110237.1,ENSG00000003096.9,ENSG00000006016.6,ENSG00000011465.12,ENSG00000041982.10,ENSG00000049192.10,ENSG00000049323.11,ENSG00000049540.12,ENSG00000054598.5,ENSG00000060718.14,ENSG00000064195.7,ENSG00000064886.9,ENSG00000069011.11,ENSG00000074527.7,ENSG00000078098.9,ENSG00000090530.5,ENSG00000095713.9,ENSG00000095752.2,ENSG00000101230.5,ENSG00000105664.6,ENSG00000106624.4,ENSG00000107159.8,ENSG00000107821.10,ENSG00000108602.13,ENSG00000108813.9,ENSG00000109625.14,ENSG00000109814.7,ENSG00000111199.6,ENSG00000111536.4,ENSG00000111799.16,ENSG00000112562.14,ENSG00000112761.14,ENSG00000113389.11,ENSG00000114251.9,ENSG00000115318.7,ENSG00000115380.14,ENSG00000115414.14,ENSG00000116690.7,ENSG00000119681.7,ENSG00000119938.8,ENSG00000120708.12,ENSG00000120885.15,ENSG00000121075.5,ENSG00000122176.10,ENSG00000122863.5,ENSG00000124249.5,ENSG00000124875.5,ENSG00000125965.4,ENSG00000127418.10,ENSG00000129009.8,ENSG00000130635.11,ENSG00000131480.4,ENSG00000131668.9,ENSG00000132000.7,ENSG00000133048.8,ENSG00000134259.3,ENSG00000134532.11,ENSG00000135919.8,ENSG00000137441.7,ENSG00000137573.9,ENSG00000137809.12,ENSG00000137834.10,ENSG00000138615.4,ENSG00000138944.7,ENSG00000139329.4,ENSG00000141753.5,ENSG00000143333.6,ENSG00000143512.8,ENSG00000144476.5,ENSG00000145681.6,ENSG00000146411.5,ENSG00000146674.10,ENSG00000149380.7,ENSG00000149968.7,ENSG00000152049.5,ENSG00000154175.12,ENSG00000154736.5,ENSG00000156466.8,ENSG00000157766.11,ENSG00000159200.13,ENSG00000162493.12,ENSG00000162692.6,ENSG00000162723.5,ENSG00000163710.3,ENSG00000163975.7,ENSG00000164106.3,ENSG00000164692.13,ENSG00000164694.12,ENSG00000166147.9,ENSG00000167157.9,ENSG00000168542.8,ENSG00000169439.7,ENSG00000170577.7,ENSG00000170891.6,ENSG00000171631.10,ENSG00000171812.6,ENSG00000172061.7,ENSG00000173705.4,ENSG00000174600.9,ENSG00000175426.6,ENSG00000177283.4,ENSG00000178752.11,ENSG00000179954.10,ENSG00000180818.4,ENSG00000181195.6,ENSG00000181541.4,ENSG00000182379.9,ENSG00000182492.11,ENSG00000185633.6,ENSG00000186684.8,ENSG00000187151.3,ENSG00000188501.7,ENSG00000188783.5,ENSG00000196196.2,ENSG00000198373.8,ENSG00000198732.6,ENSG00000198768.6,ENSG00000202119.1,ENSG00000204291.6,ENSG00000208024.1,ENSG00000213139.3,ENSG00000213239.3,ENSG00000217477.2,ENSG00000221365.1,ENSG00000222032.1,ENSG00000223436.1,ENSG00000223652.2,ENSG00000223829.1,ENSG00000225764.1,ENSG00000226472.3,ENSG00000226604.2,ENSG00000227292.1,ENSG00000227496.1,ENSG00000228286.2,ENSG00000228478.1,ENSG00000229497.1,ENSG00000230470.1,ENSG00000230630.1,ENSG00000231054.1,ENSG00000231290.1,ENSG00000231518.1,ENSG00000231873.1,ENSG00000233682.2,ENSG00000234380.1,ENSG00000235601.1,ENSG00000236024.1,ENSG00000236269.1,ENSG00000236318.1,ENSG00000239500.2,ENSG00000246430.2,ENSG00000249082.1,ENSG00000249379.1,ENSG00000250697.1,ENSG00000253187.2,ENSG00000254254.1,ENSG00000254300.1,ENSG00000254542.1,ENSG00000254880.1,ENSG00000257184.2,ENSG00000260123.1,ENSG00000261105.1,ENSG00000261327.3,ENSG00000261691.1,ENSG00000261786.1,ENSG00000261857.2,ENSG00000267774.1,ENSG00000273312.1</t>
  </si>
  <si>
    <t>CL:0000147</t>
  </si>
  <si>
    <t>pigment cell</t>
  </si>
  <si>
    <t>A pigment cell is a cell that contains pigment granules.</t>
  </si>
  <si>
    <t>CNhs10842,CNhs11303,CNhs11338,CNhs11383,CNhs12033,CNhs12570,CNhs12596,CNhs12733,CNhs12816,CNhs13156,CNhs13406</t>
  </si>
  <si>
    <t>CATG00000000425.1,CATG00000001620.1,CATG00000004853.1,CATG00000005449.1,CATG00000005987.1,CATG00000005999.1,CATG00000007760.1,CATG00000009293.1,CATG00000009771.1,CATG00000010559.1,CATG00000011083.1,CATG00000011603.1,CATG00000011943.1,CATG00000012216.1,CATG00000012328.1,CATG00000012638.1,CATG00000014320.1,CATG00000014356.1,CATG00000014752.1,CATG00000016519.1,CATG00000018299.1,CATG00000018300.1,CATG00000023949.1,CATG00000026718.1,CATG00000030646.1,CATG00000032320.1,CATG00000033744.1,CATG00000034978.1,CATG00000036573.1,CATG00000038253.1,CATG00000040077.1,CATG00000040081.1,CATG00000043109.1,CATG00000043385.1,CATG00000043868.1,CATG00000044308.1,CATG00000048410.1,CATG00000049543.1,CATG00000052051.1,CATG00000052052.1,CATG00000055328.1,CATG00000055391.1,CATG00000058014.1,CATG00000058780.1,CATG00000065342.1,CATG00000078349.1,CATG00000083808.1,CATG00000086032.1,CATG00000086642.1,CATG00000086894.1,CATG00000087332.1,CATG00000090160.1,CATG00000090797.1,CATG00000092493.1,CATG00000093372.1,CATG00000094958.1,CATG00000096595.1,CATG00000098356.1,CATG00000099171.1,CATG00000100624.1,CATG00000101675.1,CATG00000109831.1,CATG00000112852.1,CATG00000113429.1,CATG00000116913.1,CATG00000116921.1,ENSG00000004846.12,ENSG00000019186.5,ENSG00000061337.11,ENSG00000064961.14,ENSG00000070731.5,ENSG00000077498.8,ENSG00000080166.11,ENSG00000087842.6,ENSG00000089101.13,ENSG00000090932.6,ENSG00000092068.14,ENSG00000092529.18,ENSG00000100146.12,ENSG00000100918.8,ENSG00000101197.8,ENSG00000101850.8,ENSG00000103175.6,ENSG00000104044.11,ENSG00000107165.8,ENSG00000108932.7,ENSG00000110080.14,ENSG00000111846.11,ENSG00000115474.6,ENSG00000115648.9,ENSG00000115828.11,ENSG00000115902.6,ENSG00000118298.6,ENSG00000119986.6,ENSG00000120215.5,ENSG00000121743.3,ENSG00000122133.12,ENSG00000123374.6,ENSG00000123892.7,ENSG00000124103.8,ENSG00000125931.6,ENSG00000128298.12,ENSG00000128731.11,ENSG00000130513.6,ENSG00000132185.12,ENSG00000132692.14,ENSG00000134160.9,ENSG00000134508.8,ENSG00000135116.5,ENSG00000135903.14,ENSG00000135914.5,ENSG00000136160.10,ENSG00000136295.10,ENSG00000136999.4,ENSG00000137198.5,ENSG00000137203.6,ENSG00000144233.5,ENSG00000144485.6,ENSG00000144837.4,ENSG00000145040.3,ENSG00000154025.11,ENSG00000158022.6,ENSG00000159184.7,ENSG00000161091.8,ENSG00000161544.5,ENSG00000162892.11,ENSG00000163081.2,ENSG00000164175.10,ENSG00000166558.6,ENSG00000167291.11,ENSG00000168481.4,ENSG00000176349.7,ENSG00000178718.5,ENSG00000179855.5,ENSG00000180318.3,ENSG00000182612.6,ENSG00000183615.5,ENSG00000183674.7,ENSG00000183876.8,ENSG00000184351.7,ENSG00000185664.10,ENSG00000187098.10,ENSG00000187140.4,ENSG00000187688.10,ENSG00000187773.7,ENSG00000188269.4,ENSG00000188467.6,ENSG00000188662.5,ENSG00000196208.9,ENSG00000198211.8,ENSG00000198598.2,ENSG00000198910.8,ENSG00000199572.1,ENSG00000205126.2,ENSG00000205444.2,ENSG00000205786.4,ENSG00000207505.1,ENSG00000214922.5,ENSG00000222044.1,ENSG00000223414.2,ENSG00000224184.1,ENSG00000225768.1,ENSG00000226674.4,ENSG00000226869.2,ENSG00000228150.1,ENSG00000228594.1,ENSG00000229195.1,ENSG00000229400.1,ENSG00000229401.1,ENSG00000229537.1,ENSG00000229637.2,ENSG00000229950.1,ENSG00000231811.2,ENSG00000232803.1,ENSG00000233539.2,ENSG00000233610.1,ENSG00000234789.1,ENSG00000237810.3,ENSG00000237864.1,ENSG00000239322.1,ENSG00000246922.4,ENSG00000248360.3,ENSG00000248461.1,ENSG00000249825.1,ENSG00000250186.3,ENSG00000251191.3,ENSG00000253490.1,ENSG00000254659.2,ENSG00000255933.1,ENSG00000256390.1,ENSG00000258461.1,ENSG00000258580.1,ENSG00000258657.1,ENSG00000258791.3,ENSG00000259420.1,ENSG00000260577.1,ENSG00000261036.1,ENSG00000261857.2,ENSG00000262222.1,ENSG00000262223.2,ENSG00000263154.1,ENSG00000264175.1,ENSG00000265222.1,ENSG00000267231.1,ENSG00000267375.1,ENSG00000267436.1,ENSG00000267528.1,ENSG00000268564.1,ENSG00000272667.1,ENSG00000272710.1,ENSG00000273340.1</t>
  </si>
  <si>
    <t>CL:0000148</t>
  </si>
  <si>
    <t>melanocyte</t>
  </si>
  <si>
    <t>A pigment cell derived from the neural crest. Contains melanin-filled pigment granules, which gives a brown to black appearance.</t>
  </si>
  <si>
    <t>CNhs11303,CNhs11383,CNhs12033,CNhs12570,CNhs12816,CNhs13156,CNhs13406</t>
  </si>
  <si>
    <t>CATG00000000425.1,CATG00000000772.1,CATG00000001455.1,CATG00000001620.1,CATG00000003011.1,CATG00000004262.1,CATG00000004853.1,CATG00000005150.1,CATG00000005449.1,CATG00000005987.1,CATG00000005999.1,CATG00000006163.1,CATG00000007760.1,CATG00000009054.1,CATG00000009293.1,CATG00000009771.1,CATG00000010559.1,CATG00000011083.1,CATG00000011603.1,CATG00000011943.1,CATG00000012173.1,CATG00000012216.1,CATG00000012328.1,CATG00000012502.1,CATG00000012638.1,CATG00000012900.1,CATG00000013220.1,CATG00000014320.1,CATG00000014356.1,CATG00000014752.1,CATG00000016319.1,CATG00000016443.1,CATG00000016519.1,CATG00000017727.1,CATG00000018002.1,CATG00000018299.1,CATG00000018300.1,CATG00000022487.1,CATG00000023169.1,CATG00000023949.1,CATG00000024325.1,CATG00000024621.1,CATG00000026718.1,CATG00000026790.1,CATG00000027094.1,CATG00000028646.1,CATG00000029692.1,CATG00000029725.1,CATG00000030646.1,CATG00000031911.1,CATG00000032320.1,CATG00000032432.1,CATG00000033744.1,CATG00000033923.1,CATG00000034672.1,CATG00000034978.1,CATG00000035076.1,CATG00000035304.1,CATG00000036573.1,CATG00000037655.1,CATG00000037869.1,CATG00000037900.1,CATG00000038253.1,CATG00000039954.1,CATG00000040077.1,CATG00000040079.1,CATG00000040081.1,CATG00000042742.1,CATG00000043060.1,CATG00000043109.1,CATG00000043868.1,CATG00000043910.1,CATG00000044308.1,CATG00000046787.1,CATG00000047215.1,CATG00000048410.1,CATG00000049317.1,CATG00000049543.1,CATG00000051860.1,CATG00000051867.1,CATG00000052050.1,CATG00000052051.1,CATG00000052052.1,CATG00000053106.1,CATG00000053287.1,CATG00000055328.1,CATG00000055391.1,CATG00000055563.1,CATG00000058014.1,CATG00000058780.1,CATG00000059140.1,CATG00000059234.1,CATG00000061639.1,CATG00000062141.1,CATG00000063834.1,CATG00000064133.1,CATG00000065013.1,CATG00000065289.1,CATG00000065623.1,CATG00000070950.1,CATG00000072899.1,CATG00000074518.1,CATG00000075506.1,CATG00000077651.1,CATG00000078295.1,CATG00000078349.1,CATG00000078844.1,CATG00000079092.1,CATG00000082661.1,CATG00000082681.1,CATG00000083808.1,CATG00000084930.1,CATG00000086032.1,CATG00000086038.1,CATG00000086642.1,CATG00000086894.1,CATG00000086917.1,CATG00000087322.1,CATG00000088791.1,CATG00000090160.1,CATG00000090797.1,CATG00000091557.1,CATG00000092493.1,CATG00000093372.1,CATG00000094958.1,CATG00000094975.1,CATG00000096595.1,CATG00000098356.1,CATG00000099171.1,CATG00000100624.1,CATG00000101675.1,CATG00000105234.1,CATG00000107439.1,CATG00000108778.1,CATG00000109831.1,CATG00000111589.1,CATG00000112488.1,CATG00000112847.1,CATG00000112852.1,CATG00000112856.1,CATG00000113429.1,CATG00000114660.1,CATG00000114835.1,CATG00000115065.1,CATG00000115252.1,CATG00000116913.1,CATG00000116921.1,CATG00000118258.1,ENSG00000004846.12,ENSG00000042781.8,ENSG00000052126.10,ENSG00000055732.8,ENSG00000061337.11,ENSG00000064961.14,ENSG00000069424.10,ENSG00000070731.5,ENSG00000071991.4,ENSG00000073060.11,ENSG00000077498.8,ENSG00000077585.9,ENSG00000080166.11,ENSG00000081087.10,ENSG00000081985.6,ENSG00000087842.6,ENSG00000089101.13,ENSG00000090932.6,ENSG00000092068.14,ENSG00000092529.18,ENSG00000100146.12,ENSG00000101187.11,ENSG00000101197.8,ENSG00000101850.8,ENSG00000103175.6,ENSG00000104044.11,ENSG00000105679.4,ENSG00000105976.10,ENSG00000107165.8,ENSG00000108828.11,ENSG00000108932.7,ENSG00000110080.14,ENSG00000111846.11,ENSG00000114200.5,ENSG00000115474.6,ENSG00000115648.9,ENSG00000115828.11,ENSG00000115902.6,ENSG00000118298.6,ENSG00000119986.6,ENSG00000120054.7,ENSG00000120215.5,ENSG00000120875.4,ENSG00000121068.9,ENSG00000121743.3,ENSG00000122133.12,ENSG00000123374.6,ENSG00000123892.7,ENSG00000124103.8,ENSG00000124839.8,ENSG00000125931.6,ENSG00000127564.12,ENSG00000128298.12,ENSG00000128731.11,ENSG00000130513.6,ENSG00000132185.12,ENSG00000132692.14,ENSG00000134160.9,ENSG00000134508.8,ENSG00000135116.5,ENSG00000135903.14,ENSG00000135914.5,ENSG00000135931.13,ENSG00000136160.10,ENSG00000136295.10,ENSG00000136999.4,ENSG00000137198.5,ENSG00000137203.6,ENSG00000143061.13,ENSG00000144233.5,ENSG00000144485.6,ENSG00000144837.4,ENSG00000145040.3,ENSG00000146409.6,ENSG00000154025.11,ENSG00000155016.13,ENSG00000158022.6,ENSG00000159184.7,ENSG00000161091.8,ENSG00000161544.5,ENSG00000162892.11,ENSG00000163081.2,ENSG00000163975.7,ENSG00000164175.10,ENSG00000164989.11,ENSG00000166558.6,ENSG00000167291.11,ENSG00000167889.8,ENSG00000168481.4,ENSG00000168824.10,ENSG00000169302.10,ENSG00000172458.4,ENSG00000174371.12,ENSG00000176349.7,ENSG00000178538.5,ENSG00000178718.5,ENSG00000179855.5,ENSG00000180318.3,ENSG00000182240.11,ENSG00000182612.6,ENSG00000183397.5,ENSG00000183615.5,ENSG00000183674.7,ENSG00000184247.1,ENSG00000184351.7,ENSG00000185664.10,ENSG00000186230.6,ENSG00000187013.2,ENSG00000187098.10,ENSG00000187140.4,ENSG00000187688.10,ENSG00000187773.7,ENSG00000188269.4,ENSG00000188467.6,ENSG00000188662.5,ENSG00000196208.9,ENSG00000198211.8,ENSG00000198598.2,ENSG00000198910.8,ENSG00000199572.1,ENSG00000199961.1,ENSG00000203307.2,ENSG00000205126.2,ENSG00000205336.7,ENSG00000205444.2,ENSG00000205786.4,ENSG00000206190.7,ENSG00000207505.1,ENSG00000212057.1,ENSG00000214922.5,ENSG00000220785.3,ENSG00000222044.1,ENSG00000223414.2,ENSG00000224184.1,ENSG00000225106.1,ENSG00000225177.1,ENSG00000225588.2,ENSG00000225768.1,ENSG00000225775.1,ENSG00000226674.4,ENSG00000226869.2,ENSG00000227101.1,ENSG00000227297.1,ENSG00000228150.1,ENSG00000228478.1,ENSG00000228594.1,ENSG00000229195.1,ENSG00000229400.1,ENSG00000229401.1,ENSG00000229537.1,ENSG00000229637.2,ENSG00000229950.1,ENSG00000230381.2,ENSG00000230798.1,ENSG00000231789.2,ENSG00000231811.2,ENSG00000231817.3,ENSG00000232803.1,ENSG00000233539.2,ENSG00000233610.1,ENSG00000237073.1,ENSG00000237601.1,ENSG00000237810.3,ENSG00000237864.1,ENSG00000239322.1,ENSG00000241404.2,ENSG00000246922.4,ENSG00000248360.3,ENSG00000248461.1,ENSG00000248905.4,ENSG00000249550.2,ENSG00000249825.1,ENSG00000250343.1,ENSG00000251191.3,ENSG00000251705.1,ENSG00000253490.1,ENSG00000254659.2,ENSG00000254813.1,ENSG00000255433.1,ENSG00000255494.1,ENSG00000255933.1,ENSG00000255946.1,ENSG00000256390.1,ENSG00000256915.1,ENSG00000258461.1,ENSG00000258527.1,ENSG00000258580.1,ENSG00000258657.1,ENSG00000258791.3,ENSG00000259237.1,ENSG00000259420.1,ENSG00000260051.1,ENSG00000260459.2,ENSG00000260466.1,ENSG00000260577.1,ENSG00000260975.1,ENSG00000261036.1,ENSG00000261195.1,ENSG00000261857.2,ENSG00000262222.1,ENSG00000262223.2,ENSG00000263154.1,ENSG00000263717.1,ENSG00000264175.1,ENSG00000265222.1,ENSG00000265394.1,ENSG00000266554.1,ENSG00000267231.1,ENSG00000267436.1,ENSG00000267528.1,ENSG00000267604.1,ENSG00000268564.1,ENSG00000269543.1,ENSG00000272667.1,ENSG00000272710.1,ENSG00000273340.1</t>
  </si>
  <si>
    <t>CL:0000151</t>
  </si>
  <si>
    <t>secretory cell</t>
  </si>
  <si>
    <t>A cell that specializes in controlled release of one or more substances.</t>
  </si>
  <si>
    <t>CNhs10847,CNhs10851,CNhs11068,CNhs11073,CNhs11320,CNhs11335,CNhs11372,CNhs11373,CNhs11923,CNhs11951,CNhs11992,CNhs12020,CNhs12021,CNhs12050,CNhs12080,CNhs12093,CNhs12566,CNhs12592,CNhs12593,CNhs12594,CNhs12731,CNhs12810,CNhs12811,CNhs12812,CNhs13406,CNhs13924,CNhs13925,CNhs13926,CNhs13927</t>
  </si>
  <si>
    <t>CATG00000009836.1,CATG00000058394.1,CATG00000090117.1,CATG00000102070.1,CATG00000103397.1,CATG00000103723.1,CATG00000116813.1,CATG00000117120.1,ENSG00000041353.5,ENSG00000049249.4,ENSG00000064195.7,ENSG00000064886.9,ENSG00000069535.12,ENSG00000073756.7,ENSG00000081277.7,ENSG00000088320.3,ENSG00000101342.5,ENSG00000102145.9,ENSG00000107779.7,ENSG00000108691.5,ENSG00000110002.11,ENSG00000111728.6,ENSG00000115604.6,ENSG00000115648.9,ENSG00000123892.7,ENSG00000128342.4,ENSG00000136720.6,ENSG00000137819.9,ENSG00000138316.6,ENSG00000138395.10,ENSG00000140009.14,ENSG00000141527.12,ENSG00000152056.12,ENSG00000154175.12,ENSG00000164120.9,ENSG00000164506.10,ENSG00000164741.10,ENSG00000167768.4,ENSG00000168497.4,ENSG00000169252.4,ENSG00000171954.8,ENSG00000172137.14,ENSG00000179388.8,ENSG00000184371.9,ENSG00000185052.7,ENSG00000187098.10,ENSG00000198211.8,ENSG00000204866.4,ENSG00000213316.5,ENSG00000223725.2,ENSG00000224184.1,ENSG00000227292.1,ENSG00000228741.2,ENSG00000232530.1,ENSG00000233766.3,ENSG00000234902.2,ENSG00000245479.2,ENSG00000250551.1,ENSG00000255446.1,ENSG00000256390.1,ENSG00000257065.1,ENSG00000259006.1,ENSG00000260804.2,ENSG00000267272.1,ENSG00000267710.1,ENSG00000267757.1,ENSG00000269729.1</t>
  </si>
  <si>
    <t>CL:0000153</t>
  </si>
  <si>
    <t>GAG secreting cell</t>
  </si>
  <si>
    <t>A cell that secretes glycosaminoglycans.</t>
  </si>
  <si>
    <t>CNhs11068,CNhs11372,CNhs11373,CNhs11923,CNhs11992,CNhs12020,CNhs12021,CNhs12050</t>
  </si>
  <si>
    <t>CATG00000000225.1,CATG00000001196.1,CATG00000002118.1,CATG00000002860.1,CATG00000002986.1,CATG00000004063.1,CATG00000004854.1,CATG00000005184.1,CATG00000007026.1,CATG00000007075.1,CATG00000007760.1,CATG00000007838.1,CATG00000009021.1,CATG00000009904.1,CATG00000010271.1,CATG00000010378.1,CATG00000010509.1,CATG00000012020.1,CATG00000012124.1,CATG00000012188.1,CATG00000013390.1,CATG00000014045.1,CATG00000017891.1,CATG00000019187.1,CATG00000021266.1,CATG00000021325.1,CATG00000021488.1,CATG00000021489.1,CATG00000022937.1,CATG00000022941.1,CATG00000022942.1,CATG00000022944.1,CATG00000022947.1,CATG00000022948.1,CATG00000023046.1,CATG00000023409.1,CATG00000025701.1,CATG00000025725.1,CATG00000025830.1,CATG00000025831.1,CATG00000025834.1,CATG00000028554.1,CATG00000028786.1,CATG00000030084.1,CATG00000030086.1,CATG00000030087.1,CATG00000031327.1,CATG00000031336.1,CATG00000032333.1,CATG00000032683.1,CATG00000033244.1,CATG00000033637.1,CATG00000033638.1,CATG00000033678.1,CATG00000034210.1,CATG00000034212.1,CATG00000034215.1,CATG00000034712.1,CATG00000035142.1,CATG00000035374.1,CATG00000036226.1,CATG00000036925.1,CATG00000037177.1,CATG00000037401.1,CATG00000038041.1,CATG00000038838.1,CATG00000041143.1,CATG00000041291.1,CATG00000041450.1,CATG00000042865.1,CATG00000042866.1,CATG00000042867.1,CATG00000044534.1,CATG00000045953.1,CATG00000046561.1,CATG00000046562.1,CATG00000046565.1,CATG00000046566.1,CATG00000046567.1,CATG00000046599.1,CATG00000046843.1,CATG00000046844.1,CATG00000047874.1,CATG00000048081.1,CATG00000048100.1,CATG00000048101.1,CATG00000048883.1,CATG00000049662.1,CATG00000050681.1,CATG00000050955.1,CATG00000050961.1,CATG00000051417.1,CATG00000052041.1,CATG00000053494.1,CATG00000054064.1,CATG00000054328.1,CATG00000054366.1,CATG00000054562.1,CATG00000055768.1,CATG00000055808.1,CATG00000056133.1,CATG00000056922.1,CATG00000056931.1,CATG00000057033.1,CATG00000057034.1,CATG00000058007.1,CATG00000058476.1,CATG00000058536.1,CATG00000058869.1,CATG00000060073.1,CATG00000061088.1,CATG00000061357.1,CATG00000061517.1,CATG00000062900.1,CATG00000064346.1,CATG00000064513.1,CATG00000064707.1,CATG00000065605.1,CATG00000065643.1,CATG00000066614.1,CATG00000066896.1,CATG00000069199.1,CATG00000071127.1,CATG00000073640.1,CATG00000073736.1,CATG00000073794.1,CATG00000073864.1,CATG00000077699.1,CATG00000078612.1,CATG00000081048.1,CATG00000081334.1,CATG00000081335.1,CATG00000081393.1,CATG00000084189.1,CATG00000084680.1,CATG00000087022.1,CATG00000087125.1,CATG00000087132.1,CATG00000088255.1,CATG00000088651.1,CATG00000090187.1,CATG00000092186.1,CATG00000092738.1,CATG00000092826.1,CATG00000093089.1,CATG00000094926.1,CATG00000095549.1,CATG00000095711.1,CATG00000095855.1,CATG00000096088.1,CATG00000096227.1,CATG00000096485.1,CATG00000097098.1,CATG00000097162.1,CATG00000097602.1,CATG00000098070.1,CATG00000098184.1,CATG00000098315.1,CATG00000098580.1,CATG00000100391.1,CATG00000100479.1,CATG00000100506.1,CATG00000102204.1,CATG00000102296.1,CATG00000102497.1,CATG00000102685.1,CATG00000102712.1,CATG00000102715.1,CATG00000103357.1,CATG00000105583.1,CATG00000106225.1,CATG00000106823.1,CATG00000106824.1,CATG00000106826.1,CATG00000106827.1,CATG00000107824.1,CATG00000107848.1,CATG00000108238.1,CATG00000108903.1,CATG00000108911.1,CATG00000109016.1,CATG00000109607.1,CATG00000110055.1,CATG00000110056.1,CATG00000110057.1,CATG00000110059.1,CATG00000110067.1,CATG00000110068.1,CATG00000110237.1,CATG00000112391.1,CATG00000114967.1,CATG00000116045.1,CATG00000116509.1,CATG00000118282.1,ENSG00000006016.6,ENSG00000011465.12,ENSG00000041982.10,ENSG00000049323.11,ENSG00000049540.12,ENSG00000054598.5,ENSG00000060718.14,ENSG00000064195.7,ENSG00000064205.6,ENSG00000064886.9,ENSG00000065320.4,ENSG00000069011.11,ENSG00000074527.7,ENSG00000075223.9,ENSG00000083782.3,ENSG00000090530.5,ENSG00000095713.9,ENSG00000095752.2,ENSG00000099994.10,ENSG00000101230.5,ENSG00000102802.5,ENSG00000103888.11,ENSG00000105664.6,ENSG00000106483.7,ENSG00000106624.4,ENSG00000107159.8,ENSG00000107562.12,ENSG00000107821.10,ENSG00000108813.9,ENSG00000109625.14,ENSG00000109814.7,ENSG00000111199.6,ENSG00000111536.4,ENSG00000111799.16,ENSG00000112761.14,ENSG00000113083.8,ENSG00000113389.11,ENSG00000115318.7,ENSG00000115380.14,ENSG00000115414.14,ENSG00000115461.4,ENSG00000116690.7,ENSG00000120708.12,ENSG00000121075.5,ENSG00000122176.10,ENSG00000122641.9,ENSG00000123496.3,ENSG00000124159.11,ENSG00000124212.5,ENSG00000124249.5,ENSG00000124875.5,ENSG00000129009.8,ENSG00000131480.4,ENSG00000131668.9,ENSG00000132000.7,ENSG00000133048.8,ENSG00000133110.10,ENSG00000134259.3,ENSG00000135919.8,ENSG00000136378.10,ENSG00000137573.9,ENSG00000137809.12,ENSG00000137834.10,ENSG00000138944.7,ENSG00000139329.4,ENSG00000141753.5,ENSG00000143512.8,ENSG00000144476.5,ENSG00000145681.6,ENSG00000146197.7,ENSG00000146411.5,ENSG00000146674.10,ENSG00000149380.7,ENSG00000149968.7,ENSG00000154175.12,ENSG00000154734.10,ENSG00000154736.5,ENSG00000156427.7,ENSG00000156466.8,ENSG00000157766.11,ENSG00000158748.3,ENSG00000159200.13,ENSG00000162407.8,ENSG00000162692.6,ENSG00000163430.5,ENSG00000163661.3,ENSG00000163710.3,ENSG00000163815.5,ENSG00000164106.3,ENSG00000164694.12,ENSG00000164761.4,ENSG00000166147.9,ENSG00000167157.9,ENSG00000168079.12,ENSG00000168140.4,ENSG00000168398.5,ENSG00000169908.6,ENSG00000170442.7,ENSG00000170577.7,ENSG00000170801.5,ENSG00000170891.6,ENSG00000170893.3,ENSG00000171631.10,ENSG00000171812.6,ENSG00000171819.4,ENSG00000172061.7,ENSG00000173705.4,ENSG00000174600.9,ENSG00000175426.6,ENSG00000177283.4,ENSG00000178752.11,ENSG00000179954.10,ENSG00000181195.6,ENSG00000182326.10,ENSG00000182379.9,ENSG00000182492.11,ENSG00000183153.5,ENSG00000185633.6,ENSG00000186684.8,ENSG00000187151.3,ENSG00000188257.6,ENSG00000188783.5,ENSG00000189320.4,ENSG00000196196.2,ENSG00000198732.6,ENSG00000198768.6,ENSG00000202119.1,ENSG00000203722.3,ENSG00000204291.6,ENSG00000207947.1,ENSG00000213239.3,ENSG00000215871.2,ENSG00000217477.2,ENSG00000223436.1,ENSG00000223829.1,ENSG00000224259.1,ENSG00000224743.2,ENSG00000225813.1,ENSG00000226472.3,ENSG00000226935.2,ENSG00000227292.1,ENSG00000227496.1,ENSG00000228286.2,ENSG00000228478.1,ENSG00000229497.1,ENSG00000230470.1,ENSG00000230630.1,ENSG00000230695.1,ENSG00000231156.1,ENSG00000231518.1,ENSG00000231655.1,ENSG00000231873.1,ENSG00000233682.2,ENSG00000234380.1,ENSG00000234427.1,ENSG00000235601.1,ENSG00000236024.1,ENSG00000236269.1,ENSG00000236318.1,ENSG00000236467.3,ENSG00000236686.1,ENSG00000237578.2,ENSG00000243627.4,ENSG00000246430.2,ENSG00000248869.1,ENSG00000249082.1,ENSG00000249835.2,ENSG00000250697.1,ENSG00000252410.1,ENSG00000253802.1,ENSG00000254254.1,ENSG00000254295.1,ENSG00000254300.1,ENSG00000254880.1,ENSG00000255824.1,ENSG00000258425.1,ENSG00000258624.1,ENSG00000258691.1,ENSG00000259884.1,ENSG00000260123.1,ENSG00000260876.1,ENSG00000260946.1,ENSG00000261105.1,ENSG00000261691.1,ENSG00000261857.2,ENSG00000262185.1,ENSG00000262712.1,ENSG00000264652.1,ENSG00000264868.1,ENSG00000266176.1,ENSG00000266573.1,ENSG00000271252.1,ENSG00000272761.1</t>
  </si>
  <si>
    <t>CL:0000154</t>
  </si>
  <si>
    <t>protein secreting cell</t>
  </si>
  <si>
    <t>CNhs10847,CNhs10851,CNhs11951,CNhs12810,CNhs12811,CNhs12812</t>
  </si>
  <si>
    <t>CATG00000000204.1,CATG00000000205.1,CATG00000000282.1,CATG00000002516.1,CATG00000008985.1,CATG00000010313.1,CATG00000011832.1,CATG00000011864.1,CATG00000011999.1,CATG00000012634.1,CATG00000013219.1,CATG00000014045.1,CATG00000014192.1,CATG00000015287.1,CATG00000015432.1,CATG00000018323.1,CATG00000018391.1,CATG00000019485.1,CATG00000020872.1,CATG00000022773.1,CATG00000023028.1,CATG00000023888.1,CATG00000025456.1,CATG00000025986.1,CATG00000027440.1,CATG00000031332.1,CATG00000031389.1,CATG00000031437.1,CATG00000033023.1,CATG00000033556.1,CATG00000035504.1,CATG00000037778.1,CATG00000039745.1,CATG00000040446.1,CATG00000040629.1,CATG00000041297.1,CATG00000042600.1,CATG00000043190.1,CATG00000050675.1,CATG00000051357.1,CATG00000052299.1,CATG00000054918.1,CATG00000055108.1,CATG00000057355.1,CATG00000060356.1,CATG00000061041.1,CATG00000063289.1,CATG00000066419.1,CATG00000067223.1,CATG00000068592.1,CATG00000068953.1,CATG00000071429.1,CATG00000072406.1,CATG00000072885.1,CATG00000074523.1,CATG00000076016.1,CATG00000079741.1,CATG00000080065.1,CATG00000080892.1,CATG00000082772.1,CATG00000087443.1,CATG00000088364.1,CATG00000089003.1,CATG00000090491.1,CATG00000093649.1,CATG00000098278.1,CATG00000102917.1,CATG00000103017.1,CATG00000103050.1,CATG00000103898.1,CATG00000104027.1,CATG00000104957.1,CATG00000106702.1,CATG00000106954.1,CATG00000107960.1,CATG00000110105.1,CATG00000116206.1,CATG00000116317.1,CATG00000116501.1,CATG00000116960.1,CATG00000118022.1,ENSG00000001617.7,ENSG00000005884.13,ENSG00000053747.11,ENSG00000058085.10,ENSG00000062038.9,ENSG00000065618.12,ENSG00000069011.11,ENSG00000069812.7,ENSG00000073282.8,ENSG00000075673.7,ENSG00000081277.7,ENSG00000086570.8,ENSG00000087916.7,ENSG00000088002.7,ENSG00000088726.11,ENSG00000090512.7,ENSG00000091409.10,ENSG00000092295.7,ENSG00000096696.9,ENSG00000101311.11,ENSG00000102554.9,ENSG00000103044.6,ENSG00000104055.10,ENSG00000104140.6,ENSG00000104881.10,ENSG00000105141.4,ENSG00000105427.5,ENSG00000105880.4,ENSG00000106211.8,ENSG00000108244.12,ENSG00000109101.3,ENSG00000109182.7,ENSG00000112378.11,ENSG00000114270.11,ENSG00000115112.7,ENSG00000115884.6,ENSG00000117595.6,ENSG00000118898.11,ENSG00000121552.3,ENSG00000123364.3,ENSG00000124102.4,ENSG00000124429.13,ENSG00000124466.8,ENSG00000126233.1,ENSG00000128422.11,ENSG00000129194.3,ENSG00000129270.11,ENSG00000129451.7,ENSG00000129455.11,ENSG00000131746.8,ENSG00000132470.9,ENSG00000132746.10,ENSG00000133477.12,ENSG00000133710.11,ENSG00000134755.10,ENSG00000134757.4,ENSG00000134760.5,ENSG00000134762.12,ENSG00000134765.5,ENSG00000136688.6,ENSG00000136943.6,ENSG00000137203.6,ENSG00000137440.3,ENSG00000137699.12,ENSG00000137857.13,ENSG00000137975.7,ENSG00000138271.4,ENSG00000139433.5,ENSG00000140022.5,ENSG00000140254.8,ENSG00000140945.11,ENSG00000141579.6,ENSG00000142273.6,ENSG00000143520.6,ENSG00000143556.4,ENSG00000143631.10,ENSG00000143882.5,ENSG00000144452.10,ENSG00000144857.10,ENSG00000145283.7,ENSG00000147689.12,ENSG00000147697.4,ENSG00000148600.10,ENSG00000149043.12,ENSG00000149527.13,ENSG00000153246.7,ENSG00000153294.7,ENSG00000154227.9,ENSG00000155918.3,ENSG00000156463.13,ENSG00000158023.5,ENSG00000158055.11,ENSG00000159166.9,ENSG00000159337.6,ENSG00000159516.8,ENSG00000161249.16,ENSG00000162040.5,ENSG00000163202.4,ENSG00000163207.5,ENSG00000163216.6,ENSG00000163218.10,ENSG00000163347.5,ENSG00000164520.7,ENSG00000165474.5,ENSG00000165799.4,ENSG00000165905.12,ENSG00000166535.15,ENSG00000166828.2,ENSG00000167644.7,ENSG00000167754.8,ENSG00000167768.4,ENSG00000167914.6,ENSG00000168143.8,ENSG00000168447.6,ENSG00000168528.7,ENSG00000168703.5,ENSG00000168907.9,ENSG00000169035.7,ENSG00000169469.7,ENSG00000169474.3,ENSG00000169594.8,ENSG00000170423.8,ENSG00000170426.1,ENSG00000170454.5,ENSG00000170465.9,ENSG00000170549.3,ENSG00000170561.8,ENSG00000171346.9,ENSG00000171403.5,ENSG00000171462.10,ENSG00000171517.5,ENSG00000172155.7,ENSG00000173156.2,ENSG00000173801.12,ENSG00000174564.8,ENSG00000174950.6,ENSG00000175121.7,ENSG00000175793.10,ENSG00000177494.5,ENSG00000177508.11,ENSG00000177627.5,ENSG00000178172.2,ENSG00000178372.6,ENSG00000179148.5,ENSG00000179477.5,ENSG00000179593.11,ENSG00000179826.5,ENSG00000180921.6,ENSG00000181333.11,ENSG00000182040.4,ENSG00000182585.5,ENSG00000182795.12,ENSG00000183421.7,ENSG00000184148.3,ENSG00000184330.7,ENSG00000184459.4,ENSG00000185069.2,ENSG00000185479.5,ENSG00000185567.6,ENSG00000185966.3,ENSG00000186081.7,ENSG00000186395.6,ENSG00000186474.11,ENSG00000186493.7,ENSG00000186807.9,ENSG00000186832.4,ENSG00000186847.5,ENSG00000187173.3,ENSG00000187223.3,ENSG00000188089.9,ENSG00000188100.8,ENSG00000188112.4,ENSG00000188293.5,ENSG00000188373.4,ENSG00000188505.4,ENSG00000188508.6,ENSG00000188910.7,ENSG00000189001.6,ENSG00000189051.5,ENSG00000189280.3,ENSG00000189433.5,ENSG00000196344.7,ENSG00000196407.7,ENSG00000196734.6,ENSG00000196754.6,ENSG00000196805.6,ENSG00000197084.4,ENSG00000197191.3,ENSG00000197565.11,ENSG00000197641.7,ENSG00000198092.5,ENSG00000198535.5,ENSG00000198854.4,ENSG00000203722.3,ENSG00000203782.5,ENSG00000203785.4,ENSG00000203786.5,ENSG00000203837.4,ENSG00000204421.2,ENSG00000204539.3,ENSG00000204618.4,ENSG00000204866.4,ENSG00000205420.6,ENSG00000206075.9,ENSG00000207568.1,ENSG00000213022.4,ENSG00000213906.5,ENSG00000214432.5,ENSG00000215033.3,ENSG00000215853.3,ENSG00000223573.2,ENSG00000223617.1,ENSG00000223916.1,ENSG00000224259.1,ENSG00000224260.2,ENSG00000224689.3,ENSG00000225950.3,ENSG00000225996.2,ENSG00000226059.2,ENSG00000226652.1,ENSG00000228998.3,ENSG00000230183.3,ENSG00000230439.2,ENSG00000230937.5,ENSG00000231870.4,ENSG00000235942.2,ENSG00000236044.1,ENSG00000236972.1,ENSG00000237450.4,ENSG00000237548.1,ENSG00000238193.1,ENSG00000239492.2,ENSG00000241794.1,ENSG00000242925.1,ENSG00000249500.1,ENSG00000250158.1,ENSG00000251191.3,ENSG00000253315.1,ENSG00000255325.2,ENSG00000255501.1,ENSG00000256148.1,ENSG00000256812.1,ENSG00000259107.1,ENSG00000260125.1,ENSG00000260581.1,ENSG00000260673.1,ENSG00000260846.2,ENSG00000261582.1,ENSG00000265359.1,ENSG00000265660.1,ENSG00000266184.1,ENSG00000268621.1,ENSG00000269113.3,ENSG00000269729.1,ENSG00000269855.1,ENSG00000269985.1</t>
  </si>
  <si>
    <t>CL:0000182</t>
  </si>
  <si>
    <t>hepatocyte</t>
  </si>
  <si>
    <t>The main structural component of the liver. They are specialized epithelial cells that are organized into interconnected plates called lobules. Majority of cell population of liver, polygonal in shape, arranged in plates or trabeculae between sinusoids; may have single nucleus or binucleated.</t>
  </si>
  <si>
    <t>CNhs12075,CNhs12092,CNhs12340,CNhs12349,CNhs12626</t>
  </si>
  <si>
    <t>CATG00000000070.1,CATG00000000175.1,CATG00000000916.1,CATG00000001273.1,CATG00000003777.1,CATG00000005744.1,CATG00000006983.1,CATG00000007026.1,CATG00000007605.1,CATG00000007799.1,CATG00000009093.1,CATG00000010774.1,CATG00000011043.1,CATG00000011197.1,CATG00000011463.1,CATG00000015170.1,CATG00000015615.1,CATG00000017009.1,CATG00000017883.1,CATG00000018359.1,CATG00000020001.1,CATG00000020242.1,CATG00000020721.1,CATG00000021724.1,CATG00000021878.1,CATG00000021922.1,CATG00000021937.1,CATG00000022372.1,CATG00000023067.1,CATG00000024317.1,CATG00000025885.1,CATG00000028692.1,CATG00000028790.1,CATG00000029264.1,CATG00000029759.1,CATG00000030168.1,CATG00000031907.1,CATG00000032777.1,CATG00000033301.1,CATG00000034374.1,CATG00000034673.1,CATG00000034862.1,CATG00000037194.1,CATG00000037659.1,CATG00000037662.1,CATG00000038011.1,CATG00000038867.1,CATG00000040074.1,CATG00000040106.1,CATG00000040112.1,CATG00000040173.1,CATG00000040454.1,CATG00000040788.1,CATG00000042081.1,CATG00000045276.1,CATG00000046650.1,CATG00000047873.1,CATG00000048945.1,CATG00000050082.1,CATG00000050359.1,CATG00000051035.1,CATG00000051290.1,CATG00000051830.1,CATG00000051935.1,CATG00000052765.1,CATG00000053653.1,CATG00000054456.1,CATG00000056065.1,CATG00000056931.1,CATG00000057104.1,CATG00000058559.1,CATG00000058773.1,CATG00000062175.1,CATG00000062208.1,CATG00000063247.1,CATG00000063249.1,CATG00000063257.1,CATG00000063421.1,CATG00000064615.1,CATG00000064863.1,CATG00000065948.1,CATG00000065978.1,CATG00000066151.1,CATG00000066174.1,CATG00000067476.1,CATG00000070669.1,CATG00000070953.1,CATG00000071734.1,CATG00000072315.1,CATG00000072349.1,CATG00000072786.1,CATG00000072789.1,CATG00000073438.1,CATG00000074737.1,CATG00000075119.1,CATG00000075713.1,CATG00000075950.1,CATG00000075954.1,CATG00000077101.1,CATG00000077573.1,CATG00000078871.1,CATG00000079838.1,CATG00000080572.1,CATG00000081664.1,CATG00000082650.1,CATG00000082753.1,CATG00000084772.1,CATG00000084800.1,CATG00000085243.1,CATG00000085493.1,CATG00000086794.1,CATG00000087390.1,CATG00000092618.1,CATG00000094066.1,CATG00000094978.1,CATG00000096575.1,CATG00000097573.1,CATG00000099215.1,CATG00000101894.1,CATG00000102380.1,CATG00000105394.1,CATG00000106394.1,CATG00000106400.1,CATG00000106639.1,CATG00000106782.1,CATG00000107230.1,CATG00000107314.1,CATG00000107562.1,CATG00000107968.1,CATG00000107982.1,CATG00000108287.1,CATG00000109944.1,CATG00000110036.1,CATG00000110037.1,CATG00000111851.1,CATG00000112043.1,CATG00000112276.1,CATG00000112963.1,CATG00000113128.1,CATG00000114186.1,CATG00000114352.1,CATG00000115668.1,CATG00000117741.1,ENSG00000003989.12,ENSG00000005187.7,ENSG00000009724.12,ENSG00000012504.9,ENSG00000015520.10,ENSG00000021461.12,ENSG00000021488.8,ENSG00000021852.8,ENSG00000023839.6,ENSG00000036473.6,ENSG00000037280.11,ENSG00000049239.8,ENSG00000049319.2,ENSG00000055957.6,ENSG00000057593.9,ENSG00000060566.9,ENSG00000065485.13,ENSG00000066813.10,ENSG00000072080.6,ENSG00000073060.11,ENSG00000073734.8,ENSG00000073754.5,ENSG00000073849.10,ENSG00000075234.12,ENSG00000079385.17,ENSG00000079557.3,ENSG00000080618.9,ENSG00000083807.5,ENSG00000085465.11,ENSG00000086696.6,ENSG00000087237.6,ENSG00000088926.9,ENSG00000090512.7,ENSG00000090534.13,ENSG00000091583.6,ENSG00000095539.11,ENSG00000099769.5,ENSG00000099834.14,ENSG00000099937.6,ENSG00000100024.10,ENSG00000100197.16,ENSG00000100344.6,ENSG00000100557.5,ENSG00000100652.4,ENSG00000100665.7,ENSG00000100889.7,ENSG00000101076.12,ENSG00000101194.13,ENSG00000101323.4,ENSG00000101670.7,ENSG00000101981.6,ENSG00000102048.11,ENSG00000102743.10,ENSG00000102967.7,ENSG00000102996.4,ENSG00000103876.7,ENSG00000104635.9,ENSG00000104760.12,ENSG00000104938.12,ENSG00000105398.3,ENSG00000105550.4,ENSG00000105852.6,ENSG00000106384.6,ENSG00000106686.12,ENSG00000106853.12,ENSG00000106927.7,ENSG00000108242.8,ENSG00000109072.9,ENSG00000109181.7,ENSG00000109758.4,ENSG00000110169.6,ENSG00000110243.7,ENSG00000110245.7,ENSG00000110887.3,ENSG00000111275.8,ENSG00000111339.6,ENSG00000111700.8,ENSG00000111713.2,ENSG00000112337.6,ENSG00000112414.10,ENSG00000112964.9,ENSG00000113492.9,ENSG00000113600.6,ENSG00000113889.7,ENSG00000113905.4,ENSG00000114200.5,ENSG00000114378.12,ENSG00000115107.15,ENSG00000115226.5,ENSG00000115255.6,ENSG00000115290.5,ENSG00000115486.7,ENSG00000116133.7,ENSG00000116785.9,ENSG00000116833.9,ENSG00000116882.10,ENSG00000117305.10,ENSG00000117601.9,ENSG00000117707.11,ENSG00000117791.11,ENSG00000118004.13,ENSG00000118094.7,ENSG00000118137.5,ENSG00000118271.5,ENSG00000118514.9,ENSG00000119125.12,ENSG00000119547.5,ENSG00000119711.8,ENSG00000120053.9,ENSG00000120054.7,ENSG00000122194.14,ENSG00000122787.10,ENSG00000122971.4,ENSG00000123453.12,ENSG00000123454.6,ENSG00000123561.10,ENSG00000123838.6,ENSG00000123843.8,ENSG00000124564.13,ENSG00000124568.6,ENSG00000124602.5,ENSG00000124713.5,ENSG00000126218.7,ENSG00000126231.9,ENSG00000126522.12,ENSG00000126838.5,ENSG00000127241.12,ENSG00000127831.6,ENSG00000127884.4,ENSG00000128052.8,ENSG00000128311.9,ENSG00000128655.12,ENSG00000128802.3,ENSG00000128849.9,ENSG00000129214.10,ENSG00000129514.4,ENSG00000129946.6,ENSG00000129988.5,ENSG00000130173.9,ENSG00000130812.6,ENSG00000131187.5,ENSG00000131482.5,ENSG00000131910.4,ENSG00000132437.13,ENSG00000132693.8,ENSG00000132703.3,ENSG00000132840.5,ENSG00000132855.4,ENSG00000133027.13,ENSG00000133488.10,ENSG00000133800.4,ENSG00000134184.8,ENSG00000134240.7,ENSG00000134339.4,ENSG00000134365.8,ENSG00000134389.8,ENSG00000134463.10,ENSG00000134538.2,ENSG00000134612.7,ENSG00000134962.6,ENSG00000135100.13,ENSG00000135447.12,ENSG00000135636.9,ENSG00000136011.10,ENSG00000136305.7,ENSG00000136574.13,ENSG00000136881.7,ENSG00000137204.10,ENSG00000137474.15,ENSG00000137563.7,ENSG00000137875.4,ENSG00000138074.10,ENSG00000138075.7,ENSG00000138109.9,ENSG00000138115.9,ENSG00000138308.5,ENSG00000138315.8,ENSG00000139144.5,ENSG00000139194.3,ENSG00000139269.2,ENSG00000139540.7,ENSG00000139547.6,ENSG00000140093.5,ENSG00000140107.10,ENSG00000140479.12,ENSG00000140505.6,ENSG00000140564.6,ENSG00000140961.8,ENSG00000141505.7,ENSG00000142484.5,ENSG00000142494.9,ENSG00000142748.8,ENSG00000143199.13,ENSG00000143257.7,ENSG00000143278.3,ENSG00000143819.8,ENSG00000143845.10,ENSG00000143921.6,ENSG00000144035.3,ENSG00000144820.3,ENSG00000144891.13,ENSG00000144908.9,ENSG00000145192.8,ENSG00000145217.9,ENSG00000145321.8,ENSG00000145626.7,ENSG00000145692.10,ENSG00000145826.4,ENSG00000146039.6,ENSG00000146678.5,ENSG00000147155.6,ENSG00000148584.10,ENSG00000148702.10,ENSG00000148803.7,ENSG00000148935.6,ENSG00000148965.4,ENSG00000149124.6,ENSG00000149150.4,ENSG00000149564.7,ENSG00000149742.5,ENSG00000150526.7,ENSG00000151224.8,ENSG00000151655.13,ENSG00000151790.4,ENSG00000152939.10,ENSG00000153086.9,ENSG00000154133.10,ENSG00000155660.6,ENSG00000156096.8,ENSG00000156222.7,ENSG00000157131.10,ENSG00000157315.4,ENSG00000157399.10,ENSG00000158104.7,ENSG00000158125.5,ENSG00000158874.7,ENSG00000159398.11,ENSG00000159423.12,ENSG00000159650.4,ENSG00000160200.13,ENSG00000160233.6,ENSG00000160282.9,ENSG00000160339.11,ENSG00000160867.10,ENSG00000160868.10,ENSG00000160870.8,ENSG00000161031.8,ENSG00000161573.6,ENSG00000161574.11,ENSG00000161653.6,ENSG00000162365.7,ENSG00000162391.7,ENSG00000162460.6,ENSG00000162551.9,ENSG00000162817.6,ENSG00000163251.3,ENSG00000163347.5,ENSG00000163581.9,ENSG00000163687.9,ENSG00000163825.3,ENSG00000163959.5,ENSG00000164266.6,ENSG00000164403.10,ENSG00000164406.7,ENSG00000164742.10,ENSG00000164855.11,ENSG00000164893.4,ENSG00000164976.8,ENSG00000165092.8,ENSG00000165376.6,ENSG00000165471.6,ENSG00000165682.10,ENSG00000165828.9,ENSG00000165841.5,ENSG00000166035.6,ENSG00000166183.11,ENSG00000166391.10,ENSG00000166415.10,ENSG00000166741.3,ENSG00000166743.5,ENSG00000167165.14,ENSG00000167798.12,ENSG00000167799.5,ENSG00000168509.13,ENSG00000169083.11,ENSG00000169136.4,ENSG00000169174.9,ENSG00000169242.7,ENSG00000169291.5,ENSG00000169738.3,ENSG00000169903.6,ENSG00000170011.9,ENSG00000170099.5,ENSG00000170214.3,ENSG00000170293.4,ENSG00000170412.12,ENSG00000170439.5,ENSG00000170482.12,ENSG00000170509.7,ENSG00000170927.10,ENSG00000171227.6,ENSG00000171234.9,ENSG00000171236.9,ENSG00000171495.12,ENSG00000171557.12,ENSG00000171560.10,ENSG00000171564.7,ENSG00000171723.11,ENSG00000171759.4,ENSG00000171766.11,ENSG00000171954.8,ENSG00000172425.6,ENSG00000172482.4,ENSG00000172497.4,ENSG00000172731.9,ENSG00000172780.12,ENSG00000172955.13,ENSG00000173212.4,ENSG00000173269.9,ENSG00000174992.6,ENSG00000175003.8,ENSG00000175189.3,ENSG00000175311.5,ENSG00000175336.8,ENSG00000175899.10,ENSG00000176153.10,ENSG00000176435.6,ENSG00000176894.5,ENSG00000176919.7,ENSG00000176974.13,ENSG00000177138.11,ENSG00000178401.10,ENSG00000178537.5,ENSG00000178772.6,ENSG00000179044.11,ENSG00000179403.10,ENSG00000179761.7,ENSG00000180210.10,ENSG00000180432.4,ENSG00000180525.9,ENSG00000180745.4,ENSG00000181192.7,ENSG00000181830.7,ENSG00000182054.5,ENSG00000182551.9,ENSG00000182871.10,ENSG00000183077.11,ENSG00000183615.5,ENSG00000183747.7,ENSG00000184669.6,ENSG00000184999.7,ENSG00000185087.7,ENSG00000185361.4,ENSG00000185561.8,ENSG00000186115.8,ENSG00000186907.3,ENSG00000186910.3,ENSG00000187045.12,ENSG00000187048.8,ENSG00000187513.8,ENSG00000187758.3,ENSG00000187824.4,ENSG00000187889.8,ENSG00000188338.10,ENSG00000188488.9,ENSG00000188833.5,ENSG00000189233.7,ENSG00000196136.12,ENSG00000196326.6,ENSG00000196411.5,ENSG00000196553.9,ENSG00000196620.4,ENSG00000196700.3,ENSG00000197165.6,ENSG00000197249.8,ENSG00000197272.2,ENSG00000197408.4,ENSG00000197444.5,ENSG00000197822.6,ENSG00000198077.6,ENSG00000198099.4,ENSG00000198455.3,ENSG00000198610.6,ENSG00000198650.6,ENSG00000198959.7,ENSG00000199769.1,ENSG00000199906.1,ENSG00000200336.1,ENSG00000201695.1,ENSG00000203727.3,ENSG00000203797.5,ENSG00000203883.5,ENSG00000204128.5,ENSG00000204610.8,ENSG00000204616.6,ENSG00000204949.4,ENSG00000205362.6,ENSG00000205403.8,ENSG00000205702.6,ENSG00000205865.4,ENSG00000205866.2,ENSG00000207778.1,ENSG00000211452.6,ENSG00000211542.1,ENSG00000213494.5,ENSG00000213949.4,ENSG00000214252.4,ENSG00000214435.3,ENSG00000214456.4,ENSG00000214530.3,ENSG00000214855.5,ENSG00000215644.5,ENSG00000216588.4,ENSG00000221521.1,ENSG00000222001.2,ENSG00000222019.3,ENSG00000223956.1,ENSG00000224916.4,ENSG00000224943.1,ENSG00000225111.1,ENSG00000225295.1,ENSG00000225765.1,ENSG00000226733.1,ENSG00000227038.2,ENSG00000227070.1,ENSG00000227681.1,ENSG00000227712.1,ENSG00000228278.2,ENSG00000228780.2,ENSG00000228812.3,ENSG00000228918.3,ENSG00000228980.3,ENSG00000229005.2,ENSG00000229314.4,ENSG00000229484.1,ENSG00000229740.1,ENSG00000229873.1,ENSG00000230102.3,ENSG00000231100.1,ENSG00000231683.2,ENSG00000231690.2,ENSG00000231948.2,ENSG00000231993.1,ENSG00000232451.1,ENSG00000232724.1,ENSG00000233215.1,ENSG00000234235.1,ENSG00000234949.2,ENSG00000235077.1,ENSG00000235142.3,ENSG00000235431.1,ENSG00000236341.1,ENSG00000236378.1,ENSG00000237494.1,ENSG00000237658.1,ENSG00000237767.1,ENSG00000237833.1,ENSG00000238097.1,ENSG00000238102.1,ENSG00000239799.1,ENSG00000240935.2,ENSG00000241119.1,ENSG00000241388.3,ENSG00000241570.4,ENSG00000241635.3,ENSG00000242366.2,ENSG00000242387.1,ENSG00000242610.1,ENSG00000242612.2,ENSG00000242861.1,ENSG00000243694.2,ENSG00000243818.4,ENSG00000243955.1,ENSG00000244474.1,ENSG00000245750.3,ENSG00000248319.1,ENSG00000248740.1,ENSG00000249201.2,ENSG00000249267.2,ENSG00000249319.1,ENSG00000249364.1,ENSG00000249476.1,ENSG00000249746.1,ENSG00000249948.2,ENSG00000250328.1,ENSG00000250564.1,ENSG00000250722.1,ENSG00000250799.5,ENSG00000251154.1,ENSG00000251164.1,ENSG00000251322.3,ENSG00000251889.1,ENSG00000252237.1,ENSG00000252440.1,ENSG00000253215.1,ENSG00000253428.1,ENSG00000253598.1,ENSG00000253821.1,ENSG00000253888.1,ENSG00000254231.1,ENSG00000254235.1,ENSG00000254704.3,ENSG00000254979.1,ENSG00000254990.1,ENSG00000255071.1,ENSG00000255191.1,ENSG00000255974.2,ENSG00000256162.2,ENSG00000256528.1,ENSG00000256632.3,ENSG00000256916.1,ENSG00000256937.1,ENSG00000257017.4,ENSG00000257696.1,ENSG00000257767.2,ENSG00000257817.1,ENSG00000258414.1,ENSG00000258460.1,ENSG00000258551.1,ENSG00000258595.2,ENSG00000258604.1,ENSG00000259052.1,ENSG00000259203.1,ENSG00000259237.1,ENSG00000259370.1,ENSG00000259444.1,ENSG00000259900.1,ENSG00000259974.2,ENSG00000260105.2,ENSG00000260276.1,ENSG00000260802.1,ENSG00000260963.1,ENSG00000261238.1,ENSG00000261572.1,ENSG00000261701.2,ENSG00000262294.1,ENSG00000262445.3,ENSG00000262801.1,ENSG00000263400.2,ENSG00000265158.1,ENSG00000265254.1,ENSG00000265438.1,ENSG00000265606.1,ENSG00000266043.1,ENSG00000266204.1,ENSG00000266236.1,ENSG00000266636.1,ENSG00000266850.1,ENSG00000266903.1,ENSG00000266997.2,ENSG00000267045.1,ENSG00000267385.1,ENSG00000267391.1,ENSG00000267396.1,ENSG00000267444.1,ENSG00000267467.2,ENSG00000267596.1,ENSG00000267824.1,ENSG00000269985.1,ENSG00000273047.1,ENSG00000273171.1,ENSG00000273259.1,ENSG00000273271.1</t>
  </si>
  <si>
    <t>CL:0000187</t>
  </si>
  <si>
    <t>muscle cell</t>
  </si>
  <si>
    <t>A mature contractile cell, commonly known as a myocyte. This cell has as part of its cytoplasm myofibrils organized in various patterns.</t>
  </si>
  <si>
    <t>CNhs10838,CNhs10839,CNhs10863,CNhs10868,CNhs10869,CNhs11083,CNhs11084,CNhs11085,CNhs11086,CNhs11087,CNhs11088,CNhs11090,CNhs11091,CNhs11305,CNhs11309,CNhs11324,CNhs11328,CNhs11329,CNhs11900,CNhs11920,CNhs11927,CNhs11963,CNhs11964,CNhs11976,CNhs11987,CNhs11988,CNhs11989,CNhs11990,CNhs11991,CNhs12004,CNhs12007,CNhs12008,CNhs12043,CNhs12044,CNhs12045,CNhs12046,CNhs12048,CNhs12049,CNhs12053,CNhs12056,CNhs12060,CNhs12341,CNhs12348,CNhs12350,CNhs12569,CNhs12571,CNhs12597,CNhs12894,CNhs13339,CNhs13349,CNhs13358,CNhs13369,CNhs13567,CNhs13577,CNhs13847,CNhs14567,CNhs14577,CNhs14586,CNhs14596,CNhs14605</t>
  </si>
  <si>
    <t>CATG00000003623.1,CATG00000005146.1,CATG00000010860.1,CATG00000044656.1,CATG00000048399.1,CATG00000062130.1,CATG00000064469.1,CATG00000072794.1,CATG00000075481.1,CATG00000081335.1,CATG00000092863.1,CATG00000095751.1,CATG00000096639.1,CATG00000098035.1,CATG00000098744.1,CATG00000114825.1,ENSG00000095752.2,ENSG00000104368.13,ENSG00000105825.7,ENSG00000108342.8,ENSG00000124875.5,ENSG00000156466.8,ENSG00000159263.11,ENSG00000163735.6,ENSG00000163739.4,ENSG00000164283.8,ENSG00000164484.7,ENSG00000170054.10,ENSG00000178550.3,ENSG00000196611.4,ENSG00000227517.2,ENSG00000228714.2,ENSG00000234695.1,ENSG00000240244.3,ENSG00000249992.1,ENSG00000250657.1,ENSG00000265799.1,ENSG00000273388.1</t>
  </si>
  <si>
    <t>CL:0000188</t>
  </si>
  <si>
    <t>cell of skeletal muscle</t>
  </si>
  <si>
    <t>A somatic cell located in skeletal muscle.</t>
  </si>
  <si>
    <t>CNhs10869,CNhs11083,CNhs11084,CNhs11964,CNhs11983,CNhs11984,CNhs12008,CNhs12040,CNhs12041,CNhs12053,CNhs12056,CNhs12060,CNhs13847,CNhs13848,CNhs13849,CNhs13850,CNhs13851,CNhs13852,CNhs13853,CNhs13854,CNhs14566,CNhs14567,CNhs14568,CNhs14570,CNhs14571,CNhs14572,CNhs14573,CNhs14574,CNhs14575,CNhs14576,CNhs14577,CNhs14578,CNhs14579,CNhs14580,CNhs14581,CNhs14582,CNhs14583,CNhs14584,CNhs14585</t>
  </si>
  <si>
    <t>CATG00000001097.1,CATG00000001837.1,CATG00000004952.1,CATG00000005311.1,CATG00000009052.1,CATG00000011962.1,CATG00000013746.1,CATG00000016219.1,CATG00000017142.1,CATG00000019188.1,CATG00000020461.1,CATG00000022530.1,CATG00000022972.1,CATG00000023198.1,CATG00000023887.1,CATG00000024485.1,CATG00000028683.1,CATG00000030084.1,CATG00000031366.1,CATG00000032677.1,CATG00000034370.1,CATG00000034978.1,CATG00000036436.1,CATG00000036734.1,CATG00000037889.1,CATG00000038679.1,CATG00000039462.1,CATG00000046565.1,CATG00000046568.1,CATG00000047757.1,CATG00000052040.1,CATG00000052166.1,CATG00000052379.1,CATG00000053808.1,CATG00000055805.1,CATG00000056800.1,CATG00000056858.1,CATG00000057171.1,CATG00000057264.1,CATG00000058206.1,CATG00000062177.1,CATG00000065968.1,CATG00000070500.1,CATG00000072238.1,CATG00000078111.1,CATG00000078736.1,CATG00000079760.1,CATG00000081641.1,CATG00000083829.1,CATG00000086224.1,CATG00000086393.1,CATG00000086421.1,CATG00000086812.1,CATG00000089122.1,CATG00000090976.1,CATG00000092662.1,CATG00000102376.1,CATG00000104816.1,CATG00000105576.1,CATG00000106550.1,CATG00000106551.1,CATG00000106837.1,CATG00000107095.1,CATG00000107464.1,CATG00000107791.1,CATG00000107824.1,CATG00000107850.1,CATG00000109491.1,CATG00000110411.1,CATG00000111084.1,CATG00000111739.1,CATG00000115239.1,ENSG00000030304.8,ENSG00000082482.9,ENSG00000104415.9,ENSG00000105251.6,ENSG00000107859.5,ENSG00000108001.9,ENSG00000108823.11,ENSG00000109063.10,ENSG00000111799.16,ENSG00000112246.5,ENSG00000115592.7,ENSG00000122180.4,ENSG00000123364.3,ENSG00000123388.4,ENSG00000126778.7,ENSG00000129152.3,ENSG00000129910.3,ENSG00000133055.4,ENSG00000135902.5,ENSG00000138435.10,ENSG00000142182.4,ENSG00000147145.8,ENSG00000147573.12,ENSG00000153132.8,ENSG00000159173.14,ENSG00000159251.6,ENSG00000162745.6,ENSG00000163064.6,ENSG00000164122.4,ENSG00000165917.5,ENSG00000166923.6,ENSG00000168621.10,ENSG00000170162.9,ENSG00000170681.6,ENSG00000170961.6,ENSG00000172000.3,ENSG00000173662.15,ENSG00000174325.4,ENSG00000177238.9,ENSG00000178031.11,ENSG00000180818.4,ENSG00000180999.6,ENSG00000181408.2,ENSG00000182533.6,ENSG00000185585.15,ENSG00000185962.1,ENSG00000187616.4,ENSG00000187955.7,ENSG00000188581.8,ENSG00000196811.7,ENSG00000197594.7,ENSG00000198975.1,ENSG00000199080.1,ENSG00000199460.2,ENSG00000200795.1,ENSG00000204792.2,ENSG00000205054.2,ENSG00000214814.2,ENSG00000222032.1,ENSG00000222788.1,ENSG00000224132.2,ENSG00000224982.2,ENSG00000227120.1,ENSG00000227482.1,ENSG00000227558.4,ENSG00000227694.1,ENSG00000228630.1,ENSG00000229720.1,ENSG00000230695.1,ENSG00000231156.1,ENSG00000231231.1,ENSG00000231290.1,ENSG00000231873.1,ENSG00000233128.1,ENSG00000233858.4,ENSG00000233991.2,ENSG00000234281.1,ENSG00000235616.1,ENSG00000236310.1,ENSG00000236546.1,ENSG00000236591.1,ENSG00000237413.1,ENSG00000243781.1,ENSG00000244694.3,ENSG00000248265.1,ENSG00000248724.2,ENSG00000248869.1,ENSG00000251151.2,ENSG00000254300.1,ENSG00000254560.1,ENSG00000254586.1,ENSG00000257890.1,ENSG00000258910.2,ENSG00000259348.1,ENSG00000259846.1,ENSG00000262179.2,ENSG00000263006.2,ENSG00000263745.1,ENSG00000273049.1</t>
  </si>
  <si>
    <t>CL:0000192</t>
  </si>
  <si>
    <t>smooth muscle cell</t>
  </si>
  <si>
    <t>A non-striated, elongated, spindle-shaped cell found lining the digestive tract, uterus, and blood vessels. They develop from specialized myoblasts (smooth muscle myoblast).</t>
  </si>
  <si>
    <t>CNhs10838,CNhs10839,CNhs10863,CNhs10868,CNhs11085,CNhs11086,CNhs11087,CNhs11088,CNhs11090,CNhs11091,CNhs11305,CNhs11309,CNhs11324,CNhs11328,CNhs11329,CNhs11900,CNhs11920,CNhs11927,CNhs11963,CNhs11976,CNhs11987,CNhs11988,CNhs11989,CNhs11990,CNhs11991,CNhs12004,CNhs12007,CNhs12043,CNhs12044,CNhs12045,CNhs12046,CNhs12048,CNhs12049,CNhs12348,CNhs12569,CNhs12597,CNhs12894,CNhs13339,CNhs13349,CNhs13358,CNhs13369,CNhs13567,CNhs13577</t>
  </si>
  <si>
    <t>CATG00000003622.1,CATG00000003623.1,CATG00000005146.1,CATG00000010858.1,CATG00000010860.1,CATG00000023391.1,CATG00000023460.1,CATG00000043232.1,CATG00000044656.1,CATG00000046578.1,CATG00000048399.1,CATG00000061212.1,CATG00000062130.1,CATG00000064469.1,CATG00000072794.1,CATG00000075481.1,CATG00000081335.1,CATG00000095751.1,CATG00000096234.1,CATG00000096638.1,CATG00000096639.1,CATG00000098035.1,CATG00000098744.1,CATG00000109489.1,CATG00000114825.1,CATG00000116308.1,ENSG00000095752.2,ENSG00000100739.6,ENSG00000102802.5,ENSG00000104368.13,ENSG00000105825.7,ENSG00000106366.7,ENSG00000108342.8,ENSG00000124875.5,ENSG00000127589.4,ENSG00000128606.8,ENSG00000150551.10,ENSG00000156466.8,ENSG00000159261.6,ENSG00000159263.11,ENSG00000163735.6,ENSG00000163739.4,ENSG00000164283.8,ENSG00000170054.10,ENSG00000178550.3,ENSG00000178776.4,ENSG00000196611.4,ENSG00000227517.2,ENSG00000228714.2,ENSG00000229915.1,ENSG00000232949.1,ENSG00000234695.1,ENSG00000237013.1,ENSG00000240244.3,ENSG00000249992.1,ENSG00000250339.2,ENSG00000265799.1,ENSG00000273388.1</t>
  </si>
  <si>
    <t>CL:0000213</t>
  </si>
  <si>
    <t>lining cell</t>
  </si>
  <si>
    <t>A cell within an epithelial cell sheet whose main function is to act as an internal or external covering for a tissue or an organism.</t>
  </si>
  <si>
    <t>CNhs10837,CNhs10850,CNhs10851,CNhs10865,CNhs10872,CNhs11068,CNhs11325,CNhs11340,CNhs11375,CNhs11376,CNhs11377,CNhs11901,CNhs11906,CNhs11925,CNhs11926,CNhs11936,CNhs11967,CNhs11977,CNhs11978,CNhs11992,CNhs12010,CNhs12012,CNhs12022,CNhs12023,CNhs12024,CNhs12026,CNhs12050,CNhs12074,CNhs12075,CNhs12084,CNhs12086,CNhs12092,CNhs12124,CNhs12197,CNhs12495,CNhs12496,CNhs12497,CNhs12624,CNhs13080,CNhs13157,CNhs13276</t>
  </si>
  <si>
    <t>CATG00000000112.1,CATG00000000413.1,CATG00000002414.1,CATG00000005460.1,CATG00000005720.1,CATG00000007799.1,CATG00000007968.1,CATG00000008686.1,CATG00000010061.1,CATG00000010291.1,CATG00000011976.1,CATG00000012067.1,CATG00000012286.1,CATG00000012288.1,CATG00000014376.1,CATG00000016757.1,CATG00000018618.1,CATG00000019538.1,CATG00000021580.1,CATG00000022675.1,CATG00000023239.1,CATG00000028000.1,CATG00000028059.1,CATG00000028597.1,CATG00000029033.1,CATG00000029625.1,CATG00000029938.1,CATG00000030039.1,CATG00000030577.1,CATG00000033287.1,CATG00000035663.1,CATG00000037972.1,CATG00000038217.1,CATG00000038563.1,CATG00000039954.1,CATG00000039987.1,CATG00000042865.1,CATG00000042866.1,CATG00000042867.1,CATG00000042868.1,CATG00000042870.1,CATG00000046210.1,CATG00000048453.1,CATG00000048815.1,CATG00000048945.1,CATG00000056050.1,CATG00000059666.1,CATG00000059678.1,CATG00000062749.1,CATG00000065439.1,CATG00000066937.1,CATG00000068525.1,CATG00000068634.1,CATG00000068639.1,CATG00000068640.1,CATG00000070342.1,CATG00000071640.1,CATG00000072315.1,CATG00000072615.1,CATG00000073314.1,CATG00000073954.1,CATG00000074073.1,CATG00000074711.1,CATG00000075172.1,CATG00000075303.1,CATG00000076246.1,CATG00000082734.1,CATG00000083054.1,CATG00000084021.1,CATG00000084507.1,CATG00000087379.1,CATG00000095078.1,CATG00000096634.1,CATG00000096914.1,CATG00000096923.1,CATG00000098744.1,CATG00000100969.1,CATG00000102471.1,CATG00000104063.1,CATG00000107384.1,CATG00000107562.1,CATG00000109918.1,CATG00000110135.1,CATG00000113398.1,CATG00000117070.1,ENSG00000004399.8,ENSG00000007908.11,ENSG00000037280.11,ENSG00000064989.8,ENSG00000066056.9,ENSG00000068001.9,ENSG00000069122.14,ENSG00000073146.11,ENSG00000074527.7,ENSG00000074660.11,ENSG00000076706.10,ENSG00000078401.6,ENSG00000091879.9,ENSG00000100311.12,ENSG00000101000.4,ENSG00000102010.10,ENSG00000105538.4,ENSG00000106540.4,ENSG00000106991.9,ENSG00000108622.6,ENSG00000110799.9,ENSG00000113555.4,ENSG00000115380.14,ENSG00000119630.9,ENSG00000120279.6,ENSG00000120337.7,ENSG00000124019.9,ENSG00000125378.11,ENSG00000125810.9,ENSG00000126785.8,ENSG00000127329.10,ENSG00000127920.5,ENSG00000128052.8,ENSG00000128645.11,ENSG00000128917.5,ENSG00000130307.7,ENSG00000135312.4,ENSG00000135480.10,ENSG00000135636.9,ENSG00000138722.5,ENSG00000139567.8,ENSG00000140873.11,ENSG00000142798.12,ENSG00000142910.11,ENSG00000147113.12,ENSG00000148677.6,ENSG00000149564.7,ENSG00000150048.6,ENSG00000153162.8,ENSG00000154133.10,ENSG00000154529.10,ENSG00000154783.6,ENSG00000157554.14,ENSG00000157570.7,ENSG00000158683.3,ENSG00000161940.6,ENSG00000162618.8,ENSG00000163762.2,ENSG00000164035.5,ENSG00000164161.5,ENSG00000164283.8,ENSG00000164736.5,ENSG00000165716.5,ENSG00000166670.5,ENSG00000167874.6,ENSG00000168505.6,ENSG00000169291.5,ENSG00000169908.6,ENSG00000170891.6,ENSG00000171388.9,ENSG00000172889.11,ENSG00000173269.9,ENSG00000175746.4,ENSG00000176435.6,ENSG00000178922.12,ENSG00000179044.11,ENSG00000179776.13,ENSG00000183578.5,ENSG00000184058.8,ENSG00000184113.8,ENSG00000184274.3,ENSG00000184497.8,ENSG00000185112.4,ENSG00000185361.4,ENSG00000186105.7,ENSG00000196411.5,ENSG00000196700.3,ENSG00000198435.2,ENSG00000198844.6,ENSG00000199161.1,ENSG00000203883.5,ENSG00000204301.5,ENSG00000205502.3,ENSG00000207798.1,ENSG00000213886.3,ENSG00000215183.4,ENSG00000223786.1,ENSG00000224459.1,ENSG00000226363.3,ENSG00000227695.1,ENSG00000227764.1,ENSG00000228401.3,ENSG00000228495.1,ENSG00000229953.1,ENSG00000230258.2,ENSG00000230266.1,ENSG00000230309.1,ENSG00000230479.1,ENSG00000231298.2,ENSG00000232949.1,ENSG00000233251.3,ENSG00000233292.1,ENSG00000233611.3,ENSG00000235770.1,ENSG00000236098.1,ENSG00000238970.1,ENSG00000240602.3,ENSG00000243243.1,ENSG00000248132.2,ENSG00000248890.1,ENSG00000249631.1,ENSG00000249751.1,ENSG00000249867.1,ENSG00000250234.1,ENSG00000254943.1,ENSG00000254975.1,ENSG00000255471.1,ENSG00000255775.1,ENSG00000256083.1,ENSG00000256492.1,ENSG00000257219.1,ENSG00000257477.1,ENSG00000257732.1,ENSG00000258808.1,ENSG00000259278.1,ENSG00000260604.1,ENSG00000263586.1,ENSG00000267052.1,ENSG00000267107.2,ENSG00000267175.1,ENSG00000267583.1,ENSG00000269155.1,ENSG00000270547.1,ENSG00000271978.1,ENSG00000272473.1,ENSG00000273132.1</t>
  </si>
  <si>
    <t>CL:0000214</t>
  </si>
  <si>
    <t>synovial cell</t>
  </si>
  <si>
    <t>A meso-epithelial cell that lies between the cartilaginous fibers in the synovial membrane of a joint and produces hyaluronic acid.</t>
  </si>
  <si>
    <t>CNhs11068,CNhs11992,CNhs12050</t>
  </si>
  <si>
    <t>CATG00000000173.1,CATG00000000668.1,CATG00000001196.1,CATG00000001837.1,CATG00000002118.1,CATG00000002435.1,CATG00000002860.1,CATG00000003859.1,CATG00000003882.1,CATG00000004854.1,CATG00000005071.1,CATG00000005146.1,CATG00000005184.1,CATG00000005516.1,CATG00000005805.1,CATG00000006142.1,CATG00000007026.1,CATG00000007075.1,CATG00000007481.1,CATG00000007838.1,CATG00000008053.1,CATG00000008816.1,CATG00000009171.1,CATG00000009190.1,CATG00000009739.1,CATG00000010174.1,CATG00000010509.1,CATG00000010688.1,CATG00000010913.1,CATG00000011013.1,CATG00000012020.1,CATG00000012188.1,CATG00000012272.1,CATG00000012630.1,CATG00000012905.1,CATG00000013295.1,CATG00000013308.1,CATG00000014045.1,CATG00000017891.1,CATG00000018300.1,CATG00000019833.1,CATG00000021605.1,CATG00000022937.1,CATG00000022941.1,CATG00000022942.1,CATG00000022944.1,CATG00000022947.1,CATG00000022948.1,CATG00000023046.1,CATG00000023102.1,CATG00000023409.1,CATG00000023985.1,CATG00000025490.1,CATG00000025701.1,CATG00000025725.1,CATG00000025830.1,CATG00000025831.1,CATG00000025834.1,CATG00000026058.1,CATG00000026872.1,CATG00000027568.1,CATG00000027723.1,CATG00000027986.1,CATG00000029670.1,CATG00000030084.1,CATG00000030087.1,CATG00000031336.1,CATG00000031487.1,CATG00000031710.1,CATG00000032333.1,CATG00000032683.1,CATG00000033244.1,CATG00000033632.1,CATG00000033637.1,CATG00000033638.1,CATG00000033678.1,CATG00000033779.1,CATG00000034210.1,CATG00000034212.1,CATG00000034712.1,CATG00000034713.1,CATG00000034874.1,CATG00000035142.1,CATG00000036214.1,CATG00000036226.1,CATG00000036925.1,CATG00000036949.1,CATG00000037177.1,CATG00000038270.1,CATG00000040304.1,CATG00000040432.1,CATG00000041004.1,CATG00000041272.1,CATG00000041292.1,CATG00000041450.1,CATG00000041532.1,CATG00000042842.1,CATG00000042865.1,CATG00000042866.1,CATG00000042867.1,CATG00000042868.1,CATG00000045369.1,CATG00000045955.1,CATG00000046561.1,CATG00000046562.1,CATG00000046565.1,CATG00000046566.1,CATG00000046567.1,CATG00000046568.1,CATG00000046599.1,CATG00000046664.1,CATG00000046843.1,CATG00000046844.1,CATG00000048100.1,CATG00000048101.1,CATG00000048905.1,CATG00000049185.1,CATG00000049297.1,CATG00000049996.1,CATG00000050681.1,CATG00000050959.1,CATG00000050961.1,CATG00000052034.1,CATG00000052765.1,CATG00000053032.1,CATG00000053344.1,CATG00000053471.1,CATG00000053494.1,CATG00000053669.1,CATG00000054328.1,CATG00000054366.1,CATG00000054562.1,CATG00000054995.1,CATG00000055510.1,CATG00000055768.1,CATG00000055773.1,CATG00000056318.1,CATG00000056931.1,CATG00000057032.1,CATG00000057033.1,CATG00000057034.1,CATG00000057178.1,CATG00000057828.1,CATG00000058007.1,CATG00000058536.1,CATG00000058659.1,CATG00000059442.1,CATG00000059800.1,CATG00000060073.1,CATG00000060899.1,CATG00000060900.1,CATG00000060901.1,CATG00000061088.1,CATG00000061357.1,CATG00000061517.1,CATG00000061622.1,CATG00000061623.1,CATG00000061625.1,CATG00000061743.1,CATG00000062186.1,CATG00000062724.1,CATG00000062900.1,CATG00000063125.1,CATG00000064080.1,CATG00000064110.1,CATG00000065014.1,CATG00000065605.1,CATG00000065618.1,CATG00000065643.1,CATG00000066277.1,CATG00000066285.1,CATG00000066614.1,CATG00000066896.1,CATG00000067554.1,CATG00000068061.1,CATG00000068161.1,CATG00000069197.1,CATG00000069199.1,CATG00000069203.1,CATG00000069205.1,CATG00000069529.1,CATG00000069923.1,CATG00000070462.1,CATG00000071068.1,CATG00000071127.1,CATG00000072116.1,CATG00000072599.1,CATG00000072662.1,CATG00000072794.1,CATG00000073344.1,CATG00000073385.1,CATG00000073640.1,CATG00000073750.1,CATG00000073794.1,CATG00000073864.1,CATG00000074697.1,CATG00000075096.1,CATG00000075898.1,CATG00000078238.1,CATG00000078390.1,CATG00000078403.1,CATG00000078612.1,CATG00000078693.1,CATG00000079046.1,CATG00000079230.1,CATG00000079741.1,CATG00000081334.1,CATG00000081335.1,CATG00000081393.1,CATG00000081878.1,CATG00000082321.1,CATG00000082447.1,CATG00000082823.1,CATG00000083857.1,CATG00000084189.1,CATG00000084436.1,CATG00000084680.1,CATG00000084686.1,CATG00000085325.1,CATG00000086818.1,CATG00000087022.1,CATG00000087394.1,CATG00000088182.1,CATG00000088255.1,CATG00000088651.1,CATG00000088696.1,CATG00000089639.1,CATG00000090187.1,CATG00000090657.1,CATG00000090688.1,CATG00000091675.1,CATG00000091831.1,CATG00000092186.1,CATG00000093115.1,CATG00000093779.1,CATG00000094407.1,CATG00000095404.1,CATG00000095711.1,CATG00000096080.1,CATG00000096088.1,CATG00000096104.1,CATG00000096227.1,CATG00000096485.1,CATG00000096926.1,CATG00000097078.1,CATG00000097162.1,CATG00000097427.1,CATG00000097551.1,CATG00000097602.1,CATG00000098184.1,CATG00000098580.1,CATG00000098992.1,CATG00000099055.1,CATG00000099463.1,CATG00000100175.1,CATG00000100479.1,CATG00000100506.1,CATG00000101750.1,CATG00000102204.1,CATG00000102296.1,CATG00000102396.1,CATG00000102712.1,CATG00000102911.1,CATG00000103357.1,CATG00000106225.1,CATG00000106702.1,CATG00000106703.1,CATG00000106823.1,CATG00000106824.1,CATG00000106826.1,CATG00000106827.1,CATG00000107848.1,CATG00000107955.1,CATG00000108238.1,CATG00000108290.1,CATG00000108307.1,CATG00000108393.1,CATG00000108559.1,CATG00000108784.1,CATG00000108911.1,CATG00000109016.1,CATG00000109559.1,CATG00000109607.1,CATG00000110055.1,CATG00000110056.1,CATG00000110627.1,CATG00000112874.1,CATG00000112897.1,CATG00000112898.1,CATG00000113327.1,CATG00000113550.1,CATG00000114520.1,CATG00000114833.1,CATG00000115471.1,CATG00000115573.1,CATG00000116045.1,CATG00000116509.1,CATG00000116605.1,CATG00000117210.1,CATG00000117453.1,CATG00000118282.1,ENSG00000005243.5,ENSG00000006016.6,ENSG00000011465.12,ENSG00000022267.12,ENSG00000049540.12,ENSG00000064195.7,ENSG00000064205.6,ENSG00000065485.13,ENSG00000067113.12,ENSG00000074410.9,ENSG00000074527.7,ENSG00000075223.9,ENSG00000088320.3,ENSG00000100739.6,ENSG00000102802.5,ENSG00000103888.11,ENSG00000105664.6,ENSG00000106483.7,ENSG00000107562.12,ENSG00000107821.10,ENSG00000108001.9,ENSG00000108813.9,ENSG00000109610.5,ENSG00000109625.14,ENSG00000109814.7,ENSG00000111452.8,ENSG00000111536.4,ENSG00000112210.7,ENSG00000112837.12,ENSG00000113083.8,ENSG00000113389.11,ENSG00000115380.14,ENSG00000115461.4,ENSG00000116285.8,ENSG00000116690.7,ENSG00000118523.5,ENSG00000120708.12,ENSG00000123610.3,ENSG00000124212.5,ENSG00000124249.5,ENSG00000124875.5,ENSG00000127954.8,ENSG00000128274.11,ENSG00000128342.4,ENSG00000129009.8,ENSG00000129048.6,ENSG00000131016.12,ENSG00000131737.5,ENSG00000134013.11,ENSG00000134259.3,ENSG00000135318.7,ENSG00000135437.5,ENSG00000135919.8,ENSG00000136244.7,ENSG00000136378.10,ENSG00000136542.4,ENSG00000136859.5,ENSG00000137573.9,ENSG00000138061.7,ENSG00000138131.3,ENSG00000140285.5,ENSG00000140545.10,ENSG00000141753.5,ENSG00000143512.8,ENSG00000144476.5,ENSG00000146197.7,ENSG00000146674.10,ENSG00000147027.3,ENSG00000150667.6,ENSG00000154175.12,ENSG00000154734.10,ENSG00000154736.5,ENSG00000156427.7,ENSG00000157368.6,ENSG00000157766.11,ENSG00000158747.9,ENSG00000158748.3,ENSG00000159200.13,ENSG00000159231.5,ENSG00000159403.11,ENSG00000160951.3,ENSG00000162407.8,ENSG00000162692.6,ENSG00000163430.5,ENSG00000163520.9,ENSG00000163661.3,ENSG00000163710.3,ENSG00000163815.5,ENSG00000164106.3,ENSG00000164330.12,ENSG00000164530.9,ENSG00000164761.4,ENSG00000166073.4,ENSG00000166147.9,ENSG00000166199.8,ENSG00000166250.7,ENSG00000166741.3,ENSG00000167157.9,ENSG00000167779.3,ENSG00000168079.12,ENSG00000168140.4,ENSG00000168427.7,ENSG00000168477.13,ENSG00000169908.6,ENSG00000170442.7,ENSG00000170893.3,ENSG00000172935.8,ENSG00000173546.7,ENSG00000173641.13,ENSG00000174348.9,ENSG00000174807.3,ENSG00000176697.14,ENSG00000177363.4,ENSG00000179954.10,ENSG00000180875.4,ENSG00000181634.7,ENSG00000182261.3,ENSG00000182326.10,ENSG00000183153.5,ENSG00000183671.8,ENSG00000183801.3,ENSG00000184347.10,ENSG00000185523.6,ENSG00000185633.6,ENSG00000185652.7,ENSG00000188257.6,ENSG00000189129.9,ENSG00000189320.4,ENSG00000196196.2,ENSG00000197614.6,ENSG00000198542.9,ENSG00000201227.1,ENSG00000201820.1,ENSG00000203615.2,ENSG00000203722.3,ENSG00000204187.5,ENSG00000206538.3,ENSG00000207947.1,ENSG00000212558.1,ENSG00000213556.3,ENSG00000224259.1,ENSG00000224729.4,ENSG00000224743.2,ENSG00000225032.1,ENSG00000225813.1,ENSG00000226835.1,ENSG00000227145.1,ENSG00000227496.1,ENSG00000228035.1,ENSG00000229116.1,ENSG00000229619.3,ENSG00000229915.1,ENSG00000230417.6,ENSG00000231156.1,ENSG00000231231.1,ENSG00000231518.1,ENSG00000231655.1,ENSG00000232496.2,ENSG00000232855.2,ENSG00000232949.1,ENSG00000234380.1,ENSG00000234427.1,ENSG00000234810.1,ENSG00000234961.1,ENSG00000236024.1,ENSG00000236255.1,ENSG00000236310.1,ENSG00000236467.3,ENSG00000236686.1,ENSG00000237578.2,ENSG00000237807.3,ENSG00000239332.1,ENSG00000240541.2,ENSG00000243649.4,ENSG00000244255.1,ENSG00000245067.2,ENSG00000245812.2,ENSG00000246430.2,ENSG00000248869.1,ENSG00000249835.2,ENSG00000250697.1,ENSG00000250742.1,ENSG00000251107.1,ENSG00000252130.1,ENSG00000252410.1,ENSG00000253802.1,ENSG00000254254.1,ENSG00000254295.1,ENSG00000254300.1,ENSG00000254303.1,ENSG00000255824.1,ENSG00000255970.1,ENSG00000256514.1,ENSG00000257729.1,ENSG00000258334.1,ENSG00000258390.1,ENSG00000258425.1,ENSG00000258624.1,ENSG00000259279.1,ENSG00000259580.1,ENSG00000259884.1,ENSG00000260123.1,ENSG00000260454.1,ENSG00000260946.1,ENSG00000260965.1,ENSG00000261105.1,ENSG00000262185.1,ENSG00000262712.1,ENSG00000264868.1,ENSG00000265238.1,ENSG00000265438.1,ENSG00000266573.1,ENSG00000267299.1,ENSG00000267761.2,ENSG00000267980.1,ENSG00000268983.1,ENSG00000269729.1,ENSG00000271984.1,ENSG00000272761.1,ENSG00000273485.1</t>
  </si>
  <si>
    <t>CL:0000221</t>
  </si>
  <si>
    <t>ectodermal cell</t>
  </si>
  <si>
    <t>A cell of the outer of the three germ layers of the embryo.</t>
  </si>
  <si>
    <t>CNhs10847,CNhs10864,CNhs10871,CNhs10879,CNhs11063,CNhs11064,CNhs11303,CNhs11321,CNhs11336,CNhs11337,CNhs11381,CNhs11383,CNhs11384,CNhs11951,CNhs11960,CNhs11966,CNhs11979,CNhs12005,CNhs12009,CNhs12030,CNhs12031,CNhs12033,CNhs12081,CNhs12095,CNhs12117,CNhs12123,CNhs12338,CNhs12339,CNhs12347,CNhs12368,CNhs12369,CNhs12370,CNhs12371,CNhs12501,CNhs12538,CNhs12554,CNhs12570,CNhs12574,CNhs12726,CNhs12816,CNhs13156,CNhs13406,CNhs13550,CNhs13551,CNhs13815,CNhs13816,CNhs13817,CNhs13818,CNhs13819</t>
  </si>
  <si>
    <t>CATG00000009293.1,CATG00000038253.1,CATG00000065342.1,CATG00000075963.1,ENSG00000058085.10,ENSG00000062038.9,ENSG00000087494.11,ENSG00000088726.11,ENSG00000111012.5,ENSG00000115507.5,ENSG00000117407.12,ENSG00000123892.7,ENSG00000128422.11,ENSG00000132470.9,ENSG00000135903.14,ENSG00000137203.6,ENSG00000137975.7,ENSG00000142700.7,ENSG00000162892.11,ENSG00000171346.9,ENSG00000174564.8,ENSG00000175793.10,ENSG00000182612.6,ENSG00000185664.10,ENSG00000186847.5,ENSG00000186960.6,ENSG00000196754.6,ENSG00000196878.8,ENSG00000198211.8,ENSG00000203722.3,ENSG00000223617.1,ENSG00000227279.1,ENSG00000238266.1,ENSG00000251191.3,ENSG00000251381.2,ENSG00000256390.1,ENSG00000258791.3,ENSG00000267669.1</t>
  </si>
  <si>
    <t>CL:0000222</t>
  </si>
  <si>
    <t>mesodermal cell</t>
  </si>
  <si>
    <t>A cell of the middle germ layer of the embryo.</t>
  </si>
  <si>
    <t>CNhs10837,CNhs10838,CNhs10839,CNhs10848,CNhs10851,CNhs10852,CNhs10857,CNhs10858,CNhs10860,CNhs10861,CNhs10863,CNhs10866,CNhs10867,CNhs10868,CNhs10869,CNhs10870,CNhs10872,CNhs10874,CNhs10878,CNhs10881,CNhs10882,CNhs10883,CNhs11051,CNhs11054,CNhs11057,CNhs11062,CNhs11065,CNhs11068,CNhs11073,CNhs11075,CNhs11076,CNhs11079,CNhs11083,CNhs11084,CNhs11085,CNhs11086,CNhs11087,CNhs11088,CNhs11090,CNhs11091,CNhs11305,CNhs11309,CNhs11316,CNhs11324,CNhs11325,CNhs11328,CNhs11329,CNhs11333,CNhs11341,CNhs11344,CNhs11347,CNhs11349,CNhs11350,CNhs11371,CNhs11375,CNhs11376,CNhs11377,CNhs11378,CNhs11379,CNhs11386,CNhs11671,CNhs11672,CNhs11673,CNhs11675,CNhs11761,CNhs11897,CNhs11899,CNhs11900,CNhs11902,CNhs11904,CNhs11907,CNhs11908,CNhs11909,CNhs11920,CNhs11925,CNhs11926,CNhs11927,CNhs11948,CNhs11949,CNhs11952,CNhs11953,CNhs11954,CNhs11958,CNhs11961,CNhs11962,CNhs11963,CNhs11964,CNhs11965,CNhs11967,CNhs11969,CNhs11972,CNhs11973,CNhs11976,CNhs11977,CNhs11978,CNhs11979,CNhs11981,CNhs11987,CNhs11988,CNhs11989,CNhs11990,CNhs11991,CNhs11992,CNhs11996,CNhs11997,CNhs12000,CNhs12002,CNhs12003,CNhs12004,CNhs12006,CNhs12007,CNhs12008,CNhs12010,CNhs12011,CNhs12013,CNhs12014,CNhs12015,CNhs12017,CNhs12019,CNhs12022,CNhs12023,CNhs12024,CNhs12026,CNhs12027,CNhs12028,CNhs12030,CNhs12037,CNhs12038,CNhs12043,CNhs12044,CNhs12045,CNhs12046,CNhs12048,CNhs12049,CNhs12050,CNhs12052,CNhs12053,CNhs12055,CNhs12056,CNhs12057,CNhs12059,CNhs12060,CNhs12061,CNhs12063,CNhs12067,CNhs12068,CNhs12069,CNhs12074,CNhs12075,CNhs12084,CNhs12086,CNhs12092,CNhs12100,CNhs12102,CNhs12104,CNhs12105,CNhs12121,CNhs12125,CNhs12126,CNhs12127,CNhs12196,CNhs12200,CNhs12341,CNhs12348,CNhs12350,CNhs12366,CNhs12367,CNhs12368,CNhs12369,CNhs12370,CNhs12371,CNhs12379,CNhs12492,CNhs12493,CNhs12494,CNhs12495,CNhs12496,CNhs12497,CNhs12498,CNhs12499,CNhs12501,CNhs12502,CNhs12503,CNhs12516,CNhs12519,CNhs12552,CNhs12566,CNhs12569,CNhs12571,CNhs12592,CNhs12593,CNhs12594,CNhs12597,CNhs12624,CNhs12894,CNhs13080,CNhs13098,CNhs13207,CNhs13208,CNhs13216,CNhs13224,CNhs13229,CNhs13336,CNhs13410,CNhs13412,CNhs13413,CNhs13416,CNhs13417,CNhs13419,CNhs13465,CNhs13466,CNhs13467,CNhs13468,CNhs13469,CNhs13470,CNhs13471,CNhs13472,CNhs13473,CNhs13474,CNhs13475,CNhs13476,CNhs13480,CNhs13483,CNhs13484,CNhs13485,CNhs13487,CNhs13488,CNhs13489,CNhs13490,CNhs13491,CNhs13492,CNhs13493,CNhs13494,CNhs13495,CNhs13532,CNhs13533,CNhs13537,CNhs13540,CNhs13541,CNhs13543,CNhs13544,CNhs13545,CNhs13546,CNhs13548,CNhs13549,CNhs13924,CNhs13925,CNhs13926,CNhs13927,CNhs14128,CNhs14129,CNhs14130,CNhs14131,CNhs14132,CNhs14133,CNhs14134,CNhs14135,CNhs14183,CNhs14184,CNhs14186,CNhs14187,CNhs14188,CNhs14189,CNhs14190,CNhs14191,CNhs14192,CNhs14193</t>
  </si>
  <si>
    <t>CATG00000000704.1,CATG00000013322.1,CATG00000016384.1,CATG00000032530.1,CATG00000050881.1,CATG00000055207.1,CATG00000056822.1,CATG00000079483.1,CATG00000079812.1,CATG00000081626.1,CATG00000091079.1,CATG00000094965.1,CATG00000099985.1,CATG00000101401.1,CATG00000106649.1,CATG00000106755.1,CATG00000107109.1,CATG00000114610.1,ENSG00000076770.10,ENSG00000108688.7,ENSG00000115008.5,ENSG00000115009.7,ENSG00000115919.10,ENSG00000124882.3,ENSG00000125538.7,ENSG00000136244.7,ENSG00000144130.7,ENSG00000157404.11,ENSG00000163734.4,ENSG00000163737.3,ENSG00000164120.9,ENSG00000164283.8,ENSG00000171658.4,ENSG00000196611.4,ENSG00000197632.4,ENSG00000198876.8,ENSG00000213316.5,ENSG00000214407.3,ENSG00000232810.3,ENSG00000234695.1,ENSG00000234902.2,ENSG00000242550.1,ENSG00000244675.2,ENSG00000248323.1,ENSG00000258929.2,ENSG00000261015.1,ENSG00000262001.1,ENSG00000266401.1,ENSG00000271762.1</t>
  </si>
  <si>
    <t>CL:0000223</t>
  </si>
  <si>
    <t>endodermal cell</t>
  </si>
  <si>
    <t>A cell of the inner of the three germ layers of the embryo.</t>
  </si>
  <si>
    <t>CNhs10875,CNhs10879,CNhs10882,CNhs10884,CNhs11061,CNhs11092,CNhs11323,CNhs11325,CNhs11896,CNhs11903,CNhs11972,CNhs11975,CNhs11993,CNhs12014,CNhs12016,CNhs12051,CNhs12054,CNhs12058,CNhs12062,CNhs12075,CNhs12084,CNhs12092,CNhs12340,CNhs12349,CNhs12626,CNhs12810,CNhs12811,CNhs12812</t>
  </si>
  <si>
    <t>CATG00000002516.1,CATG00000004415.1,CATG00000004539.1,CATG00000007462.1,CATG00000008766.1,CATG00000008881.1,CATG00000008892.1,CATG00000008982.1,CATG00000008983.1,CATG00000008985.1,CATG00000008986.1,CATG00000011832.1,CATG00000011990.1,CATG00000011999.1,CATG00000012291.1,CATG00000014045.1,CATG00000014192.1,CATG00000015287.1,CATG00000016957.1,CATG00000018268.1,CATG00000018323.1,CATG00000018391.1,CATG00000018957.1,CATG00000018958.1,CATG00000019377.1,CATG00000022465.1,CATG00000023028.1,CATG00000023031.1,CATG00000023888.1,CATG00000024726.1,CATG00000027440.1,CATG00000028650.1,CATG00000029691.1,CATG00000029692.1,CATG00000030837.1,CATG00000031332.1,CATG00000031389.1,CATG00000031391.1,CATG00000032679.1,CATG00000032955.1,CATG00000033023.1,CATG00000033334.1,CATG00000034601.1,CATG00000035469.1,CATG00000035504.1,CATG00000037057.1,CATG00000040013.1,CATG00000040446.1,CATG00000042034.1,CATG00000042036.1,CATG00000042600.1,CATG00000045321.1,CATG00000045442.1,CATG00000045542.1,CATG00000046280.1,CATG00000050675.1,CATG00000050708.1,CATG00000051357.1,CATG00000051634.1,CATG00000051748.1,CATG00000053750.1,CATG00000053805.1,CATG00000054460.1,CATG00000055108.1,CATG00000055127.1,CATG00000055197.1,CATG00000056950.1,CATG00000057355.1,CATG00000060356.1,CATG00000063289.1,CATG00000063421.1,CATG00000066161.1,CATG00000066162.1,CATG00000067216.1,CATG00000067223.1,CATG00000067812.1,CATG00000067893.1,CATG00000068592.1,CATG00000071438.1,CATG00000072885.1,CATG00000075162.1,CATG00000075641.1,CATG00000075836.1,CATG00000076016.1,CATG00000079734.1,CATG00000079737.1,CATG00000079741.1,CATG00000080010.1,CATG00000080892.1,CATG00000082568.1,CATG00000082684.1,CATG00000082772.1,CATG00000083449.1,CATG00000084015.1,CATG00000085318.1,CATG00000085328.1,CATG00000085400.1,CATG00000085430.1,CATG00000087054.1,CATG00000087326.1,CATG00000087443.1,CATG00000088586.1,CATG00000088641.1,CATG00000090333.1,CATG00000092338.1,CATG00000092341.1,CATG00000092342.1,CATG00000094880.1,CATG00000095724.1,CATG00000096745.1,CATG00000098377.1,CATG00000098779.1,CATG00000101035.1,CATG00000103898.1,CATG00000104953.1,CATG00000104957.1,CATG00000106881.1,CATG00000106954.1,CATG00000107304.1,CATG00000107929.1,CATG00000108639.1,CATG00000109844.1,CATG00000116206.1,CATG00000116309.1,CATG00000116317.1,CATG00000116321.1,CATG00000116501.1,CATG00000116585.1,CATG00000118022.1,ENSG00000002079.8,ENSG00000005001.5,ENSG00000005421.4,ENSG00000006453.9,ENSG00000019186.5,ENSG00000039068.14,ENSG00000046604.8,ENSG00000049283.13,ENSG00000052344.11,ENSG00000053747.11,ENSG00000058085.10,ENSG00000062038.9,ENSG00000065618.12,ENSG00000069011.11,ENSG00000069812.7,ENSG00000070731.5,ENSG00000073282.8,ENSG00000081277.7,ENSG00000085552.12,ENSG00000087494.11,ENSG00000087916.7,ENSG00000088726.11,ENSG00000089356.12,ENSG00000091409.10,ENSG00000092295.7,ENSG00000096696.9,ENSG00000099812.6,ENSG00000100558.4,ENSG00000101311.11,ENSG00000102554.9,ENSG00000102890.10,ENSG00000103067.7,ENSG00000104413.11,ENSG00000104892.12,ENSG00000105699.12,ENSG00000105852.6,ENSG00000106541.7,ENSG00000106804.6,ENSG00000108602.13,ENSG00000109182.7,ENSG00000111012.5,ENSG00000111057.6,ENSG00000112378.11,ENSG00000112414.10,ENSG00000112559.9,ENSG00000113600.6,ENSG00000114270.11,ENSG00000114378.12,ENSG00000115221.6,ENSG00000115255.6,ENSG00000115718.13,ENSG00000115884.6,ENSG00000117407.12,ENSG00000117472.5,ENSG00000117525.9,ENSG00000117595.6,ENSG00000120055.5,ENSG00000120471.10,ENSG00000121410.7,ENSG00000123453.12,ENSG00000124102.4,ENSG00000124143.6,ENSG00000124664.6,ENSG00000124713.5,ENSG00000124839.8,ENSG00000125730.12,ENSG00000125731.8,ENSG00000125798.10,ENSG00000126233.1,ENSG00000128422.11,ENSG00000129194.3,ENSG00000129270.11,ENSG00000129354.7,ENSG00000129451.7,ENSG00000129474.11,ENSG00000129514.4,ENSG00000130545.11,ENSG00000131187.5,ENSG00000131746.8,ENSG00000131781.8,ENSG00000132470.9,ENSG00000132698.9,ENSG00000132746.10,ENSG00000133477.12,ENSG00000134339.4,ENSG00000134757.4,ENSG00000134762.12,ENSG00000135480.10,ENSG00000136327.6,ENSG00000137203.6,ENSG00000137440.3,ENSG00000137699.12,ENSG00000137975.7,ENSG00000138271.4,ENSG00000138356.9,ENSG00000138772.8,ENSG00000139269.2,ENSG00000140022.5,ENSG00000140832.5,ENSG00000141485.11,ENSG00000142273.6,ENSG00000143412.5,ENSG00000144045.9,ENSG00000144452.10,ENSG00000146054.13,ENSG00000147689.12,ENSG00000147697.4,ENSG00000148346.7,ENSG00000148426.8,ENSG00000148795.5,ENSG00000149131.11,ENSG00000149527.13,ENSG00000151715.3,ENSG00000152939.10,ENSG00000153292.11,ENSG00000153294.7,ENSG00000154102.6,ENSG00000154227.9,ENSG00000154764.5,ENSG00000155918.3,ENSG00000157992.8,ENSG00000158023.5,ENSG00000158125.5,ENSG00000159166.9,ENSG00000161249.16,ENSG00000162723.5,ENSG00000163202.4,ENSG00000163216.6,ENSG00000163218.10,ENSG00000163235.11,ENSG00000163347.5,ENSG00000163362.6,ENSG00000163915.3,ENSG00000164078.8,ENSG00000164379.4,ENSG00000164520.7,ENSG00000165474.5,ENSG00000165799.4,ENSG00000166145.10,ENSG00000166183.11,ENSG00000166278.10,ENSG00000166670.5,ENSG00000167105.3,ENSG00000167165.14,ENSG00000167644.7,ENSG00000167754.8,ENSG00000167767.9,ENSG00000168143.8,ENSG00000168528.7,ENSG00000168703.5,ENSG00000168907.9,ENSG00000169035.7,ENSG00000169174.9,ENSG00000169469.7,ENSG00000169474.3,ENSG00000169594.8,ENSG00000170044.4,ENSG00000170209.4,ENSG00000171124.8,ENSG00000171236.9,ENSG00000171345.9,ENSG00000171346.9,ENSG00000171517.5,ENSG00000171903.12,ENSG00000172478.13,ENSG00000173156.2,ENSG00000173432.6,ENSG00000173801.12,ENSG00000174564.8,ENSG00000174567.7,ENSG00000175121.7,ENSG00000175707.7,ENSG00000175793.10,ENSG00000176092.9,ENSG00000176153.10,ENSG00000176826.11,ENSG00000177106.10,ENSG00000177494.5,ENSG00000177627.5,ENSG00000178038.12,ENSG00000178078.7,ENSG00000178363.3,ENSG00000179148.5,ENSG00000179593.11,ENSG00000179826.5,ENSG00000180921.6,ENSG00000181333.11,ENSG00000181392.10,ENSG00000181885.14,ENSG00000182040.4,ENSG00000182795.12,ENSG00000183421.7,ENSG00000183742.8,ENSG00000184292.5,ENSG00000184363.5,ENSG00000184916.4,ENSG00000185467.7,ENSG00000185479.5,ENSG00000186081.7,ENSG00000186115.8,ENSG00000186832.4,ENSG00000186847.5,ENSG00000187546.9,ENSG00000188089.9,ENSG00000188100.8,ENSG00000188508.6,ENSG00000188910.7,ENSG00000189001.6,ENSG00000189280.3,ENSG00000189334.4,ENSG00000189431.5,ENSG00000189433.5,ENSG00000196754.6,ENSG00000196878.8,ENSG00000197084.4,ENSG00000197822.6,ENSG00000200336.1,ENSG00000201695.1,ENSG00000203499.6,ENSG00000203722.3,ENSG00000203837.4,ENSG00000204618.4,ENSG00000205420.6,ENSG00000206075.9,ENSG00000207568.1,ENSG00000207708.1,ENSG00000207713.1,ENSG00000213906.5,ENSG00000214514.3,ENSG00000214860.4,ENSG00000218014.1,ENSG00000221389.1,ENSG00000224260.2,ENSG00000224511.1,ENSG00000224689.3,ENSG00000225383.2,ENSG00000225950.3,ENSG00000226535.1,ENSG00000226652.1,ENSG00000227038.2,ENSG00000227184.3,ENSG00000227479.1,ENSG00000228951.1,ENSG00000229647.1,ENSG00000230439.2,ENSG00000230716.3,ENSG00000230937.5,ENSG00000231131.2,ENSG00000231483.1,ENSG00000231666.1,ENSG00000231870.4,ENSG00000234602.3,ENSG00000235899.1,ENSG00000236961.1,ENSG00000237548.1,ENSG00000238117.1,ENSG00000238120.1,ENSG00000240891.2,ENSG00000241416.1,ENSG00000242147.1,ENSG00000245648.1,ENSG00000247844.1,ENSG00000249500.1,ENSG00000250229.1,ENSG00000251191.3,ENSG00000251381.2,ENSG00000252279.1,ENSG00000253315.1,ENSG00000253410.1,ENSG00000254827.1,ENSG00000254842.2,ENSG00000254991.1,ENSG00000255071.1,ENSG00000255325.2,ENSG00000255501.1,ENSG00000256812.1,ENSG00000257084.1,ENSG00000257671.1,ENSG00000258018.1,ENSG00000258414.1,ENSG00000259132.1,ENSG00000259230.1,ENSG00000259974.2,ENSG00000260125.1,ENSG00000260276.1,ENSG00000260459.2,ENSG00000260899.1,ENSG00000261092.1,ENSG00000262302.1,ENSG00000263325.1,ENSG00000263718.2,ENSG00000264831.1,ENSG00000265606.1,ENSG00000265610.1,ENSG00000265660.1,ENSG00000266304.1,ENSG00000266656.1,ENSG00000267151.2,ENSG00000267385.1,ENSG00000267748.2,ENSG00000268947.1,ENSG00000273132.1</t>
  </si>
  <si>
    <t>CL:0000234</t>
  </si>
  <si>
    <t>phagocyte</t>
  </si>
  <si>
    <t>Any cell capable of ingesting particulate matter via phagocytosis.</t>
  </si>
  <si>
    <t>CNhs10852,CNhs10857,CNhs10861,CNhs11062,CNhs11899,CNhs11941,CNhs11954,CNhs11997,CNhs12000,CNhs12003,CNhs12196,CNhs12200,CNhs13174,CNhs13207,CNhs13208,CNhs13216,CNhs13224,CNhs13229,CNhs13379,CNhs13465,CNhs13466,CNhs13467,CNhs13468,CNhs13469,CNhs13470,CNhs13471,CNhs13472,CNhs13473,CNhs13474,CNhs13475,CNhs13476,CNhs13480,CNhs13483,CNhs13484,CNhs13485,CNhs13487,CNhs13488,CNhs13489,CNhs13490,CNhs13491,CNhs13492,CNhs13493,CNhs13494,CNhs13495,CNhs13532,CNhs13533,CNhs13535,CNhs13536,CNhs13537,CNhs13540,CNhs13541,CNhs13543,CNhs13544,CNhs13545,CNhs13546,CNhs13547,CNhs13548,CNhs13549,CNhs13554,CNhs13555,CNhs13556,CNhs13557,CNhs13559,CNhs13560,CNhs13561,CNhs13562,CNhs13637,CNhs13638,CNhs13639,CNhs13640,CNhs13641,CNhs13643,CNhs13645,CNhs13646,CNhs13647,CNhs13649,CNhs13650,CNhs13651</t>
  </si>
  <si>
    <t>CATG00000000008.1,CATG00000000110.1,CATG00000000135.1,CATG00000000227.1,CATG00000000231.1,CATG00000000232.1,CATG00000000365.1,CATG00000000373.1,CATG00000000419.1,CATG00000000494.1,CATG00000000539.1,CATG00000000571.1,CATG00000000687.1,CATG00000000703.1,CATG00000000704.1,CATG00000000932.1,CATG00000000933.1,CATG00000001007.1,CATG00000001121.1,CATG00000001127.1,CATG00000001134.1,CATG00000001176.1,CATG00000001177.1,CATG00000001178.1,CATG00000001253.1,CATG00000001257.1,CATG00000001338.1,CATG00000001342.1,CATG00000001363.1,CATG00000001378.1,CATG00000001508.1,CATG00000001512.1,CATG00000001539.1,CATG00000001587.1,CATG00000001743.1,CATG00000002019.1,CATG00000002025.1,CATG00000002208.1,CATG00000002235.1,CATG00000002239.1,CATG00000002317.1,CATG00000002330.1,CATG00000002332.1,CATG00000002339.1,CATG00000002341.1,CATG00000002370.1,CATG00000002440.1,CATG00000002453.1,CATG00000002463.1,CATG00000002464.1,CATG00000002485.1,CATG00000002486.1,CATG00000002488.1,CATG00000002496.1,CATG00000002514.1,CATG00000002612.1,CATG00000002617.1,CATG00000002638.1,CATG00000002652.1,CATG00000002755.1,CATG00000002973.1,CATG00000002980.1,CATG00000002981.1,CATG00000003113.1,CATG00000003116.1,CATG00000003118.1,CATG00000003441.1,CATG00000003445.1,CATG00000003457.1,CATG00000003708.1,CATG00000003781.1,CATG00000003787.1,CATG00000003969.1,CATG00000003970.1,CATG00000003973.1,CATG00000004356.1,CATG00000004749.1,CATG00000004752.1,CATG00000004949.1,CATG00000005249.1,CATG00000005254.1,CATG00000005458.1,CATG00000005514.1,CATG00000005551.1,CATG00000005608.1,CATG00000005618.1,CATG00000005652.1,CATG00000005671.1,CATG00000005703.1,CATG00000005715.1,CATG00000005769.1,CATG00000005771.1,CATG00000005835.1,CATG00000005852.1,CATG00000005853.1,CATG00000005854.1,CATG00000005856.1,CATG00000005936.1,CATG00000005960.1,CATG00000005987.1,CATG00000005990.1,CATG00000006091.1,CATG00000006104.1,CATG00000006489.1,CATG00000006667.1,CATG00000006701.1,CATG00000006826.1,CATG00000006914.1,CATG00000006919.1,CATG00000006929.1,CATG00000007131.1,CATG00000007149.1,CATG00000007172.1,CATG00000007283.1,CATG00000007296.1,CATG00000007637.1,CATG00000007793.1,CATG00000007794.1,CATG00000007795.1,CATG00000007797.1,CATG00000007805.1,CATG00000007869.1,CATG00000007887.1,CATG00000007947.1,CATG00000007948.1,CATG00000007950.1,CATG00000007970.1,CATG00000008021.1,CATG00000008050.1,CATG00000008137.1,CATG00000008374.1,CATG00000008381.1,CATG00000008504.1,CATG00000008526.1,CATG00000008532.1,CATG00000008768.1,CATG00000008996.1,CATG00000009063.1,CATG00000009089.1,CATG00000009097.1,CATG00000009193.1,CATG00000009433.1,CATG00000009441.1,CATG00000009446.1,CATG00000009569.1,CATG00000009582.1,CATG00000009861.1,CATG00000009864.1,CATG00000009942.1,CATG00000009951.1,CATG00000009957.1,CATG00000009958.1,CATG00000010051.1,CATG00000010058.1,CATG00000010129.1,CATG00000010131.1,CATG00000010182.1,CATG00000010268.1,CATG00000010410.1,CATG00000010413.1,CATG00000010414.1,CATG00000010416.1,CATG00000010462.1,CATG00000010537.1,CATG00000010538.1,CATG00000010539.1,CATG00000010633.1,CATG00000010647.1,CATG00000010649.1,CATG00000010764.1,CATG00000010771.1,CATG00000011086.1,CATG00000011109.1,CATG00000011142.1,CATG00000011181.1,CATG00000011252.1,CATG00000011256.1,CATG00000011322.1,CATG00000011651.1,CATG00000011656.1,CATG00000011720.1,CATG00000011773.1,CATG00000011915.1,CATG00000011988.1,CATG00000012003.1,CATG00000012026.1,CATG00000012060.1,CATG00000012062.1,CATG00000012107.1,CATG00000012261.1,CATG00000012306.1,CATG00000012366.1,CATG00000012368.1,CATG00000012385.1,CATG00000012759.1,CATG00000012783.1,CATG00000012786.1,CATG00000012787.1,CATG00000012794.1,CATG00000012796.1,CATG00000012857.1,CATG00000012859.1,CATG00000012861.1,CATG00000012864.1,CATG00000012866.1,CATG00000013090.1,CATG00000013247.1,CATG00000013318.1,CATG00000013322.1,CATG00000013499.1,CATG00000013507.1,CATG00000013510.1,CATG00000013511.1,CATG00000013598.1,CATG00000013601.1,CATG00000013694.1,CATG00000013695.1,CATG00000013703.1,CATG00000013771.1,CATG00000013829.1,CATG00000013871.1,CATG00000013885.1,CATG00000013891.1,CATG00000014006.1,CATG00000014047.1,CATG00000014104.1,CATG00000014196.1,CATG00000014207.1,CATG00000014285.1,CATG00000014352.1,CATG00000014356.1,CATG00000014549.1,CATG00000014561.1,CATG00000014592.1,CATG00000014661.1,CATG00000014672.1,CATG00000014689.1,CATG00000014751.1,CATG00000014752.1,CATG00000015348.1,CATG00000015351.1,CATG00000015361.1,CATG00000015927.1,CATG00000015945.1,CATG00000016002.1,CATG00000016043.1,CATG00000016218.1,CATG00000016254.1,CATG00000016263.1,CATG00000016281.1,CATG00000016285.1,CATG00000016289.1,CATG00000016379.1,CATG00000016383.1,CATG00000016384.1,CATG00000016438.1,CATG00000016446.1,CATG00000016500.1,CATG00000016581.1,CATG00000016705.1,CATG00000016919.1,CATG00000016926.1,CATG00000016929.1,CATG00000016939.1,CATG00000017017.1,CATG00000017029.1,CATG00000017046.1,CATG00000017091.1,CATG00000017105.1,CATG00000017108.1,CATG00000017127.1,CATG00000017483.1,CATG00000017496.1,CATG00000017720.1,CATG00000018078.1,CATG00000018132.1,CATG00000018191.1,CATG00000018226.1,CATG00000018232.1,CATG00000018275.1,CATG00000018334.1,CATG00000018535.1,CATG00000018539.1,CATG00000018542.1,CATG00000018543.1,CATG00000018777.1,CATG00000018862.1,CATG00000018880.1,CATG00000018884.1,CATG00000018907.1,CATG00000019056.1,CATG00000019058.1,CATG00000019061.1,CATG00000019062.1,CATG00000019184.1,CATG00000019195.1,CATG00000019208.1,CATG00000019510.1,CATG00000019532.1,CATG00000019583.1,CATG00000019710.1,CATG00000019901.1,CATG00000019942.1,CATG00000019949.1,CATG00000019993.1,CATG00000019998.1,CATG00000019999.1,CATG00000020018.1,CATG00000020178.1,CATG00000020269.1,CATG00000020462.1,CATG00000020513.1,CATG00000020629.1,CATG00000020715.1,CATG00000020833.1,CATG00000020865.1,CATG00000021084.1,CATG00000021091.1,CATG00000021161.1,CATG00000021187.1,CATG00000021189.1,CATG00000021195.1,CATG00000021316.1,CATG00000021329.1,CATG00000021452.1,CATG00000021460.1,CATG00000021481.1,CATG00000021544.1,CATG00000021586.1,CATG00000021602.1,CATG00000021603.1,CATG00000021641.1,CATG00000021643.1,CATG00000021645.1,CATG00000021674.1,CATG00000021809.1,CATG00000021872.1,CATG00000021913.1,CATG00000022079.1,CATG00000022086.1,CATG00000022489.1,CATG00000022594.1,CATG00000022612.1,CATG00000022613.1,CATG00000022677.1,CATG00000022686.1,CATG00000022687.1,CATG00000022774.1,CATG00000022822.1,CATG00000022826.1,CATG00000022827.1,CATG00000022987.1,CATG00000023019.1,CATG00000023070.1,CATG00000023270.1,CATG00000023278.1,CATG00000023312.1,CATG00000023443.1,CATG00000023453.1,CATG00000023485.1,CATG00000023547.1,CATG00000023586.1,CATG00000023598.1,CATG00000023643.1,CATG00000023752.1,CATG00000023780.1,CATG00000023782.1,CATG00000023784.1,CATG00000023809.1,CATG00000023841.1,CATG00000023977.1,CATG00000024020.1,CATG00000024256.1,CATG00000024278.1,CATG00000024378.1,CATG00000024467.1,CATG00000024500.1,CATG00000024667.1,CATG00000024728.1,CATG00000024742.1,CATG00000024798.1,CATG00000024799.1,CATG00000024823.1,CATG00000024824.1,CATG00000024825.1,CATG00000024927.1,CATG00000025046.1,CATG00000025233.1,CATG00000025242.1,CATG00000025392.1,CATG00000025393.1,CATG00000025492.1,CATG00000025533.1,CATG00000025564.1,CATG00000025597.1,CATG00000025637.1,CATG00000025682.1,CATG00000025687.1,CATG00000025709.1,CATG00000025760.1,CATG00000025785.1,CATG00000025827.1,CATG00000025944.1,CATG00000025972.1,CATG00000026051.1,CATG00000026111.1,CATG00000026306.1,CATG00000026333.1,CATG00000026553.1,CATG00000026610.1,CATG00000026622.1,CATG00000026746.1,CATG00000026812.1,CATG00000026855.1,CATG00000026867.1,CATG00000027083.1,CATG00000027119.1,CATG00000027120.1,CATG00000027127.1,CATG00000027285.1,CATG00000027365.1,CATG00000027439.1,CATG00000027596.1,CATG00000027715.1,CATG00000027746.1,CATG00000027790.1,CATG00000027795.1,CATG00000027831.1,CATG00000027843.1,CATG00000027872.1,CATG00000027973.1,CATG00000028063.1,CATG00000028064.1,CATG00000028125.1,CATG00000028176.1,CATG00000028183.1,CATG00000028245.1,CATG00000028354.1,CATG00000028512.1,CATG00000028697.1,CATG00000028924.1,CATG00000028932.1,CATG00000029007.1,CATG00000029081.1,CATG00000029094.1,CATG00000029200.1,CATG00000029233.1,CATG00000029361.1,CATG00000029656.1,CATG00000029814.1,CATG00000029909.1,CATG00000030049.1,CATG00000030116.1,CATG00000030137.1,CATG00000030171.1,CATG00000030174.1,CATG00000030178.1,CATG00000030260.1,CATG00000030392.1,CATG00000030407.1,CATG00000030408.1,CATG00000030411.1,CATG00000030415.1,CATG00000030417.1,CATG00000030492.1,CATG00000030520.1,CATG00000030587.1,CATG00000030660.1,CATG00000030733.1,CATG00000030758.1,CATG00000030863.1,CATG00000030898.1,CATG00000031078.1,CATG00000031150.1,CATG00000031152.1,CATG00000031157.1,CATG00000031413.1,CATG00000031418.1,CATG00000031446.1,CATG00000031490.1,CATG00000031540.1,CATG00000031741.1,CATG00000031871.1,CATG00000031932.1,CATG00000032029.1,CATG00000032111.1,CATG00000032122.1,CATG00000032125.1,CATG00000032272.1,CATG00000032370.1,CATG00000032371.1,CATG00000032373.1,CATG00000032376.1,CATG00000032378.1,CATG00000032389.1,CATG00000032415.1,CATG00000032416.1,CATG00000032430.1,CATG00000032530.1,CATG00000032541.1,CATG00000032542.1,CATG00000032543.1,CATG00000032550.1,CATG00000032634.1,CATG00000032669.1,CATG00000032703.1,CATG00000032704.1,CATG00000032733.1,CATG00000032738.1,CATG00000032764.1,CATG00000032836.1,CATG00000032857.1,CATG00000032924.1,CATG00000032925.1,CATG00000032969.1,CATG00000033000.1,CATG00000033084.1,CATG00000033087.1,CATG00000033110.1,CATG00000033111.1,CATG00000033349.1,CATG00000033360.1,CATG00000033362.1,CATG00000033444.1,CATG00000033448.1,CATG00000033451.1,CATG00000033506.1,CATG00000033577.1,CATG00000033674.1,CATG00000033748.1,CATG00000033869.1,CATG00000033899.1,CATG00000033948.1,CATG00000034048.1,CATG00000034058.1,CATG00000034132.1,CATG00000034198.1,CATG00000034219.1,CATG00000034234.1,CATG00000034235.1,CATG00000034239.1,CATG00000034241.1,CATG00000034258.1,CATG00000034274.1,CATG00000034280.1,CATG00000034397.1,CATG00000034398.1,CATG00000034487.1,CATG00000034522.1,CATG00000034680.1,CATG00000034706.1,CATG00000034718.1,CATG00000034724.1,CATG00000034725.1,CATG00000034726.1,CATG00000034727.1,CATG00000034729.1,CATG00000034805.1,CATG00000034825.1,CATG00000034836.1,CATG00000034913.1,CATG00000034914.1,CATG00000034989.1,CATG00000035014.1,CATG00000035034.1,CATG00000035036.1,CATG00000035093.1,CATG00000035124.1,CATG00000035126.1,CATG00000035242.1,CATG00000035322.1,CATG00000035323.1,CATG00000035337.1,CATG00000035601.1,CATG00000035773.1,CATG00000035832.1,CATG00000035835.1,CATG00000035848.1,CATG00000035920.1,CATG00000035934.1,CATG00000035959.1,CATG00000035975.1,CATG00000036110.1,CATG00000036111.1,CATG00000036123.1,CATG00000036129.1,CATG00000036191.1,CATG00000036203.1,CATG00000036282.1,CATG00000036299.1,CATG00000036362.1,CATG00000036636.1,CATG00000036637.1,CATG00000036787.1,CATG00000036797.1,CATG00000036803.1,CATG00000036856.1,CATG00000037257.1,CATG00000037451.1,CATG00000037612.1,CATG00000037704.1,CATG00000037745.1,CATG00000037781.1,CATG00000038023.1,CATG00000038052.1,CATG00000038160.1,CATG00000038176.1,CATG00000038197.1,CATG00000038215.1,CATG00000038230.1,CATG00000038244.1,CATG00000038306.1,CATG00000038320.1,CATG00000038372.1,CATG00000038418.1,CATG00000038441.1,CATG00000038448.1,CATG00000038597.1,CATG00000038607.1,CATG00000038608.1,CATG00000038647.1,CATG00000038776.1,CATG00000038834.1,CATG00000038869.1,CATG00000039065.1,CATG00000039093.1,CATG00000039101.1,CATG00000039135.1,CATG00000039139.1,CATG00000039355.1,CATG00000039425.1,CATG00000039426.1,CATG00000039435.1,CATG00000039436.1,CATG00000039461.1,CATG00000039496.1,CATG00000039497.1,CATG00000039517.1,CATG00000039536.1,CATG00000039537.1,CATG00000039559.1,CATG00000039564.1,CATG00000039609.1,CATG00000039613.1,CATG00000039648.1,CATG00000039711.1,CATG00000039749.1,CATG00000039751.1,CATG00000039820.1,CATG00000039821.1,CATG00000039920.1,CATG00000039942.1,CATG00000039983.1,CATG00000040018.1,CATG00000040026.1,CATG00000040066.1,CATG00000040067.1,CATG00000040077.1,CATG00000040121.1,CATG00000040122.1,CATG00000040167.1,CATG00000040307.1,CATG00000040376.1,CATG00000040378.1,CATG00000040393.1,CATG00000040407.1,CATG00000040419.1,CATG00000040425.1,CATG00000040454.1,CATG00000040501.1,CATG00000040514.1,CATG00000040550.1,CATG00000040590.1,CATG00000040778.1,CATG00000040780.1,CATG00000040791.1,CATG00000040796.1,CATG00000040849.1,CATG00000040952.1,CATG00000041032.1,CATG00000041110.1,CATG00000041116.1,CATG00000041147.1,CATG00000041154.1,CATG00000041168.1,CATG00000041174.1,CATG00000041175.1,CATG00000041224.1,CATG00000041226.1,CATG00000041269.1,CATG00000041277.1,CATG00000041336.1,CATG00000041337.1,CATG00000041357.1,CATG00000041411.1,CATG00000041413.1,CATG00000041420.1,CATG00000041423.1,CATG00000041426.1,CATG00000041477.1,CATG00000041525.1,CATG00000041579.1,CATG00000041685.1,CATG00000041725.1,CATG00000041727.1,CATG00000041925.1,CATG00000042055.1,CATG00000042127.1,CATG00000042146.1,CATG00000042228.1,CATG00000042238.1,CATG00000042297.1,CATG00000042435.1,CATG00000042495.1,CATG00000042518.1,CATG00000042563.1,CATG00000042601.1,CATG00000042617.1,CATG00000042837.1,CATG00000042913.1,CATG00000042928.1,CATG00000042929.1,CATG00000042932.1,CATG00000042935.1,CATG00000043013.1,CATG00000043101.1,CATG00000043105.1,CATG00000043107.1,CATG00000043203.1,CATG00000043235.1,CATG00000043243.1,CATG00000043248.1,CATG00000043289.1,CATG00000043383.1,CATG00000043676.1,CATG00000043803.1,CATG00000043839.1,CATG00000043841.1,CATG00000043887.1,CATG00000043937.1,CATG00000043966.1,CATG00000044210.1,CATG00000044214.1,CATG00000044216.1,CATG00000044353.1,CATG00000044358.1,CATG00000044530.1,CATG00000044539.1,CATG00000044540.1,CATG00000044543.1,CATG00000044548.1,CATG00000044716.1,CATG00000044750.1,CATG00000044822.1,CATG00000044829.1,CATG00000044833.1,CATG00000044867.1,CATG00000044871.1,CATG00000044875.1,CATG00000044878.1,CATG00000044920.1,CATG00000044929.1,CATG00000044948.1,CATG00000045046.1,CATG00000045070.1,CATG00000045215.1,CATG00000045402.1,CATG00000045514.1,CATG00000045567.1,CATG00000045682.1,CATG00000045696.1,CATG00000046012.1,CATG00000046209.1,CATG00000046297.1,CATG00000046393.1,CATG00000046409.1,CATG00000046580.1,CATG00000046582.1,CATG00000046838.1,CATG00000046964.1,CATG00000046965.1,CATG00000046966.1,CATG00000046971.1,CATG00000046972.1,CATG00000047017.1,CATG00000047040.1,CATG00000047093.1,CATG00000047096.1,CATG00000047098.1,CATG00000047111.1,CATG00000047280.1,CATG00000047289.1,CATG00000047338.1,CATG00000047371.1,CATG00000047451.1,CATG00000047463.1,CATG00000047575.1,CATG00000047586.1,CATG00000047746.1,CATG00000047844.1,CATG00000047933.1,CATG00000047936.1,CATG00000047995.1,CATG00000048264.1,CATG00000048550.1,CATG00000048576.1,CATG00000048580.1,CATG00000048665.1,CATG00000048676.1,CATG00000048743.1,CATG00000048880.1,CATG00000048899.1,CATG00000048931.1,CATG00000048934.1,CATG00000049047.1,CATG00000049183.1,CATG00000049200.1,CATG00000049239.1,CATG00000049293.1,CATG00000049353.1,CATG00000049454.1,CATG00000049462.1,CATG00000049464.1,CATG00000049484.1,CATG00000049637.1,CATG00000049669.1,CATG00000049674.1,CATG00000049683.1,CATG00000049695.1,CATG00000049698.1,CATG00000049710.1,CATG00000049794.1,CATG00000049795.1,CATG00000049898.1,CATG00000049914.1,CATG00000049971.1,CATG00000050062.1,CATG00000050109.1,CATG00000050185.1,CATG00000050187.1,CATG00000050188.1,CATG00000050213.1,CATG00000050219.1,CATG00000050222.1,CATG00000050236.1,CATG00000050315.1,CATG00000050325.1,CATG00000050461.1,CATG00000050470.1,CATG00000050475.1,CATG00000050525.1,CATG00000050705.1,CATG00000050714.1,CATG00000050736.1,CATG00000050740.1,CATG00000050856.1,CATG00000050881.1,CATG00000051248.1,CATG00000051324.1,CATG00000051327.1,CATG00000051355.1,CATG00000051361.1,CATG00000051365.1,CATG00000051486.1,CATG00000051546.1,CATG00000051556.1,CATG00000051559.1,CATG00000051597.1,CATG00000051629.1,CATG00000051669.1,CATG00000051762.1,CATG00000051777.1,CATG00000051797.1,CATG00000051798.1,CATG00000051826.1,CATG00000051829.1,CATG00000051860.1,CATG00000051865.1,CATG00000051943.1,CATG00000052107.1,CATG00000052211.1,CATG00000052234.1,CATG00000052261.1,CATG00000052347.1,CATG00000052361.1,CATG00000052364.1,CATG00000052390.1,CATG00000052542.1,CATG00000052772.1,CATG00000052891.1,CATG00000052895.1,CATG00000052897.1,CATG00000052900.1,CATG00000052902.1,CATG00000052907.1,CATG00000052975.1,CATG00000053110.1,CATG00000053155.1,CATG00000053156.1,CATG00000053247.1,CATG00000053250.1,CATG00000053253.1,CATG00000053260.1,CATG00000053265.1,CATG00000053365.1,CATG00000053466.1,CATG00000053503.1,CATG00000053510.1,CATG00000053526.1,CATG00000053541.1,CATG00000053543.1,CATG00000053561.1,CATG00000053562.1,CATG00000053566.1,CATG00000053672.1,CATG00000053829.1,CATG00000053834.1,CATG00000053835.1,CATG00000053945.1,CATG00000053948.1,CATG00000053951.1,CATG00000053959.1,CATG00000053992.1,CATG00000053995.1,CATG00000054069.1,CATG00000054077.1,CATG00000054105.1,CATG00000054151.1,CATG00000054163.1,CATG00000054167.1,CATG00000054170.1,CATG00000054202.1,CATG00000054479.1,CATG00000054481.1,CATG00000054482.1,CATG00000054620.1,CATG00000054714.1,CATG00000054724.1,CATG00000054725.1,CATG00000054726.1,CATG00000054790.1,CATG00000054804.1,CATG00000054813.1,CATG00000054839.1,CATG00000055043.1,CATG00000055053.1,CATG00000055056.1,CATG00000055057.1,CATG00000055062.1,CATG00000055064.1,CATG00000055076.1,CATG00000055085.1,CATG00000055086.1,CATG00000055087.1,CATG00000055089.1,CATG00000055093.1,CATG00000055094.1,CATG00000055097.1,CATG00000055112.1,CATG00000055114.1,CATG00000055117.1,CATG00000055118.1,CATG00000055184.1,CATG00000055191.1,CATG00000055207.1,CATG00000055217.1,CATG00000055241.1,CATG00000055342.1,CATG00000055392.1,CATG00000055405.1,CATG00000055413.1,CATG00000055461.1,CATG00000055544.1,CATG00000055547.1,CATG00000055555.1,CATG00000055564.1,CATG00000055836.1,CATG00000055848.1,CATG00000055869.1,CATG00000055910.1,CATG00000055938.1,CATG00000055944.1,CATG00000055945.1,CATG00000055946.1,CATG00000055982.1,CATG00000056048.1,CATG00000056058.1,CATG00000056069.1,CATG00000056223.1,CATG00000056262.1,CATG00000056300.1,CATG00000056322.1,CATG00000056402.1,CATG00000056549.1,CATG00000056741.1,CATG00000056744.1,CATG00000056751.1,CATG00000056759.1,CATG00000056762.1,CATG00000056822.1,CATG00000056856.1,CATG00000056917.1,CATG00000056943.1,CATG00000056980.1,CATG00000057194.1,CATG00000057336.1,CATG00000057337.1,CATG00000057339.1,CATG00000057360.1,CATG00000057364.1,CATG00000057408.1,CATG00000057414.1,CATG00000057418.1,CATG00000057419.1,CATG00000057420.1,CATG00000057430.1,CATG00000057735.1,CATG00000057783.1,CATG00000057849.1,CATG00000057881.1,CATG00000058242.1,CATG00000058281.1,CATG00000058287.1,CATG00000058311.1,CATG00000058351.1,CATG00000058371.1,CATG00000058373.1,CATG00000058417.1,CATG00000058465.1,CATG00000058571.1,CATG00000058632.1,CATG00000058647.1,CATG00000058651.1,CATG00000058831.1,CATG00000058844.1,CATG00000058905.1,CATG00000059008.1,CATG00000059016.1,CATG00000059027.1,CATG00000059036.1,CATG00000059210.1,CATG00000059216.1,CATG00000059241.1,CATG00000059268.1,CATG00000059471.1,CATG00000059473.1,CATG00000059714.1,CATG00000059742.1,CATG00000059783.1,CATG00000059784.1,CATG00000059804.1,CATG00000059856.1,CATG00000059950.1,CATG00000059964.1,CATG00000059985.1,CATG00000059988.1,CATG00000059990.1,CATG00000059992.1,CATG00000059993.1,CATG00000059994.1,CATG00000059995.1,CATG00000060000.1,CATG00000060059.1,CATG00000060060.1,CATG00000060079.1,CATG00000060169.1,CATG00000060207.1,CATG00000060316.1,CATG00000060467.1,CATG00000061175.1,CATG00000061185.1,CATG00000061230.1,CATG00000061411.1,CATG00000061445.1,CATG00000061507.1,CATG00000061513.1,CATG00000061700.1,CATG00000061701.1,CATG00000061773.1,CATG00000061782.1,CATG00000061787.1,CATG00000061976.1,CATG00000062067.1,CATG00000062140.1,CATG00000062176.1,CATG00000062256.1,CATG00000062392.1,CATG00000062401.1,CATG00000062406.1,CATG00000062520.1,CATG00000062850.1,CATG00000062981.1,CATG00000063081.1,CATG00000063086.1,CATG00000063135.1,CATG00000063144.1,CATG00000063209.1,CATG00000063228.1,CATG00000063381.1,CATG00000063432.1,CATG00000063434.1,CATG00000063508.1,CATG00000063644.1,CATG00000063734.1,CATG00000063738.1,CATG00000063762.1,CATG00000064011.1,CATG00000064178.1,CATG00000064243.1,CATG00000064252.1,CATG00000064354.1,CATG00000064363.1,CATG00000064407.1,CATG00000064461.1,CATG00000064465.1,CATG00000064482.1,CATG00000064485.1,CATG00000064486.1,CATG00000064487.1,CATG00000064488.1,CATG00000064503.1,CATG00000064587.1,CATG00000064688.1,CATG00000064757.1,CATG00000064800.1,CATG00000064889.1,CATG00000064974.1,CATG00000065003.1,CATG00000065075.1,CATG00000065196.1,CATG00000065345.1,CATG00000065351.1,CATG00000065396.1,CATG00000065407.1,CATG00000065460.1,CATG00000065539.1,CATG00000065545.1,CATG00000065552.1,CATG00000065824.1,CATG00000065831.1,CATG00000065837.1,CATG00000066003.1,CATG00000066068.1,CATG00000066456.1,CATG00000066493.1,CATG00000066543.1,CATG00000066547.1,CATG00000066549.1,CATG00000066580.1,CATG00000066599.1,CATG00000066798.1,CATG00000066809.1,CATG00000066857.1,CATG00000067072.1,CATG00000067075.1,CATG00000067191.1,CATG00000067293.1,CATG00000067309.1,CATG00000067371.1,CATG00000067396.1,CATG00000067410.1,CATG00000067536.1,CATG00000067544.1,CATG00000067788.1,CATG00000067789.1,CATG00000067849.1,CATG00000068045.1,CATG00000068078.1,CATG00000068101.1,CATG00000068127.1,CATG00000068222.1,CATG00000068362.1,CATG00000068371.1,CATG00000068412.1,CATG00000068413.1,CATG00000068414.1,CATG00000068553.1,CATG00000068928.1,CATG00000068951.1,CATG00000068956.1,CATG00000069181.1,CATG00000069208.1,CATG00000069212.1,CATG00000069224.1,CATG00000069337.1,CATG00000069608.1,CATG00000069822.1,CATG00000069825.1,CATG00000069867.1,CATG00000069883.1,CATG00000069894.1,CATG00000070014.1,CATG00000070137.1,CATG00000070139.1,CATG00000070304.1,CATG00000070309.1,CATG00000070323.1,CATG00000070347.1,CATG00000070604.1,CATG00000070697.1,CATG00000070753.1,CATG00000070759.1,CATG00000070760.1,CATG00000070763.1,CATG00000070928.1,CATG00000071332.1,CATG00000071336.1,CATG00000071341.1,CATG00000071354.1,CATG00000071355.1,CATG00000071356.1,CATG00000071360.1,CATG00000071362.1,CATG00000071364.1,CATG00000071484.1,CATG00000071501.1,CATG00000071624.1,CATG00000071737.1,CATG00000071786.1,CATG00000071806.1,CATG00000071819.1,CATG00000071942.1,CATG00000072157.1,CATG00000072164.1,CATG00000072166.1,CATG00000072170.1,CATG00000072378.1,CATG00000072411.1,CATG00000072715.1,CATG00000072805.1,CATG00000072823.1,CATG00000072989.1,CATG00000073012.1,CATG00000073209.1,CATG00000073317.1,CATG00000073743.1,CATG00000073889.1,CATG00000073896.1,CATG00000073950.1,CATG00000073953.1,CATG00000073955.1,CATG00000074077.1,CATG00000074221.1,CATG00000074222.1,CATG00000074343.1,CATG00000074344.1,CATG00000074504.1,CATG00000074537.1,CATG00000074748.1,CATG00000074760.1,CATG00000074877.1,CATG00000074887.1,CATG00000074891.1,CATG00000074922.1,CATG00000074944.1,CATG00000074949.1,CATG00000074971.1,CATG00000074975.1,CATG00000075247.1,CATG00000075540.1,CATG00000075565.1,CATG00000075659.1,CATG00000075661.1,CATG00000075665.1,CATG00000075667.1,CATG00000075669.1,CATG00000075906.1,CATG00000075931.1,CATG00000076005.1,CATG00000076046.1,CATG00000076083.1,CATG00000076106.1,CATG00000076152.1,CATG00000076244.1,CATG00000076492.1,CATG00000076632.1,CATG00000076639.1,CATG00000076834.1,CATG00000076835.1,CATG00000076837.1,CATG00000077037.1,CATG00000077092.1,CATG00000077255.1,CATG00000077537.1,CATG00000077557.1,CATG00000077851.1,CATG00000077873.1,CATG00000077962.1,CATG00000077988.1,CATG00000078036.1,CATG00000078043.1,CATG00000078081.1,CATG00000078085.1,CATG00000078275.1,CATG00000078628.1,CATG00000078629.1,CATG00000078677.1,CATG00000078678.1,CATG00000078699.1,CATG00000078702.1,CATG00000078706.1,CATG00000078757.1,CATG00000078852.1,CATG00000078908.1,CATG00000078934.1,CATG00000078935.1,CATG00000078936.1,CATG00000078937.1,CATG00000078939.1,CATG00000079027.1,CATG00000079081.1,CATG00000079126.1,CATG00000079127.1,CATG00000079248.1,CATG00000079334.1,CATG00000079483.1,CATG00000079484.1,CATG00000079497.1,CATG00000079580.1,CATG00000079611.1,CATG00000079612.1,CATG00000079614.1,CATG00000079615.1,CATG00000079789.1,CATG00000079792.1,CATG00000079793.1,CATG00000079812.1,CATG00000079857.1,CATG00000079873.1,CATG00000079883.1,CATG00000080007.1,CATG00000080056.1,CATG00000080082.1,CATG00000080091.1,CATG00000080165.1,CATG00000080168.1,CATG00000080218.1,CATG00000080304.1,CATG00000080462.1,CATG00000080494.1,CATG00000080640.1,CATG00000080641.1,CATG00000080762.1,CATG00000080947.1,CATG00000081003.1,CATG00000081005.1,CATG00000081018.1,CATG00000081209.1,CATG00000081246.1,CATG00000081331.1,CATG00000081414.1,CATG00000081415.1,CATG00000081424.1,CATG00000081428.1,CATG00000081498.1,CATG00000081571.1,CATG00000081601.1,CATG00000081626.1,CATG00000081984.1,CATG00000081985.1,CATG00000081986.1,CATG00000082033.1,CATG00000082039.1,CATG00000082040.1,CATG00000082156.1,CATG00000082230.1,CATG00000082242.1,CATG00000082260.1,CATG00000082280.1,CATG00000082387.1,CATG00000082389.1,CATG00000082559.1,CATG00000082570.1,CATG00000082571.1,CATG00000082689.1,CATG00000082706.1,CATG00000082711.1,CATG00000082713.1,CATG00000082780.1,CATG00000082820.1,CATG00000082843.1,CATG00000082852.1,CATG00000082882.1,CATG00000082884.1,CATG00000082893.1,CATG00000082901.1,CATG00000082902.1,CATG00000082913.1,CATG00000082917.1,CATG00000082918.1,CATG00000082930.1,CATG00000083014.1,CATG00000083143.1,CATG00000083238.1,CATG00000083468.1,CATG00000083570.1,CATG00000083575.1,CATG00000083577.1,CATG00000083579.1,CATG00000083581.1,CATG00000083592.1,CATG00000083598.1,CATG00000083665.1,CATG00000083749.1,CATG00000083755.1,CATG00000083836.1,CATG00000083853.1,CATG00000083905.1,CATG00000083966.1,CATG00000083983.1,CATG00000084365.1,CATG00000084412.1,CATG00000084563.1,CATG00000084638.1,CATG00000084696.1,CATG00000084773.1,CATG00000084802.1,CATG00000085191.1,CATG00000085201.1,CATG00000085204.1,CATG00000085206.1,CATG00000085208.1,CATG00000085214.1,CATG00000085239.1,CATG00000085276.1,CATG00000085346.1,CATG00000085390.1,CATG00000085397.1,CATG00000085452.1,CATG00000085471.1,CATG00000085845.1,CATG00000085873.1,CATG00000085965.1,CATG00000086004.1,CATG00000086005.1,CATG00000086010.1,CATG00000086022.1,CATG00000086038.1,CATG00000086039.1,CATG00000086099.1,CATG00000086102.1,CATG00000086103.1,CATG00000086115.1,CATG00000086133.1,CATG00000086136.1,CATG00000086137.1,CATG00000086143.1,CATG00000086152.1,CATG00000086157.1,CATG00000086184.1,CATG00000086372.1,CATG00000086459.1,CATG00000086521.1,CATG00000086635.1,CATG00000086753.1,CATG00000086775.1,CATG00000086826.1,CATG00000086920.1,CATG00000086948.1,CATG00000087044.1,CATG00000087047.1,CATG00000087064.1,CATG00000087169.1,CATG00000087264.1,CATG00000087267.1,CATG00000087410.1,CATG00000087481.1,CATG00000087503.1,CATG00000087504.1,CATG00000087507.1,CATG00000087567.1,CATG00000087631.1,CATG00000087637.1,CATG00000087695.1,CATG00000087795.1,CATG00000087805.1,CATG00000087923.1,CATG00000087971.1,CATG00000087998.1,CATG00000088002.1,CATG00000088026.1,CATG00000088030.1,CATG00000088064.1,CATG00000088071.1,CATG00000088084.1,CATG00000088126.1,CATG00000088127.1,CATG00000088344.1,CATG00000088353.1,CATG00000088367.1,CATG00000088404.1,CATG00000088442.1,CATG00000088558.1,CATG00000088826.1,CATG00000088881.1,CATG00000089041.1,CATG00000089176.1,CATG00000089177.1,CATG00000089207.1,CATG00000089469.1,CATG00000089472.1,CATG00000089478.1,CATG00000089483.1,CATG00000089485.1,CATG00000089491.1,CATG00000089492.1,CATG00000089494.1,CATG00000089504.1,CATG00000089561.1,CATG00000089573.1,CATG00000089591.1,CATG00000089616.1,CATG00000089621.1,CATG00000089655.1,CATG00000089657.1,CATG00000089879.1,CATG00000089924.1,CATG00000090064.1,CATG00000090076.1,CATG00000090077.1,CATG00000090078.1,CATG00000090166.1,CATG00000090176.1,CATG00000090245.1,CATG00000090351.1,CATG00000090352.1,CATG00000090646.1,CATG00000090647.1,CATG00000090656.1,CATG00000090689.1,CATG00000090692.1,CATG00000090702.1,CATG00000090718.1,CATG00000090870.1,CATG00000090945.1,CATG00000091049.1,CATG00000091079.1,CATG00000091277.1,CATG00000091425.1,CATG00000091426.1,CATG00000091435.1,CATG00000091437.1,CATG00000091553.1,CATG00000091557.1,CATG00000091612.1,CATG00000091664.1,CATG00000091666.1,CATG00000091667.1,CATG00000091713.1,CATG00000091754.1,CATG00000091923.1,CATG00000091993.1,CATG00000092062.1,CATG00000092090.1,CATG00000092102.1,CATG00000092110.1,CATG00000092159.1,CATG00000092189.1,CATG00000092629.1,CATG00000092654.1,CATG00000092827.1,CATG00000093092.1,CATG00000093147.1,CATG00000093208.1,CATG00000093240.1,CATG00000093245.1,CATG00000093279.1,CATG00000093292.1,CATG00000093306.1,CATG00000093309.1,CATG00000093328.1,CATG00000093343.1,CATG00000093534.1,CATG00000093597.1,CATG00000093917.1,CATG00000093922.1,CATG00000094248.1,CATG00000094254.1,CATG00000094431.1,CATG00000094441.1,CATG00000094544.1,CATG00000094584.1,CATG00000094624.1,CATG00000094629.1,CATG00000094754.1,CATG00000094965.1,CATG00000095080.1,CATG00000095151.1,CATG00000095263.1,CATG00000095265.1,CATG00000095269.1,CATG00000095337.1,CATG00000095344.1,CATG00000095356.1,CATG00000095362.1,CATG00000095367.1,CATG00000095464.1,CATG00000095567.1,CATG00000095637.1,CATG00000095685.1,CATG00000095707.1,CATG00000095742.1,CATG00000095745.1,CATG00000095747.1,CATG00000095749.1,CATG00000095801.1,CATG00000095809.1,CATG00000095864.1,CATG00000096133.1,CATG00000096150.1,CATG00000096154.1,CATG00000096161.1,CATG00000096269.1,CATG00000096367.1,CATG00000096391.1,CATG00000096540.1,CATG00000096613.1,CATG00000096656.1,CATG00000096704.1,CATG00000097058.1,CATG00000097241.1,CATG00000097260.1,CATG00000097276.1,CATG00000097304.1,CATG00000097365.1,CATG00000097527.1,CATG00000097536.1,CATG00000097537.1,CATG00000097548.1,CATG00000097572.1,CATG00000097577.1,CATG00000097582.1,CATG00000097606.1,CATG00000097633.1,CATG00000097697.1,CATG00000097755.1,CATG00000097970.1,CATG00000097971.1,CATG00000097973.1,CATG00000097975.1,CATG00000098076.1,CATG00000098080.1,CATG00000098096.1,CATG00000098118.1,CATG00000098201.1,CATG00000098333.1,CATG00000098590.1,CATG00000098667.1,CATG00000098794.1,CATG00000098860.1,CATG00000098861.1,CATG00000098883.1,CATG00000098986.1,CATG00000099068.1,CATG00000099192.1,CATG00000099197.1,CATG00000099282.1,CATG00000099396.1,CATG00000099735.1,CATG00000099738.1,CATG00000099982.1,CATG00000099985.1,CATG00000099994.1,CATG00000100002.1,CATG00000100026.1,CATG00000100027.1,CATG00000100359.1,CATG00000100379.1,CATG00000100452.1,CATG00000100624.1,CATG00000100695.1,CATG00000100699.1,CATG00000100701.1,CATG00000100702.1,CATG00000100703.1,CATG00000100705.1,CATG00000100725.1,CATG00000100726.1,CATG00000100857.1,CATG00000100937.1,CATG00000100991.1,CATG00000100994.1,CATG00000101053.1,CATG00000101059.1,CATG00000101210.1,CATG00000101238.1,CATG00000101288.1,CATG00000101298.1,CATG00000101401.1,CATG00000101626.1,CATG00000101669.1,CATG00000101671.1,CATG00000101701.1,CATG00000101748.1,CATG00000101790.1,CATG00000101799.1,CATG00000101830.1,CATG00000101831.1,CATG00000101944.1,CATG00000101948.1,CATG00000102070.1,CATG00000102488.1,CATG00000102491.1,CATG00000102565.1,CATG00000102579.1,CATG00000102657.1,CATG00000102686.1,CATG00000102764.1,CATG00000103053.1,CATG00000103067.1,CATG00000103151.1,CATG00000103199.1,CATG00000103240.1,CATG00000103252.1,CATG00000103334.1,CATG00000103482.1,CATG00000103484.1,CATG00000103500.1,CATG00000103516.1,CATG00000103647.1,CATG00000103650.1,CATG00000103933.1,CATG00000103942.1,CATG00000103950.1,CATG00000103991.1,CATG00000104018.1,CATG00000104059.1,CATG00000104065.1,CATG00000104155.1,CATG00000104158.1,CATG00000104227.1,CATG00000104230.1,CATG00000104372.1,CATG00000104409.1,CATG00000104430.1,CATG00000104609.1,CATG00000104613.1,CATG00000104811.1,CATG00000104943.1,CATG00000105110.1,CATG00000105112.1,CATG00000105294.1,CATG00000105590.1,CATG00000105765.1,CATG00000105951.1,CATG00000105999.1,CATG00000106007.1,CATG00000106021.1,CATG00000106032.1,CATG00000106033.1,CATG00000106035.1,CATG00000106063.1,CATG00000106179.1,CATG00000106180.1,CATG00000106364.1,CATG00000106474.1,CATG00000106563.1,CATG00000106576.1,CATG00000106578.1,CATG00000106579.1,CATG00000106637.1,CATG00000106649.1,CATG00000106665.1,CATG00000106734.1,CATG00000106742.1,CATG00000106755.1,CATG00000106793.1,CATG00000106819.1,CATG00000106957.1,CATG00000106963.1,CATG00000106964.1,CATG00000106965.1,CATG00000107083.1,CATG00000107109.1,CATG00000107150.1,CATG00000107177.1,CATG00000107234.1,CATG00000107236.1,CATG00000107275.1,CATG00000107346.1,CATG00000107359.1,CATG00000107551.1,CATG00000107556.1,CATG00000107758.1,CATG00000108059.1,CATG00000108317.1,CATG00000108418.1,CATG00000108421.1,CATG00000108607.1,CATG00000108864.1,CATG00000108906.1,CATG00000108909.1,CATG00000108910.1,CATG00000108914.1,CATG00000108917.1,CATG00000108946.1,CATG00000108949.1,CATG00000108968.1,CATG00000108997.1,CATG00000109057.1,CATG00000109089.1,CATG00000109171.1,CATG00000109173.1,CATG00000109206.1,CATG00000109219.1,CATG00000109226.1,CATG00000109323.1,CATG00000109327.1,CATG00000109328.1,CATG00000109330.1,CATG00000109334.1,CATG00000109342.1,CATG00000109367.1,CATG00000109433.1,CATG00000109559.1,CATG00000109561.1,CATG00000109562.1,CATG00000109672.1,CATG00000109810.1,CATG00000109829.1,CATG000</t>
  </si>
  <si>
    <t>CL:0000235</t>
  </si>
  <si>
    <t>macrophage</t>
  </si>
  <si>
    <t>A mononuclear phagocyte present in variety of tissues, typically differentiated from monocytes, capable of phagocytosing a variety of extracellular particulate material, including immune complexes, microorganisms, and dead cells.</t>
  </si>
  <si>
    <t>CNhs10861,CNhs11899,CNhs11941,CNhs12003,CNhs13174,CNhs13379,CNhs13554,CNhs13555,CNhs13556,CNhs13557,CNhs13559,CNhs13560,CNhs13561,CNhs13562,CNhs13637,CNhs13638,CNhs13639,CNhs13640,CNhs13641,CNhs13643,CNhs13645,CNhs13646,CNhs13647,CNhs13649,CNhs13650,CNhs13651</t>
  </si>
  <si>
    <t>CATG00000000026.1,CATG00000000084.1,CATG00000000135.1,CATG00000000373.1,CATG00000002235.1,CATG00000002339.1,CATG00000002370.1,CATG00000002453.1,CATG00000002612.1,CATG00000002807.1,CATG00000002981.1,CATG00000003030.1,CATG00000003970.1,CATG00000003973.1,CATG00000004617.1,CATG00000005769.1,CATG00000006648.1,CATG00000006749.1,CATG00000007848.1,CATG00000007948.1,CATG00000007970.1,CATG00000008050.1,CATG00000008057.1,CATG00000008137.1,CATG00000008363.1,CATG00000009433.1,CATG00000009446.1,CATG00000009951.1,CATG00000010048.1,CATG00000010537.1,CATG00000011086.1,CATG00000011773.1,CATG00000012261.1,CATG00000012385.1,CATG00000012759.1,CATG00000012864.1,CATG00000012908.1,CATG00000013090.1,CATG00000013318.1,CATG00000013319.1,CATG00000013499.1,CATG00000013695.1,CATG00000014104.1,CATG00000014561.1,CATG00000014661.1,CATG00000014752.1,CATG00000015138.1,CATG00000015342.1,CATG00000015348.1,CATG00000015649.1,CATG00000016002.1,CATG00000016285.1,CATG00000016379.1,CATG00000016939.1,CATG00000017029.1,CATG00000018132.1,CATG00000018214.1,CATG00000018334.1,CATG00000019416.1,CATG00000019532.1,CATG00000019901.1,CATG00000019947.1,CATG00000019949.1,CATG00000020243.1,CATG00000021195.1,CATG00000021674.1,CATG00000022087.1,CATG00000022210.1,CATG00000022687.1,CATG00000023332.1,CATG00000023752.1,CATG00000024378.1,CATG00000024667.1,CATG00000024825.1,CATG00000025233.1,CATG00000025492.1,CATG00000025637.1,CATG00000025760.1,CATG00000025827.1,CATG00000026115.1,CATG00000026622.1,CATG00000026746.1,CATG00000026867.1,CATG00000027083.1,CATG00000028125.1,CATG00000028932.1,CATG00000029200.1,CATG00000029361.1,CATG00000029656.1,CATG00000030116.1,CATG00000030137.1,CATG00000030174.1,CATG00000030392.1,CATG00000030520.1,CATG00000030587.1,CATG00000030758.1,CATG00000031327.1,CATG00000031413.1,CATG00000031871.1,CATG00000032125.1,CATG00000032178.1,CATG00000032320.1,CATG00000032371.1,CATG00000032738.1,CATG00000032972.1,CATG00000033120.1,CATG00000033349.1,CATG00000033448.1,CATG00000033674.1,CATG00000033869.1,CATG00000034157.1,CATG00000034235.1,CATG00000034836.1,CATG00000034920.1,CATG00000034953.1,CATG00000034989.1,CATG00000035036.1,CATG00000035242.1,CATG00000035337.1,CATG00000036299.1,CATG00000036636.1,CATG00000036637.1,CATG00000037451.1,CATG00000037704.1,CATG00000037745.1,CATG00000038372.1,CATG00000039135.1,CATG00000039314.1,CATG00000039517.1,CATG00000040062.1,CATG00000040167.1,CATG00000040501.1,CATG00000040514.1,CATG00000040638.1,CATG00000040788.1,CATG00000041032.1,CATG00000041269.1,CATG00000041274.1,CATG00000041337.1,CATG00000041357.1,CATG00000041423.1,CATG00000041685.1,CATG00000042146.1,CATG00000042297.1,CATG00000042435.1,CATG00000042518.1,CATG00000042594.1,CATG00000042675.1,CATG00000042913.1,CATG00000043289.1,CATG00000043383.1,CATG00000043524.1,CATG00000043676.1,CATG00000043717.1,CATG00000043808.1,CATG00000044155.1,CATG00000044214.1,CATG00000044822.1,CATG00000045046.1,CATG00000045070.1,CATG00000045514.1,CATG00000045537.1,CATG00000045570.1,CATG00000045682.1,CATG00000046640.1,CATG00000047301.1,CATG00000047844.1,CATG00000048665.1,CATG00000048676.1,CATG00000048773.1,CATG00000048934.1,CATG00000049239.1,CATG00000049353.1,CATG00000049710.1,CATG00000050567.1,CATG00000051048.1,CATG00000051324.1,CATG00000051669.1,CATG00000051829.1,CATG00000051860.1,CATG00000052162.1,CATG00000052234.1,CATG00000053110.1,CATG00000053260.1,CATG00000053366.1,CATG00000053509.1,CATG00000053829.1,CATG00000053834.1,CATG00000053945.1,CATG00000054105.1,CATG00000054118.1,CATG00000055117.1,CATG00000055118.1,CATG00000055184.1,CATG00000055392.1,CATG00000055405.1,CATG00000055555.1,CATG00000056223.1,CATG00000056322.1,CATG00000056917.1,CATG00000056943.1,CATG00000056980.1,CATG00000057171.1,CATG00000057430.1,CATG00000057783.1,CATG00000058417.1,CATG00000059036.1,CATG00000059241.1,CATG00000059852.1,CATG00000059995.1,CATG00000060207.1,CATG00000060483.1,CATG00000061185.1,CATG00000061411.1,CATG00000061507.1,CATG00000061701.1,CATG00000061787.1,CATG00000061897.1,CATG00000062322.1,CATG00000062401.1,CATG00000063086.1,CATG00000063381.1,CATG00000063432.1,CATG00000063734.1,CATG00000063762.1,CATG00000064354.1,CATG00000064417.1,CATG00000065196.1,CATG00000065345.1,CATG00000066001.1,CATG00000066002.1,CATG00000066376.1,CATG00000066493.1,CATG00000067622.1,CATG00000067849.1,CATG00000068045.1,CATG00000068142.1,CATG00000068222.1,CATG00000068362.1,CATG00000068412.1,CATG00000069867.1,CATG00000070531.1,CATG00000070697.1,CATG00000070753.1,CATG00000070760.1,CATG00000070909.1,CATG00000071212.1,CATG00000071322.1,CATG00000071336.1,CATG00000071341.1,CATG00000071737.1,CATG00000073067.1,CATG00000073693.1,CATG00000073953.1,CATG00000073955.1,CATG00000074949.1,CATG00000075652.1,CATG00000076152.1,CATG00000076244.1,CATG00000077651.1,CATG00000077851.1,CATG00000078098.1,CATG00000078935.1,CATG00000078936.1,CATG00000079027.1,CATG00000079126.1,CATG00000079611.1,CATG00000079614.1,CATG00000080058.1,CATG00000081189.1,CATG00000081246.1,CATG00000081414.1,CATG00000081415.1,CATG00000082695.1,CATG00000082859.1,CATG00000083077.1,CATG00000083592.1,CATG00000083853.1,CATG00000084546.1,CATG00000084638.1,CATG00000085276.1,CATG00000085545.1,CATG00000085562.1,CATG00000085612.1,CATG00000086022.1,CATG00000086102.1,CATG00000086103.1,CATG00000086920.1,CATG00000087332.1,CATG00000088404.1,CATG00000088558.1,CATG00000088704.1,CATG00000088826.1,CATG00000090176.1,CATG00000090245.1,CATG00000090689.1,CATG00000090780.1,CATG00000091993.1,CATG00000092102.1,CATG00000092189.1,CATG00000092654.1,CATG00000093092.1,CATG00000093245.1,CATG00000093343.1,CATG00000094248.1,CATG00000094254.1,CATG00000094584.1,CATG00000094624.1,CATG00000095080.1,CATG00000095362.1,CATG00000096391.1,CATG00000097424.1,CATG00000097548.1,CATG00000097606.1,CATG00000097633.1,CATG00000097970.1,CATG00000097973.1,CATG00000097975.1,CATG00000098059.1,CATG00000098703.1,CATG00000098861.1,CATG00000099282.1,CATG00000099396.1,CATG00000099972.1,CATG00000100379.1,CATG00000100624.1,CATG00000101748.1,CATG00000102032.1,CATG00000102491.1,CATG00000103252.1,CATG00000103484.1,CATG00000103500.1,CATG00000104158.1,CATG00000105951.1,CATG00000105977.1,CATG00000109479.1,CATG00000109808.1,CATG00000112324.1,CATG00000112739.1,CATG00000113440.1,CATG00000114923.1,CATG00000115342.1,CATG00000115574.1,CATG00000115873.1,CATG00000116359.1,CATG00000116588.1,CATG00000116600.1,CATG00000116675.1,CATG00000116814.1,CATG00000116895.1,CATG00000117093.1,CATG00000117103.1,CATG00000117131.1,ENSG00000001084.6,ENSG00000003056.3,ENSG00000006074.4,ENSG00000006075.11,ENSG00000007264.9,ENSG00000010327.6,ENSG00000011600.7,ENSG00000019169.9,ENSG00000025434.14,ENSG00000026751.12,ENSG00000030582.12,ENSG00000038945.10,ENSG00000042493.11,ENSG00000049249.4,ENSG00000049860.9,ENSG00000052795.8,ENSG00000054967.8,ENSG00000055732.8,ENSG00000066294.10,ENSG00000069482.6,ENSG00000073737.12,ENSG00000086300.11,ENSG00000087074.7,ENSG00000087076.4,ENSG00000087086.9,ENSG00000088827.8,ENSG00000089127.8,ENSG00000090659.13,ENSG00000093072.11,ENSG00000095970.12,ENSG00000100364.14,ENSG00000100365.10,ENSG00000100600.10,ENSG00000100985.7,ENSG00000101160.9,ENSG00000102032.8,ENSG00000102393.5,ENSG00000102524.7,ENSG00000102575.6,ENSG00000102962.4,ENSG00000103811.11,ENSG00000104763.13,ENSG00000104808.3,ENSG00000104870.8,ENSG00000105223.14,ENSG00000105383.10,ENSG00000105609.12,ENSG00000105612.4,ENSG00000105939.8,ENSG00000105948.9,ENSG00000105967.11,ENSG00000106003.8,ENSG00000106178.2,ENSG00000106565.13,ENSG00000107201.5,ENSG00000107551.16,ENSG00000107593.15,ENSG00000107798.13,ENSG00000108691.5,ENSG00000108700.4,ENSG00000108771.8,ENSG00000110057.3,ENSG00000110077.10,ENSG00000110079.12,ENSG00000110446.5,ENSG00000110756.13,ENSG00000111012.5,ENSG00000111247.10,ENSG00000111331.8,ENSG00000111335.8,ENSG00000112149.5,ENSG00000112799.4,ENSG00000114013.11,ENSG00000115267.5,ENSG00000117009.7,ENSG00000117984.8,ENSG00000118242.11,ENSG00000118292.4,ENSG00000118557.11,ENSG00000118640.6,ENSG00000118785.9,ENSG00000118855.14,ENSG00000118976.5,ENSG00000119655.4,ENSG00000119917.9,ENSG00000119922.7,ENSG00000120217.9,ENSG00000120280.5,ENSG00000120457.7,ENSG00000121064.8,ENSG00000121594.7,ENSG00000122254.6,ENSG00000122877.9,ENSG00000124357.8,ENSG00000125657.3,ENSG00000126246.5,ENSG00000128383.8,ENSG00000128604.14,ENSG00000129226.9,ENSG00000129450.4,ENSG00000129538.9,ENSG00000130203.5,ENSG00000130208.5,ENSG00000130303.8,ENSG00000131203.8,ENSG00000131981.11,ENSG00000133048.8,ENSG00000133063.11,ENSG00000133101.5,ENSG00000133106.10,ENSG00000134028.10,ENSG00000134321.7,ENSG00000134326.7,ENSG00000134955.7,ENSG00000135047.10,ENSG00000135094.6,ENSG00000135114.8,ENSG00000135253.9,ENSG00000135517.6,ENSG00000135678.7,ENSG00000135838.9,ENSG00000135929.4,ENSG00000136048.9,ENSG00000136235.11,ENSG00000136404.11,ENSG00000136514.2,ENSG00000136689.14,ENSG00000137491.10,ENSG00000137496.13,ENSG00000137628.12,ENSG00000137673.4,ENSG00000137880.4,ENSG00000137959.11,ENSG00000137965.6,ENSG00000137976.7,ENSG00000138642.10,ENSG00000138646.4,ENSG00000139832.3,ENSG00000139974.11,ENSG00000140749.7,ENSG00000140835.8,ENSG00000141682.11,ENSG00000142185.12,ENSG00000143162.7,ENSG00000143333.6,ENSG00000143344.11,ENSG00000143891.12,ENSG00000145107.11,ENSG00000146070.12,ENSG00000147570.5,ENSG00000147614.3,ENSG00000149289.6,ENSG00000149483.7,ENSG00000149635.2,ENSG00000150540.9,ENSG00000151117.4,ENSG00000152315.4,ENSG00000152689.13,ENSG00000153485.5,ENSG00000153898.8,ENSG00000154040.16,ENSG00000154589.2,ENSG00000155629.10,ENSG00000155659.10,ENSG00000155962.8,ENSG00000156886.11,ENSG00000157601.9,ENSG00000158050.4,ENSG00000158714.6,ENSG00000158869.6,ENSG00000159189.7,ENSG00000159374.13,ENSG00000160213.5,ENSG00000160255.12,ENSG00000160883.6,ENSG00000161570.4,ENSG00000161955.12,ENSG00000162144.5,ENSG00000162723.5,ENSG00000162772.12,ENSG00000163121.5,ENSG00000163131.6,ENSG00000163633.6,ENSG00000163666.4,ENSG00000164236.7,ENSG00000164733.16,ENSG00000164935.2,ENSG00000165140.5,ENSG00000165168.6,ENSG00000165312.5,ENSG00000165457.9,ENSG00000166578.5,ENSG00000166920.6,ENSG00000166926.4,ENSG00000166927.8,ENSG00000166928.6,ENSG00000167236.2,ENSG00000167550.6,ENSG00000167749.7,ENSG00000167914.6,ENSG00000168062.5,ENSG00000168961.12,ENSG00000168995.9,ENSG00000169026.8,ENSG00000169245.4,ENSG00000169248.8,ENSG00000169413.2,ENSG00000169495.4,ENSG00000170458.9,ENSG00000170909.9,ENSG00000171094.11,ENSG00000171227.6,ENSG00000171631.10,ENSG00000171657.5,ENSG00000171659.9,ENSG00000171855.5,ENSG00000171860.4,ENSG00000172345.9,ENSG00000172967.7,ENSG00000173083.10,ENSG00000173193.9,ENSG00000173372.12,ENSG00000173578.6,ENSG00000174004.5,ENSG00000174370.5,ENSG00000174600.9,ENSG00000175262.10,ENSG00000176305.5,ENSG00000177575.8,ENSG00000177675.4,ENSG00000178723.7,ENSG00000179163.11,ENSG00000179630.6,ENSG00000180061.5,ENSG00000180767.5,ENSG00000181381.9,ENSG00000181634.7,ENSG00000181741.7,ENSG00000182109.3,ENSG00000182393.2,ENSG00000184060.6,ENSG00000184979.9,ENSG00000185000.5,ENSG00000185215.4,ENSG00000185507.15,ENSG00000185745.8,ENSG00000186451.1,ENSG00000186818.8,ENSG00000187474.4,ENSG00000187608.5,ENSG00000187808.3,ENSG00000188060.6,ENSG00000188477.8,ENSG00000188710.1,ENSG00000189014.6,ENSG00000189149.7,ENSG00000196664.4,ENSG00000196743.4,ENSG00000196932.7,ENSG00000197019.4,ENSG00000197046.7,ENSG00000197093.6,ENSG00000197180.1,ENSG00000197272.2,ENSG00000197506.6,ENSG00000197582.5,ENSG00000197746.9,ENSG00000197989.9,ENSG00000198203.5,ENSG00000198246.7,ENSG00000198829.5,ENSG00000199047.1,ENSG00000199377.1,ENSG00000199568.1,ENSG00000200225.1,ENSG00000201078.1,ENSG00000202414.1,ENSG00000202496.1,ENSG00000202569.2,ENSG00000203364.2,ENSG00000203395.2,ENSG00000203446.2,ENSG00000203585.3,ENSG00000204044.5,ENSG00000204103.2,ENSG00000204136.6,ENSG00000204389.8,ENSG00000204472.8,ENSG00000204577.7,ENSG00000205021.9,ENSG00000205865.4,ENSG00000206597.1,ENSG00000207005.1,ENSG00000207269.1,ENSG00000208037.1,ENSG00000212144.1,ENSG00000213080.3,ENSG00000213876.4,ENSG00000214269.3,ENSG00000214756.3,ENSG00000216490.3,ENSG00000218980.2,ENSG00000219507.4,ENSG00000220201.3,ENSG00000220240.1,ENSG00000220412.1,ENSG00000222040.3,ENSG00000223361.5,ENSG00000223387.2,ENSG00000223552.1,ENSG00000223882.1,ENSG00000224137.1,ENSG00000224164.1,ENSG00000224298.2,ENSG00000224397.1,ENSG00000224418.1,ENSG00000224458.3,ENSG00000224596.3,ENSG00000224789.1,ENSG00000224809.2,ENSG00000224821.5,ENSG00000224875.2,ENSG00000224995.1,ENSG00000225039.1,ENSG00000225370.1,ENSG00000225492.2,ENSG00000226046.1,ENSG00000226138.3,ENSG00000226212.2,ENSG00000226281.2,ENSG00000226287.3,ENSG00000226453.1,ENSG00000226608.2,ENSG00000226641.1,ENSG00000226751.2,ENSG00000226822.1,ENSG00000226889.3,ENSG00000226964.1,ENSG00000227017.1,ENSG00000227262.3,ENSG00000227376.1,ENSG00000227531.1,ENSG00000227766.1,ENSG00000227803.2,ENSG00000228084.1,ENSG00000228360.1,ENSG00000228612.2,ENSG00000228863.4,ENSG00000229097.1,ENSG00000229512.1,ENSG00000229851.1,ENSG00000229962.1,ENSG00000230124.2,ENSG00000230310.1,ENSG00000230997.4,ENSG00000231175.1,ENSG00000231233.1,ENSG00000231858.1,ENSG00000231927.1,ENSG00000232065.1,ENSG00000232187.1,ENSG00000232368.1,ENSG00000232453.1,ENSG00000232680.2,ENSG00000232801.1,ENSG00000232810.3,ENSG00000233028.1,ENSG00000233038.1,ENSG00000233384.1,ENSG00000233785.1,ENSG00000234147.1,ENSG00000234424.1,ENSG00000234572.1,ENSG00000234869.1,ENSG00000234883.2,ENSG00000234919.1,ENSG00000234975.5,ENSG00000235027.1,ENSG00000235760.3,ENSG00000235862.2,ENSG00000236120.2,ENSG00000236552.1,ENSG00000236700.1,ENSG00000236830.2,ENSG00000236841.3,ENSG00000236990.1,ENSG00000237181.1,ENSG00000237233.2,ENSG00000237264.4,ENSG00000237398.1,ENSG00000237476.1,ENSG00000237541.3,ENSG00000237797.1,ENSG00000237991.2,ENSG00000238280.1,ENSG00000238705.1,ENSG00000239445.1,ENSG00000239642.1,ENSG00000239736.2,ENSG00000239920.1,ENSG00000240122.1,ENSG00000240296.1,ENSG00000240859.1,ENSG00000241220.1,ENSG00000241544.1,ENSG00000241695.1,ENSG00000241735.1,ENSG00000242574.4,ENSG00000242960.1,ENSG00000242992.2,ENSG00000243810.1,ENSG00000244165.1,ENSG00000246740.2,ENSG00000247193.2,ENSG00000248360.3,ENSG00000248964.2,ENSG00000248993.1,ENSG00000249013.1,ENSG00000249171.1,ENSG00000249978.1,ENSG00000250722.1,ENSG00000250777.1,ENSG00000250929.2,ENSG00000251143.1,ENSG00000251538.1,ENSG00000251916.1,ENSG00000252426.1,ENSG00000252963.1,ENSG00000253052.1,ENSG00000253123.2,ENSG00000253154.1,ENSG00000253522.2,ENSG00000253535.1,ENSG00000253557.1,ENSG00000253593.2,ENSG00000253838.1,ENSG00000253958.1,ENSG00000254367.1,ENSG00000254659.2,ENSG00000254719.1,ENSG00000254813.1,ENSG00000254949.1,ENSG00000255144.1,ENSG00000255299.1,ENSG00000255355.1,ENSG00000255401.1,ENSG00000255422.1,ENSG00000255491.1,ENSG00000255680.1,ENSG00000255833.1,ENSG00000255882.1,ENSG00000255921.1,ENSG00000256292.1,ENSG00000257122.1,ENSG00000257595.2,ENSG00000257718.1,ENSG00000257764.2,ENSG00000258227.2,ENSG00000258667.1,ENSG00000258769.1,ENSG00000258791.3,ENSG00000259590.1,ENSG00000259630.2,ENSG00000259712.1,ENSG00000259838.1,ENSG00000260394.2,ENSG00000260441.1,ENSG00000261036.1,ENSG00000261156.2,ENSG00000262061.1,ENSG00000262222.1,ENSG00000263565.1,ENSG00000263683.1,ENSG00000263823.1,ENSG00000264707.1,ENSG00000265134.1,ENSG00000265458.1,ENSG00000265649.1,ENSG00000266642.1,ENSG00000266708.1,ENSG00000266721.1,ENSG00000266835.1,ENSG00000266907.1,ENSG00000266989.1,ENSG00000267475.1,ENSG00000267542.1,ENSG00000267607.1,ENSG00000267735.1,ENSG00000268505.1,ENSG00000268581.1,ENSG00000268729.1,ENSG00000269640.1,ENSG00000269821.1,ENSG00000269889.1,ENSG00000269899.1,ENSG00000270022.2,ENSG00000270050.1,ENSG00000270103.2,ENSG00000271646.1,ENSG00000271952.1,ENSG00000272023.1,ENSG00000272081.1,ENSG00000272449.1,ENSG00000272457.1,ENSG00000272741.1,ENSG00000272967.1,ENSG00000273088.1,ENSG00000273331.1,ENSG00000273341.1,ENSG00000273472.1</t>
  </si>
  <si>
    <t>CL:0000236</t>
  </si>
  <si>
    <t>B cell</t>
  </si>
  <si>
    <t>A lymphocyte of B lineage with the phenotype CD19-positive, CD20-positive, and capable of B cell mediated immunity.</t>
  </si>
  <si>
    <t>CNhs12175,CNhs12177,CNhs12179,CNhs12181,CNhs12183,CNhs12185,CNhs12188,CNhs12343,CNhs12352,CNhs12354,CNhs12531</t>
  </si>
  <si>
    <t>CATG00000000010.1,CATG00000000011.1,CATG00000000072.1,CATG00000000211.1,CATG00000000429.1,CATG00000000459.1,CATG00000000494.1,CATG00000000523.1,CATG00000000691.1,CATG00000001093.1,CATG00000001200.1,CATG00000001209.1,CATG00000001247.1,CATG00000001295.1,CATG00000001372.1,CATG00000001395.1,CATG00000001464.1,CATG00000001619.1,CATG00000001980.1,CATG00000002236.1,CATG00000002256.1,CATG00000002261.1,CATG00000002502.1,CATG00000002527.1,CATG00000002536.1,CATG00000002599.1,CATG00000002750.1,CATG00000002896.1,CATG00000002898.1,CATG00000003009.1,CATG00000003329.1,CATG00000003459.1,CATG00000003481.1,CATG00000003744.1,CATG00000004289.1,CATG00000004290.1,CATG00000004303.1,CATG00000004583.1,CATG00000004761.1,CATG00000004764.1,CATG00000005008.1,CATG00000005009.1,CATG00000005204.1,CATG00000005216.1,CATG00000005550.1,CATG00000005761.1,CATG00000005932.1,CATG00000006109.1,CATG00000006139.1,CATG00000006164.1,CATG00000006517.1,CATG00000006636.1,CATG00000006656.1,CATG00000006658.1,CATG00000006660.1,CATG00000006668.1,CATG00000006747.1,CATG00000007157.1,CATG00000007158.1,CATG00000007222.1,CATG00000007423.1,CATG00000007613.1,CATG00000007931.1,CATG00000007937.1,CATG00000007969.1,CATG00000008099.1,CATG00000008101.1,CATG00000008315.1,CATG00000008353.1,CATG00000008376.1,CATG00000008684.1,CATG00000008741.1,CATG00000008768.1,CATG00000009031.1,CATG00000009125.1,CATG00000009362.1,CATG00000009363.1,CATG00000009569.1,CATG00000009873.1,CATG00000009908.1,CATG00000009941.1,CATG00000009951.1,CATG00000009962.1,CATG00000009963.1,CATG00000010165.1,CATG00000010229.1,CATG00000010395.1,CATG00000010416.1,CATG00000010423.1,CATG00000010661.1,CATG00000010720.1,CATG00000010939.1,CATG00000010957.1,CATG00000011064.1,CATG00000011205.1,CATG00000011211.1,CATG00000011274.1,CATG00000011538.1,CATG00000011548.1,CATG00000011588.1,CATG00000011666.1,CATG00000011668.1,CATG00000011819.1,CATG00000011843.1,CATG00000011913.1,CATG00000011931.1,CATG00000012104.1,CATG00000012151.1,CATG00000012270.1,CATG00000012310.1,CATG00000012365.1,CATG00000012845.1,CATG00000012854.1,CATG00000012855.1,CATG00000012856.1,CATG00000013077.1,CATG00000013178.1,CATG00000013200.1,CATG00000013296.1,CATG00000013521.1,CATG00000013649.1,CATG00000013662.1,CATG00000013679.1,CATG00000013829.1,CATG00000013867.1,CATG00000013944.1,CATG00000014052.1,CATG00000014081.1,CATG00000014108.1,CATG00000014110.1,CATG00000014208.1,CATG00000014257.1,CATG00000014466.1,CATG00000014677.1,CATG00000014768.1,CATG00000014806.1,CATG00000015298.1,CATG00000015362.1,CATG00000015475.1,CATG00000015647.1,CATG00000015899.1,CATG00000016283.1,CATG00000016431.1,CATG00000016436.1,CATG00000016464.1,CATG00000016521.1,CATG00000016581.1,CATG00000016665.1,CATG00000016929.1,CATG00000017149.1,CATG00000017432.1,CATG00000017542.1,CATG00000017558.1,CATG00000017829.1,CATG00000017830.1,CATG00000017909.1,CATG00000018149.1,CATG00000018170.1,CATG00000018508.1,CATG00000018626.1,CATG00000018850.1,CATG00000018861.1,CATG00000018862.1,CATG00000018875.1,CATG00000018885.1,CATG00000018888.1,CATG00000018900.1,CATG00000019184.1,CATG00000019250.1,CATG00000019381.1,CATG00000019386.1,CATG00000019461.1,CATG00000019540.1,CATG00000019609.1,CATG00000019710.1,CATG00000019811.1,CATG00000019860.1,CATG00000019899.1,CATG00000020306.1,CATG00000020323.1,CATG00000020337.1,CATG00000020338.1,CATG00000020341.1,CATG00000020477.1,CATG00000020498.1,CATG00000020828.1,CATG00000021021.1,CATG00000021028.1,CATG00000021070.1,CATG00000021182.1,CATG00000021223.1,CATG00000021296.1,CATG00000021329.1,CATG00000021439.1,CATG00000021440.1,CATG00000021485.1,CATG00000021649.1,CATG00000021832.1,CATG00000021966.1,CATG00000022086.1,CATG00000022213.1,CATG00000022233.1,CATG00000022238.1,CATG00000022361.1,CATG00000022394.1,CATG00000022448.1,CATG00000022533.1,CATG00000022536.1,CATG00000022704.1,CATG00000022775.1,CATG00000022790.1,CATG00000023033.1,CATG00000023092.1,CATG00000023282.1,CATG00000023291.1,CATG00000023610.1,CATG00000023788.1,CATG00000024110.1,CATG00000024324.1,CATG00000024682.1,CATG00000024721.1,CATG00000024759.1,CATG00000024906.1,CATG00000025294.1,CATG00000025587.1,CATG00000025648.1,CATG00000025651.1,CATG00000025706.1,CATG00000025942.1,CATG00000025943.1,CATG00000025945.1,CATG00000026225.1,CATG00000026251.1,CATG00000026725.1,CATG00000026769.1,CATG00000026842.1,CATG00000026851.1,CATG00000026893.1,CATG00000026902.1,CATG00000027061.1,CATG00000027080.1,CATG00000027614.1,CATG00000027776.1,CATG00000027868.1,CATG00000028058.1,CATG00000028180.1,CATG00000028183.1,CATG00000028329.1,CATG00000028394.1,CATG00000028431.1,CATG00000028438.1,CATG00000028532.1,CATG00000028579.1,CATG00000028912.1,CATG00000028919.1,CATG00000028953.1,CATG00000029005.1,CATG00000029076.1,CATG00000029180.1,CATG00000029716.1,CATG00000030064.1,CATG00000030174.1,CATG00000030195.1,CATG00000030492.1,CATG00000030633.1,CATG00000030926.1,CATG00000031026.1,CATG00000031083.1,CATG00000031368.1,CATG00000031416.1,CATG00000031447.1,CATG00000031631.1,CATG00000031657.1,CATG00000031721.1,CATG00000031910.1,CATG00000032004.1,CATG00000032035.1,CATG00000032068.1,CATG00000032069.1,CATG00000032071.1,CATG00000032083.1,CATG00000032086.1,CATG00000032088.1,CATG00000032122.1,CATG00000032328.1,CATG00000032339.1,CATG00000032410.1,CATG00000032416.1,CATG00000032421.1,CATG00000032436.1,CATG00000032552.1,CATG00000032584.1,CATG00000032645.1,CATG00000032656.1,CATG00000032665.1,CATG00000032667.1,CATG00000032871.1,CATG00000032880.1,CATG00000032925.1,CATG00000032935.1,CATG00000032950.1,CATG00000033166.1,CATG00000033294.1,CATG00000033359.1,CATG00000033491.1,CATG00000033595.1,CATG00000033614.1,CATG00000033649.1,CATG00000033928.1,CATG00000033939.1,CATG00000033947.1,CATG00000034289.1,CATG00000034343.1,CATG00000034349.1,CATG00000034360.1,CATG00000034599.1,CATG00000034679.1,CATG00000034785.1,CATG00000034878.1,CATG00000034981.1,CATG00000035101.1,CATG00000035185.1,CATG00000035590.1,CATG00000035773.1,CATG00000035995.1,CATG00000036123.1,CATG00000036336.1,CATG00000036339.1,CATG00000036343.1,CATG00000036786.1,CATG00000037049.1,CATG00000037144.1,CATG00000037366.1,CATG00000037403.1,CATG00000037459.1,CATG00000037545.1,CATG00000037593.1,CATG00000037594.1,CATG00000037606.1,CATG00000037790.1,CATG00000038113.1,CATG00000038118.1,CATG00000038121.1,CATG00000038221.1,CATG00000038371.1,CATG00000038410.1,CATG00000038631.1,CATG00000038666.1,CATG00000038724.1,CATG00000038727.1,CATG00000038731.1,CATG00000038760.1,CATG00000038886.1,CATG00000039130.1,CATG00000039479.1,CATG00000039536.1,CATG00000039648.1,CATG00000039668.1,CATG00000039908.1,CATG00000040032.1,CATG00000040038.1,CATG00000040048.1,CATG00000040284.1,CATG00000040510.1,CATG00000040547.1,CATG00000040736.1,CATG00000040754.1,CATG00000040755.1,CATG00000040829.1,CATG00000040922.1,CATG00000041012.1,CATG00000041034.1,CATG00000041044.1,CATG00000041048.1,CATG00000041280.1,CATG00000041314.1,CATG00000041460.1,CATG00000041478.1,CATG00000041927.1,CATG00000042146.1,CATG00000042263.1,CATG00000042550.1,CATG00000042603.1,CATG00000042994.1,CATG00000043006.1,CATG00000043102.1,CATG00000043116.1,CATG00000043283.1,CATG00000043294.1,CATG00000043358.1,CATG00000043665.1,CATG00000043673.1,CATG00000043757.1,CATG00000043777.1,CATG00000043782.1,CATG00000043915.1,CATG00000043927.1,CATG00000044703.1,CATG00000044710.1,CATG00000044711.1,CATG00000044713.1,CATG00000044714.1,CATG00000045067.1,CATG00000045207.1,CATG00000045277.1,CATG00000045727.1,CATG00000046106.1,CATG00000046115.1,CATG00000046153.1,CATG00000046213.1,CATG00000046247.1,CATG00000046401.1,CATG00000046838.1,CATG00000046855.1,CATG00000046869.1,CATG00000047001.1,CATG00000047029.1,CATG00000047031.1,CATG00000047042.1,CATG00000047044.1,CATG00000047306.1,CATG00000047628.1,CATG00000047790.1,CATG00000047836.1,CATG00000047853.1,CATG00000047864.1,CATG00000048063.1,CATG00000048249.1,CATG00000048257.1,CATG00000048328.1,CATG00000048574.1,CATG00000048576.1,CATG00000048641.1,CATG00000048773.1,CATG00000048778.1,CATG00000048893.1,CATG00000049022.1,CATG00000049027.1,CATG00000049052.1,CATG00000049204.1,CATG00000049227.1,CATG00000049544.1,CATG00000049545.1,CATG00000049547.1,CATG00000049710.1,CATG00000050081.1,CATG00000050083.1,CATG00000050084.1,CATG00000050085.1,CATG00000050088.1,CATG00000050211.1,CATG00000050387.1,CATG00000050477.1,CATG00000050532.1,CATG00000050926.1,CATG00000051102.1,CATG00000051164.1,CATG00000051251.1,CATG00000051284.1,CATG00000051491.1,CATG00000051561.1,CATG00000051562.1,CATG00000051690.1,CATG00000051886.1,CATG00000051888.1,CATG00000051919.1,CATG00000052059.1,CATG00000052248.1,CATG00000052347.1,CATG00000052944.1,CATG00000053074.1,CATG00000053285.1,CATG00000053365.1,CATG00000053419.1,CATG00000053422.1,CATG00000053505.1,CATG00000053591.1,CATG00000053781.1,CATG00000053834.1,CATG00000054098.1,CATG00000054101.1,CATG00000054140.1,CATG00000054200.1,CATG00000054339.1,CATG00000054343.1,CATG00000054698.1,CATG00000054749.1,CATG00000054884.1,CATG00000054890.1,CATG00000054989.1,CATG00000055314.1,CATG00000055418.1,CATG00000055442.1,CATG00000055740.1,CATG00000055807.1,CATG00000055817.1,CATG00000055820.1,CATG00000055826.1,CATG00000055831.1,CATG00000056163.1,CATG00000056198.1,CATG00000056202.1,CATG00000056683.1,CATG00000056770.1,CATG00000056937.1,CATG00000056954.1,CATG00000056977.1,CATG00000057088.1,CATG00000057124.1,CATG00000057135.1,CATG00000057187.1,CATG00000057194.1,CATG00000057195.1,CATG00000057248.1,CATG00000057291.1,CATG00000057400.1,CATG00000057402.1,CATG00000057424.1,CATG00000057474.1,CATG00000057713.1,CATG00000057748.1,CATG00000057808.1,CATG00000057824.1,CATG00000057830.1,CATG00000058059.1,CATG00000058093.1,CATG00000058257.1,CATG00000058282.1,CATG00000058287.1,CATG00000058457.1,CATG00000058510.1,CATG00000058588.1,CATG00000058602.1,CATG00000058654.1,CATG00000058706.1,CATG00000058714.1,CATG00000058727.1,CATG00000058740.1,CATG00000058836.1,CATG00000058873.1,CATG00000058894.1,CATG00000058976.1,CATG00000059210.1,CATG00000059297.1,CATG00000059377.1,CATG00000059739.1,CATG00000059849.1,CATG00000060036.1,CATG00000060103.1,CATG00000060194.1,CATG00000060595.1,CATG00000061114.1,CATG00000061239.1,CATG00000061544.1,CATG00000061733.1,CATG00000061927.1,CATG00000062052.1,CATG00000062138.1,CATG00000062256.1,CATG00000062973.1,CATG00000063349.1,CATG00000063410.1,CATG00000063894.1,CATG00000063921.1,CATG00000064172.1,CATG00000064303.1,CATG00000064358.1,CATG00000064360.1,CATG00000064381.1,CATG00000064473.1,CATG00000064661.1,CATG00000064781.1,CATG00000064967.1,CATG00000065037.1,CATG00000065255.1,CATG00000065391.1,CATG00000065425.1,CATG00000065482.1,CATG00000065645.1,CATG00000065697.1,CATG00000065920.1,CATG00000065924.1,CATG00000065946.1,CATG00000066002.1,CATG00000066022.1,CATG00000066070.1,CATG00000066097.1,CATG00000066310.1,CATG00000066352.1,CATG00000066521.1,CATG00000066639.1,CATG00000066666.1,CATG00000066877.1,CATG00000067147.1,CATG00000067191.1,CATG00000067311.1,CATG00000067372.1,CATG00000067584.1,CATG00000067785.1,CATG00000067849.1,CATG00000068341.1,CATG00000068441.1,CATG00000068456.1,CATG00000068537.1,CATG00000068814.1,CATG00000069011.1,CATG00000069038.1,CATG00000069210.1,CATG00000069212.1,CATG00000069232.1,CATG00000069314.1,CATG00000069553.1,CATG00000069605.1,CATG00000069608.1,CATG00000069613.1,CATG00000070457.1,CATG00000070585.1,CATG00000070608.1,CATG00000070617.1,CATG00000070848.1,CATG00000071078.1,CATG00000071245.1,CATG00000071294.1,CATG00000071345.1,CATG00000071401.1,CATG00000071578.1,CATG00000071632.1,CATG00000071669.1,CATG00000071726.1,CATG00000072175.1,CATG00000072310.1,CATG00000072340.1,CATG00000072415.1,CATG00000072615.1,CATG00000072877.1,CATG00000072894.1,CATG00000073077.1,CATG00000073194.1,CATG00000073253.1,CATG00000073286.1,CATG00000073605.1,CATG00000074213.1,CATG00000074384.1,CATG00000074976.1,CATG00000074980.1,CATG00000075199.1,CATG00000075358.1,CATG00000075726.1,CATG00000075736.1,CATG00000075906.1,CATG00000075912.1,CATG00000075916.1,CATG00000076144.1,CATG00000076377.1,CATG00000076852.1,CATG00000077030.1,CATG00000077037.1,CATG00000077377.1,CATG00000077434.1,CATG00000077520.1,CATG00000077584.1,CATG00000077595.1,CATG00000077610.1,CATG00000077705.1,CATG00000078043.1,CATG00000078047.1,CATG00000078271.1,CATG00000078278.1,CATG00000078399.1,CATG00000078727.1,CATG00000079667.1,CATG00000079706.1,CATG00000079711.1,CATG00000079793.1,CATG00000079857.1,CATG00000079865.1,CATG00000079879.1,CATG00000080057.1,CATG00000080165.1,CATG00000080244.1,CATG00000080462.1,CATG00000080828.1,CATG00000080913.1,CATG00000081000.1,CATG00000081001.1,CATG00000081141.1,CATG00000081162.1,CATG00000081210.1,CATG00000081243.1,CATG00000081273.1,CATG00000081293.1,CATG00000081306.1,CATG00000081477.1,CATG00000081724.1,CATG00000081786.1,CATG00000081807.1,CATG00000081909.1,CATG00000082040.1,CATG00000082048.1,CATG00000082319.1,CATG00000082579.1,CATG00000082608.1,CATG00000082843.1,CATG00000082884.1,CATG00000082915.1,CATG00000083244.1,CATG00000083264.1,CATG00000083282.1,CATG00000083361.1,CATG00000083407.1,CATG00000083438.1,CATG00000083443.1,CATG00000083445.1,CATG00000083451.1,CATG00000083467.1,CATG00000083556.1,CATG00000083570.1,CATG00000083574.1,CATG00000083575.1,CATG00000083577.1,CATG00000083579.1,CATG00000083580.1,CATG00000083581.1,CATG00000083589.1,CATG00000083592.1,CATG00000083596.1,CATG00000083598.1,CATG00000083614.1,CATG00000083626.1,CATG00000083758.1,CATG00000083794.1,CATG00000083821.1,CATG00000083829.1,CATG00000083830.1,CATG00000083881.1,CATG00000084124.1,CATG00000084131.1,CATG00000084818.1,CATG00000084841.1,CATG00000084842.1,CATG00000084852.1,CATG00000085243.1,CATG00000085258.1,CATG00000085433.1,CATG00000086093.1,CATG00000086290.1,CATG00000086336.1,CATG00000086377.1,CATG00000086514.1,CATG00000086547.1,CATG00000086695.1,CATG00000086742.1,CATG00000086754.1,CATG00000087076.1,CATG00000087501.1,CATG00000087503.1,CATG00000087507.1,CATG00000087527.1,CATG00000087800.1,CATG00000087805.1,CATG00000087828.1,CATG00000087835.1,CATG00000087911.1,CATG00000087981.1,CATG00000087989.1,CATG00000087995.1,CATG00000088019.1,CATG00000088065.1,CATG00000088069.1,CATG00000088071.1,CATG00000088072.1,CATG00000088073.1,CATG00000088075.1,CATG00000088077.1,CATG00000088082.1,CATG00000088084.1,CATG00000088085.1,CATG00000088124.1,CATG00000088143.1,CATG00000088201.1,CATG00000088207.1,CATG00000088230.1,CATG00000088328.1,CATG00000088367.1,CATG00000088816.1,CATG00000088934.1,CATG00000089186.1,CATG00000089225.1,CATG00000089304.1,CATG00000089334.1,CATG00000089494.1,CATG00000089598.1,CATG00000089719.1,CATG00000089828.1,CATG00000090053.1,CATG00000090135.1,CATG00000090145.1,CATG00000090396.1,CATG00000090411.1,CATG00000090564.1,CATG00000090619.1,CATG00000090679.1,CATG00000090680.1,CATG00000090870.1,CATG00000090872.1,CATG00000090897.1,CATG00000091069.1,CATG00000091483.1,CATG00000091593.1,CATG00000091628.1,CATG00000092473.1,CATG00000093076.1,CATG00000093530.1,CATG00000093774.1,CATG00000093868.1,CATG00000093956.1,CATG00000094439.1,CATG00000094521.1,CATG00000094533.1,CATG00000094618.1,CATG00000094949.1,CATG00000094951.1,CATG00000095021.1,CATG00000095417.1,CATG00000095419.1,CATG00000095481.1,CATG00000095532.1,CATG00000095892.1,CATG00000095968.1,CATG00000096116.1,CATG00000096397.1,CATG00000096427.1,CATG00000096487.1,CATG00000096622.1,CATG00000096625.1,CATG00000096657.1,CATG00000096683.1,CATG00000096738.1,CATG00000096985.1,CATG00000096991.1,CATG00000097085.1,CATG00000097187.1,CATG00000097275.1,CATG00000097338.1,CATG00000097400.1,CATG00000097424.1,CATG00000098162.1,CATG00000098244.1,CATG00000098556.1,CATG00000098691.1,CATG00000098865.1,CATG00000098991.1,CATG00000099288.1,CATG00000099527.1,CATG00000099987.1,CATG00000100027.1,CATG00000100748.1,CATG00000101020.1,CATG00000101030.1,CATG00000101040.1,CATG00000101072.1,CATG00000101373.1,CATG00000101661.1,CATG00000101665.1,CATG00000101747.1,CATG00000101763.1,CATG00000101933.1,CATG00000102036.1,CATG00000102054.1,CATG00000102082.1,CATG00000102161.1,CATG00000102242.1,CATG00000102261.1,CATG00000102390.1,CATG00000102488.1,CATG00000102566.1,CATG00000102654.1,CATG00000103292.1,CATG00000103379.1,CATG00000103581.1,CATG00000103728.1,CATG00000104122.1,CATG00000104343.1,CATG00000104613.1,CATG00000104622.1,CATG00000105319.1,CATG00000105326.1,CATG00000105348.1,CATG00000105357.1,CATG00000105506.1,CATG00000105573.1,CATG00000105748.1,CATG00000105917.1,CATG00000105977.1,CATG00000106151.1,CATG00000106173.1,CATG00000106423.1,CATG00000106714.1,CATG00000107058.1,CATG00000107083.1,CATG00000107104.1,CATG00000107107.1,CATG00000107113.1,CATG00000107168.1,CATG00000107212.1,CATG00000107322.1,CATG00000107390.1,CATG00000107423.1,CATG00000107424.1,CATG00000107591.1,CATG00000107592.1,CATG00000107593.1,CATG00000107596.1,CATG00000108250.1,CATG00000108310.1,CATG00000108412.1,CATG00000108967.1,CATG00000109089.1,CATG00000109092.1,CATG00000109359.1,CATG00000109375.1,CATG00000109548.1,CATG00000109717.1,CATG00000109782.1,CATG00000109784.1,CATG00000109800.1,CATG00000109808.1,CATG00000110012.1,CATG00000110016.1,CATG00000110038.1,CATG00000110046.1,CATG00000110173.1,CATG00000110445.1,CATG00000110516.1,CATG00000110534.1,CATG00000110727.1,CATG00000110899.1,CATG00000111174.1,CATG00000111202.1,CATG00000111204.1,CATG00000111264.1,CATG00000111315.1,CATG00000111337.1,CATG00000111357.1,CATG00000111435.1,CATG00000111588.1,CATG00000111674.1,CATG00000112061.1,CATG00000112301.1,CATG00000112567.1,CATG00000112894.1,CATG00000113045.1,CATG00000113168.1,CATG00000113368.1,CATG00000113380.1,CATG00000113392.1,CATG00000113422.1,CATG00000113439.1,CATG00000113494.1,CATG00000113515.1,CATG00000113618.1,CATG00000113633.1,CATG00000113647.1,CATG00000113661.1,CATG00000113718.1,CATG00000113737.1,CATG00000113852.1,CATG00000113869.1,CATG00000113942.1,CATG00000113969.1,CATG00000114046.1,CATG00000114132.1,CATG00000114198.1,CATG00000114314.1,CATG00000114506.1,CATG00000114532.1,CATG00000114603.1,CATG00000114688.1,CATG00000114770.1,CATG00000115277.1,CATG00000115311.1,CATG00000115596.1,CATG00000115633.1,CATG00000115645.1,CATG00000115951.1,CATG00000116084.1,CATG00000116312.1,CATG00000116359.1,CATG00000116390.1,CATG00000116540.1,CATG00000116629.1,CATG00000116804.1,CATG00000117055.1,CATG00000117104.1,CATG00000117297.1,CATG00000117313.1,CATG00000117320.1,CATG00000117326.1,CATG00000117333.1,CATG00000117600.1,CATG00000117607.1,CATG00000117812.1,CATG00000117816.1,CATG00000117920.1,CATG00000117948.1,CATG00000118034.1,CATG00000118063.1,CATG00000118213.1,CATG00000118276.1,CATG00000118288.1,CATG00000118434.1,CATG00000118438.1,ENSG00000005187.7,ENSG00000005471.11,ENSG00000006576.12,ENSG00000007129.13,ENSG00000007312.8,ENSG00000008988.5,ENSG00000009790.10,ENSG00000010671.11,ENSG00000011590.9,ENSG00000012124.10,ENSG00000012779.6,ENSG00000019582.10,ENSG00000023445.9,ENSG00000028277.16,ENSG00000035720.3,ENSG00000042980.8,ENSG00000046651.10,ENSG00000048028.7,ENSG00000048052.17,ENSG00000048462.6,ENSG00000048471.9,ENSG00000051523.6,ENSG00000058091.12,ENSG00000063127.11,ENSG00000065413.12,ENSG00000065923.5,ENSG00000066923.13,ENSG00000067066.12,ENSG00000068831.14,ENSG00000069493.10,ENSG00000070019.3,ENSG00000070190.8,ENSG00000072818.7,ENSG00000072858.6,ENSG00000073849.10,ENSG00000074370.13,ENSG00000075884.8,ENSG00000076554.11,ENSG00000077044.5,ENSG00000077238.9,ENSG00000078589.8,ENSG00000079263.14,ENSG00000079950.9,ENSG00000081052.10,ENSG00000081189.9,ENSG00000082293.8,ENSG00000082438.11,ENSG00000082512.10,ENSG00000083454.17,ENSG00000083814.8,ENSG00000084070.7,ENSG00000086730.12,ENSG00000091490.6,ENSG00000091972.14,ENSG00000092345.9,ENSG00000092820.13,ENSG00000095015.5,ENSG00000095585.12,ENSG00000099958.10,ENSG00000100077.10,ENSG00000100150.12,ENSG00000100473.11,ENSG00000100483.9,ENSG00000100721.6,ENSG00000101017.9,ENSG00000102043.11,ENSG00000102096.9,ENSG00000102349.10,ENSG00000102445.14,ENSG00000102879.11,ENSG00000103365.11,ENSG00000103522.11,ENSG00000104432.8,ENSG00000104689.5,ENSG00000104783.7,ENSG00000104804.3,ENSG00000104814.8,ENSG00000104894.7,ENSG00000104903.4,ENSG00000104921.10,ENSG00000105369.5,ENSG00000105738.6,ENSG00000105889.10,ENSG00000106537.7,ENSG00000107077.13,ENSG00000107242.13,ENSG00000108559.7,ENSG00000109684.10,ENSG00000110665.7,ENSG00000110777.7,ENSG00000110848.4,ENSG00000110987.4,ENSG00000111291.4,ENSG00000111679.12,ENSG00000111732.6,ENSG00000111913.11,ENSG00000112149.5,ENSG00000112182.10,ENSG00000112195.8,ENSG00000112232.8,ENSG00000112365.4,ENSG00000112486.10,ENSG00000112561.13,ENSG00000112799.4,ENSG00000114446.4,ENSG00000114455.9,ENSG00000114861.14,ENSG00000114942.9,ENSG00000115232.9,ENSG00000116191.13,ENSG00000116668.8,ENSG00000117090.10,ENSG00000117091.5,ENSG00000117215.10,ENSG00000117289.7,ENSG00000117322.12,ENSG00000118308.10,ENSG00000119397.12,ENSG00000119866.16,ENSG00000120278.10,ENSG00000120280.5,ENSG00000120899.13,ENSG00000120910.10,ENSG00000121210.11,ENSG00000121594.7,ENSG00000121895.7,ENSG00000121966.6,ENSG00000122122.9,ENSG00000122224.13,ENSG00000122986.9,ENSG00000123600.14,ENSG00000124151.14,ENSG00000124243.13,ENSG00000124256.10,ENSG00000124391.4,ENSG00000124508.12,ENSG00000124721.13,ENSG00000124772.7,ENSG00000125245.8,ENSG00000125354.18,ENSG00000125508.3,ENSG00000125531.5,ENSG00000125637.11,ENSG00000125910.4,ENSG00000126246.5,ENSG00000126353.3,ENSG00000127528.5,ENSG00000128218.7,ENSG00000128815.13,ENSG00000128886.7,ENSG00000129071.5,ENSG00000129534.9,ENSG00000130348.7,ENSG00000130475.10,ENSG00000130783.9,ENSG00000130787.9,ENSG00000131323.10,ENSG00000131401.7,ENSG00000132182.7,ENSG00000132185.12,ENSG00000132274.11,ENSG00000132465.6,ENSG00000132704.11,ENSG00000133328.3,ENSG00000133424.16,ENSG00000133639.3,ENSG00000133740.6,ENSG00000133789.10,ENSG00000133985.2,ENSG00000134061.4,ENSG00000134215.11,ENSG00000134242.11,ENSG00000134516.11,ENSG00000135074.11,ENSG00000135116.5,ENSG00000135144.3,ENSG00000135185.7,ENSG00000135517.6,ENSG00000135587.4,ENSG00000135899.12,ENSG00000135925.4,ENSG00000136051.9,ENSG00000136104.14,ENSG00000136490.4,ENSG00000136573.8,ENSG00000137078.4,ENSG00000137101.8,ENSG00000137265.10,ENSG00000137478.10,ENSG00000137502.5,ENSG00000137747.10,ENSG00000137842.2,ENSG00000138185.12,ENSG00000138439.10,ENSG00000138639.13,ENSG00000138964.12,ENSG00000139193.3,ENSG00000139266.5,ENSG00000139291.9,ENSG00000139626.11,ENSG00000139656.5,ENSG00000140009.14,ENSG00000140398.9,ENSG00000140563.10,ENSG00000140750.12,ENSG00000140968.6,ENSG00000142178.7,ENSG00000142197.8,ENSG00000142534.2,ENSG00000142765.13,ENSG00000143119.8,ENSG00000143297.14,ENSG00000143390.13,ENSG00000143498.13,ENSG00000143869.5,ENSG00000144218.14,ENSG00000144468.12,ENSG00000144645.9,ENSG00000145088.4,ENSG00000145103.8,ENSG00000145287.6,ENSG00000145365.10,ENSG00000145416.9,ENSG00000145779.7,ENSG00000146192.10,ENSG00000146215.9,ENSG00000146666.4,ENSG00000146757.9,ENSG00000147138.1,ENSG00000147168.8,ENSG00000147457.9,ENSG00000147535.12,ENSG00000147570.5,ENSG00000147905.13,ENSG00000148429.10,ENSG00000148832.10,ENSG00000149806.6,ENSG00000150995.13,ENSG00000151702.12,ENSG00000152127.4,ENSG00000152213.3,ENSG00000152689.13,ENSG00000152804.6,ENSG00000153064.7,ENSG00000153094.17,ENSG00000153363.8,ENSG00000154102.6,ENSG00000154611.10,ENSG00000154760.9,ENSG00000155629.10,ENSG00000156110.9,ENSG00000156136.5,ENSG00000156171.10,ENSG00000156482.6,ENSG00000156738.13,ENSG00000157303.6,ENSG00000157734.9,ENSG00000158457.4,ENSG00000158481.8,ENSG00000159314.7,ENSG00000159618.11,ENSG00000159958.3,ENSG00000160190.9,ENSG00000160223.12,ENSG00000160505.11,ENSG00000160602.9,ENSG00000160683.4,ENSG00000160856.16,ENSG00000160991.11,ENSG00000161405.12,ENSG00000161618.5,ENSG00000161835.6,ENSG00000161929.10,ENSG00000162144.5,ENSG00000162373.8,ENSG00000162511.7,ENSG00000162739.9,ENSG00000162894.7,ENSG00000162924.9,ENSG00000163029.11,ENSG00000163219.7,ENSG00000163376.7,ENSG00000163492.9,ENSG00000163534.10,ENSG00000163545.7,ENSG00000163568.9,ENSG00000163644.10,ENSG00000163958.9,ENSG00000164304.11,ENSG00000164543.5,ENSG00000164610.4,ENSG00000164649.15,ENSG00000164691.12,ENSG00000164938.9,ENSG00000165025.10,ENSG00000165209.14,ENSG00000165661.11,ENSG00000165695.5,ENSG00000165905.12,ENSG00000166046.6,ENSG00000166428.8,ENSG00000166501.8,ENSG00000166736.7,ENSG00000166743.5,ENSG00000167046.4,ENSG00000167264.13,ENSG00000167483.13,ENSG00000167550.6,ENSG00000167634.8,ENSG00000168081.4,ENSG00000168421.8,ENSG00000168811.2,ENSG00000168918.9,ENSG00000169031.14,ENSG00000169413.2,ENSG00000169442.4,ENSG00000169499.10,ENSG00000169507.5,ENSG00000169629.7,ENSG00000169762.12,ENSG00000169962.4,ENSG00000170006.7,ENSG00000170128.2,ENSG00000170476.11,ENSG00000170571.7,ENSG00000170684.4,ENSG00000170873.14,ENSG00000171132.9,ENSG00000171136.6,ENSG00000171467.11,ENSG00000171681.8,ENSG00000171791.10,ENSG00000171804.5,ENSG00000171806.7,ENSG00000172071.7,ENSG00000172183.10,ENSG00000172349.12,ENSG00000173198.4,ENSG00000173200.8,ENSG00000173585.11,ENSG00000173715.11,ENSG00000173890.12,ENSG00000174123.6,ENSG00000174130.8,ENSG00000174326.7,ENSG00000174500.8,ENSG00000174944.4,ENSG00000175463.7,ENSG00000175482.4,ENSG00000175564.8,ENSG00000175567.4,ENSG00000175857.4,ENSG00000175895.3,ENSG00000176160.5,ENSG00000176533.8,ENSG00000177112.3,ENSG00000177340.4,ENSG00000177398.14,ENSG00000177455.7,ENSG00000177548.8,ENSG00000177600.4,ENSG00000177721.3,ENSG00000177738.3,ENSG00000177954.7,ENSG00000178093.12,ENSG00000178199.9,ENSG00000178217.9,ENSG00000178295.10,ENSG00000178852.11,ENSG00000178977.3,ENSG00000179088.10,ENSG00000179344.12,ENSG00000179428.2,ENSG00000179583.13,ENSG00000179840.5,ENSG00000179909.11,ENSG00000180096.7,ENSG00000180448.6,ENSG00000180549.7,ENSG00000180938.5,ENSG00000181284.2,ENSG00000182183.10,ENSG00000182472.4,ENSG00000182489.7,ENSG00000183022.5,ENSG00000183049.8,ENSG00000183172.8,ENSG00000183308.6,ENSG00000183960.4,ENSG00000184068.2,ENSG00000184293.3,ENSG00000184307.9,ENSG00000184574.5,ENSG00000184909.8,ENSG00000185033.10,ENSG00000185065.6,ENSG00000185220.7,ENSG00000185404.12,ENSG00000185436.7,ENSG00000185522.4,ENSG00000185811.12,ENSG00000185862.5,ENSG00000185905.3,ENSG00000185986.10,ENSG00000186056.5,ENSG00000186075.8,ENSG00000186088.11,ENSG00000186265.5,ENSG00000186468.8,ENSG00000187621.10,ENSG00000187808.3,ENSG00000187862.7,ENSG00000187912.7,ENSG00000187922.9,ENSG00000188404.4,ENSG00000188820.8,ENSG00000188822.6,ENSG00000188848.11,ENSG00000188958.5,ENSG00000189057.6,ENSG00000189167.7,ENSG00000189190.7,ENSG00000189233.7,ENSG00000189319.9,ENSG00000196092.8,ENSG00000196126.6,ENSG00000196247.7,ENSG00000196301.3,ENSG00000196511.9,ENSG00000196684.8,ENSG00000196735.7,ENSG00000197044.6,ENSG00000197099.4,ENSG00000197134.7,ENSG00000197385.5,ENSG00000197520.6,ENSG00000197549.5,ENSG00000197705.5,ENSG00000197794.2,ENSG00000197813.4,ENSG00000197880.4,ENSG00000197943.5,ENSG00000198286.5,ENSG00000198382.4,ENSG00000198502.5,ENSG00000198625.8,ENSG00000198771.6,ENSG00000198918.7,ENSG00000199289.1,ENSG00000199335.1,ENSG00000199879.1,ENSG00000200397.1,ENSG00000200463.1,ENSG00000200738.1,ENSG00000201654.1,ENSG00000203395.2,ENSG00000203684.5,ENSG00000203710.6,ENSG00000203711.7,ENSG00000204252.8,ENSG00000204257.10,ENSG00000204261.4,ENSG00000204287.9,ENSG00000204475.5,ENSG00000204533.2,ENSG00000204569.5,ENSG00000205038.7,ENSG00000205056.8,ENSG00000205189.7,ENSG00000205268.6,ENSG00000205302.2,ENSG00000205744.5,ENSG00000205784.2,ENSG00000205871.4,ENSG00000205923.2,ENSG00000206337.6,ENSG00000207221.1,ENSG00000207782.1,ENSG00000207830.1,ENSG00000207832.1,ENSG00000207833.1,ENSG00000207834.1,ENSG00000207836.1,ENSG00000207939.1,ENSG00000211592.2,ENSG00000211593.2,ENSG00000211594.2,ENSG00000211595.2,ENSG00000211596.2,ENSG00000211598.2,ENSG00000211599.2,ENSG00000211611.2,ENSG00000211630.2,ENSG00000211637.2,ENSG00000211638.2,ENSG00000211639.2,ENSG00000211640.3,ENSG00000211642.2,ENSG00000211644.2,ENSG00000211645.2,ENSG00000211647.1,ENSG00000211648.2,ENSG00000211649.2,ENSG00000211650.2,ENSG00000211651.2,ENSG00000211652.2,ENSG00000211653.2,ENSG00000211654.2,ENSG00000211655.2,ENSG00000211656.2,ENSG00000211658.2,ENSG00000211659.2,ENSG00000211660.3,ENSG00000211661.2,ENSG00000211662.2,ENSG00000211663.2,ENSG00000211664.2,ENSG00000211665.2,ENSG00000211667.2,ENSG00000211668.2,ENSG00000211669.2,ENSG00000211670.2,ENSG00000211671.2,ENSG00000211672.2,ENSG00000211673.2,ENSG00000211674.2,ENSG00000211675.2,ENSG00000211676.2,ENSG00000211678.2,ENSG00000211681.2,ENSG00000211682.2,ENSG00000211684.2,ENSG00000211765.1,ENSG00000211766.1,ENSG00000211767.1,ENSG00000211768.1,ENSG00000211769.1,ENSG00000211770.1,ENSG00000211771.1,ENSG00000211772.4,ENSG00000211840.1,ENSG00000211841.1,ENSG00000211842.1,ENSG00000211856.1,ENSG00000211877.1,ENSG00000211878.1,ENSG00000211890.3,ENSG00000211891.4,ENSG00000211892.2,ENSG00000211893.3,ENSG00000211895.3,ENSG00000211896.2,ENSG00000211897.3,ENSG00000211898.3,ENSG00000211899.3,ENSG00000211900.2,ENSG00000211904.2,ENSG00000211905.1,ENSG00000211907.1,ENSG00000211923.1,ENSG00000211930.1,ENSG00000211933.2,ENSG00000211934.2,ENSG00000211935.2,ENSG00000211937.2,ENSG00000211938.2,ENSG00000211939.2,ENSG00000211940.2,ENSG00000211941.2,ENSG00000211942.2,ENSG00000211943.2,ENSG00000211945.2,ENSG00000211946.2,ENSG00000211947.2,ENSG00000211949.2,ENSG00000211950.2,ENSG00000211951.2,ENSG00000211956.2,ENSG00000211959.2,ENSG00000211961.2,ENSG00000211962.2,ENSG00000211964.2,ENSG00000211965.2,ENSG00000211966.2,ENSG00000211967.2,ENSG00000211968.2,ENSG00000211972.2,ENSG00000211973.2,ENSG00000211974.2,ENSG00000211976.2,ENSG00000211978.2,ENSG00000212066.1,ENSG00000212544.1,ENSG00000212628.1,ENSG00000213057.4,ENSG00000213145.5,ENSG00000213231.8,ENSG00000213253.5,ENSG00000213402.2,ENSG00000213413.2,ENSG00000213445.4,ENSG00000213492.2,ENSG00000213626.7,ENSG00000213654.5,ENSG00000213885.3,ENSG00000213901.6,ENSG00000214198.3,ENSG00000214215.3,ENSG00000214559.3,ENSG00000214595.7,ENSG00000214612.3,ENSG00000214711.5,ENSG00000214760.2,ENSG00000214797.3,ENSG00000215030.4,ENSG00000215529.8,ENSG00000215845.6,ENSG00000216054.1,ENSG00000216863.5,ENSG00000218018.2,ENSG00000218052.4,ENSG00000218198.2,ENSG00000218358.2,ENSG00000218510.3,ENSG00000221400.1,ENSG00000221949.2,ENSG00000223336.1,ENSG00000223350.2,ENSG00000223446.1,ENSG00000223466.1,ENSG00000223475.1,ENSG00000223534.1,ENSG00000223648.2,ENSG00000223653.1,ENSG00000223725.2,ENSG00000223823.1,ENSG00000223865.6,ENSG00000223881.1,ENSG00000223929.1,ENSG00000224137.1,ENSG00000224220.1,ENSG00000224292.1,ENSG00000224373.2,ENSG00000224376.1,ENSG00000224429.3,ENSG00000224478.1,ENSG00000224557.3,ENSG00000224565.1,ENSG00000224607.3,ENSG00000224610.1,ENSG00000224650.2,ENSG00000224875.2,ENSG00000224985.1,ENSG00000224992.1,ENSG00000225205.1,ENSG00000225224.1,ENSG00000225235.1,ENSG00000225342.1,ENSG00000225357.3,ENSG00000225434.2,ENSG00000225523.2,ENSG00000225541.1,ENSG00000225637.1,ENSG00000225698.2,ENSG00000225864.1,ENSG00000225914.1,ENSG00000225940.1,ENSG00000226200.2,ENSG00000226397.3,ENSG00000226435.6,ENSG00000226505.1,ENSG00000226571.1,ENSG00000226581.1,ENSG00000226673.1,ENSG00000226777.3,ENSG00000226779.1,ENSG00000226979.4,ENSG00000227039.2,ENSG00000227063.4,ENSG00000227081.4,ENSG00000227196.1,ENSG00000227262.3,ENSG00000227373.1,ENSG00000227394.1,ENSG00000227403.1,ENSG00000227486.1,ENSG00000227507.2,ENSG00000227508.2,ENSG00000227775.3,ENSG00000227933.1,ENSG00000227963.1,ENSG00000228008.1,ENSG00000228317.1,ENSG00000228382.1,ENSG00000228414.2,ENSG00000228427.1,ENSG00000228481.1,ENSG00000228495.1,ENSG00000228606.1,ENSG00000228835.1,ENSG00000228889.2,ENSG00000228962.1,ENSG00000229102.1,ENSG00000229151.1,ENSG00000229188.2,ENSG00000229196.3,ENSG00000229271.1,ENSG00000229368.1,ENSG00000229388.1,ENSG00000229391.3,ENSG00000229456.1,ENSG00000229474.2,ENSG00000229766.2,ENSG00000229848.1,ENSG00000229862.1,ENSG00000229964.1,ENSG00000230138.1,ENSG00000230155.2,ENSG00000230438.5,ENSG00000230489.1,ENSG00000230709.1,ENSG00000230773.2,ENSG00000230832.3,ENSG00000230897.1,ENSG00000230945.1,ENSG00000230969.2,ENSG00000231035.1,ENSG00000231079.3,ENSG00000231090.1,ENSG00000231105.1,ENSG00000231154.1,ENSG00000231265.1,ENSG00000231292.5,ENSG00000231389.3,ENSG00000231473.2,ENSG00000231486.3,ENSG00000231607.4,ENSG00000231636.1,ENSG00000232010.1,ENSG00000232028.1,ENSG00000232216.1,ENSG00000232442.1,ENSG00000232698.1,ENSG00000232815.1,ENSG00000232874.1,ENSG00000232888.3,ENSG00000232891.1,ENSG00000232907.3,ENSG00000232912.1,ENSG00000233108.1,ENSG00000233137.2,ENSG00000233184.2,ENSG00000233255.1,ENSG00000233262.1,ENSG00000233296.1,ENSG00000233427.1,ENSG00000233800.2,ENSG00000233806.3,ENSG00000233834.2,ENSG00000233893.1,ENSG00000233926.1,ENSG00000233975.1,ENSG00000234028.3,ENSG00000234043.3,ENSG00000234142.1,ENSG00000234174.1,ENSG00000234184.1,ENSG00000234222.2,ENSG00000234420.3,ENSG00000234568.3,ENSG00000234572.1,ENSG00000234807.4,ENSG00000234965.1,ENSG00000235058.1,ENSG00000235119.1,ENSG00000235174.1,ENSG00000235192.1,ENSG00000235297.3,ENSG00000235333.3,ENSG00000235505.3,ENSG00000235560.3,ENSG00000235621.4,ENSG00000235629.1,ENSG00000235750.5,ENSG00000235852.1,ENSG00000236081.1,ENSG00000236140.1,ENSG00000236209.1,ENSG00000236283.1,ENSG00000236452.1,ENSG00000236552.1,ENSG00000236617.2,ENSG00000236778.3,ENSG00000236800.1,ENSG00000236866.1,ENSG00000236935.1,ENSG00000236977.1,ENSG00000237111.1,ENSG00000237436.1,ENSG00</t>
  </si>
  <si>
    <t>CL:0000307</t>
  </si>
  <si>
    <t>tracheal epithelial cell</t>
  </si>
  <si>
    <t>An epithelial cell found in the trachea.</t>
  </si>
  <si>
    <t>CNhs11092,CNhs11993,CNhs12051</t>
  </si>
  <si>
    <t>CATG00000000088.1,CATG00000000161.1,CATG00000000736.1,CATG00000001594.1,CATG00000002825.1,CATG00000003150.1,CATG00000004415.1,CATG00000004533.1,CATG00000004539.1,CATG00000004772.1,CATG00000005815.1,CATG00000008766.1,CATG00000008985.1,CATG00000008986.1,CATG00000009355.1,CATG00000009357.1,CATG00000011590.1,CATG00000011832.1,CATG00000011990.1,CATG00000012286.1,CATG00000014045.1,CATG00000015278.1,CATG00000015287.1,CATG00000016957.1,CATG00000017300.1,CATG00000018268.1,CATG00000019377.1,CATG00000022465.1,CATG00000023611.1,CATG00000023888.1,CATG00000025763.1,CATG00000025824.1,CATG00000026123.1,CATG00000028168.1,CATG00000028650.1,CATG00000030768.1,CATG00000030837.1,CATG00000031389.1,CATG00000031391.1,CATG00000031500.1,CATG00000031698.1,CATG00000031981.1,CATG00000032677.1,CATG00000032679.1,CATG00000033023.1,CATG00000033158.1,CATG00000033163.1,CATG00000033218.1,CATG00000033245.1,CATG00000033334.1,CATG00000034497.1,CATG00000034601.1,CATG00000034660.1,CATG00000035469.1,CATG00000038052.1,CATG00000039288.1,CATG00000039975.1,CATG00000040013.1,CATG00000040065.1,CATG00000040396.1,CATG00000040446.1,CATG00000040749.1,CATG00000042284.1,CATG00000042600.1,CATG00000043300.1,CATG00000043663.1,CATG00000046280.1,CATG00000046415.1,CATG00000046685.1,CATG00000048744.1,CATG00000049436.1,CATG00000049679.1,CATG00000049837.1,CATG00000050510.1,CATG00000050618.1,CATG00000050708.1,CATG00000051357.1,CATG00000051748.1,CATG00000052203.1,CATG00000052461.1,CATG00000052762.1,CATG00000053805.1,CATG00000054030.1,CATG00000054460.1,CATG00000055108.1,CATG00000055197.1,CATG00000056075.1,CATG00000056136.1,CATG00000056669.1,CATG00000056950.1,CATG00000057355.1,CATG00000057448.1,CATG00000057668.1,CATG00000057795.1,CATG00000057831.1,CATG00000057930.1,CATG00000060165.1,CATG00000060356.1,CATG00000060386.1,CATG00000063289.1,CATG00000063411.1,CATG00000066161.1,CATG00000066162.1,CATG00000067212.1,CATG00000067223.1,CATG00000067812.1,CATG00000067892.1,CATG00000067893.1,CATG00000068130.1,CATG00000068471.1,CATG00000068592.1,CATG00000072820.1,CATG00000074858.1,CATG00000076016.1,CATG00000077757.1,CATG00000077904.1,CATG00000078004.1,CATG00000078726.1,CATG00000079485.1,CATG00000079737.1,CATG00000079741.1,CATG00000079758.1,CATG00000080010.1,CATG00000082568.1,CATG00000082684.1,CATG00000082772.1,CATG00000082896.1,CATG00000083902.1,CATG00000085328.1,CATG00000086537.1,CATG00000087326.1,CATG00000087443.1,CATG00000088062.1,CATG00000088586.1,CATG00000088916.1,CATG00000091534.1,CATG00000091674.1,CATG00000092216.1,CATG00000092336.1,CATG00000092338.1,CATG00000092342.1,CATG00000092827.1,CATG00000094096.1,CATG00000094880.1,CATG00000094915.1,CATG00000095513.1,CATG00000095724.1,CATG00000096745.1,CATG00000096914.1,CATG00000097174.1,CATG00000097656.1,CATG00000097865.1,CATG00000098377.1,CATG00000098779.1,CATG00000099944.1,CATG00000100718.1,CATG00000100760.1,CATG00000101370.1,CATG00000101903.1,CATG00000102335.1,CATG00000102786.1,CATG00000103391.1,CATG00000103455.1,CATG00000103898.1,CATG00000104054.1,CATG00000104953.1,CATG00000106612.1,CATG00000107304.1,CATG00000107929.1,CATG00000107960.1,CATG00000108639.1,CATG00000109844.1,CATG00000113221.1,CATG00000116398.1,CATG00000116501.1,CATG00000116585.1,ENSG00000005884.13,ENSG00000010438.12,ENSG00000019186.5,ENSG00000049283.13,ENSG00000058085.10,ENSG00000060558.3,ENSG00000062038.9,ENSG00000069812.7,ENSG00000070731.5,ENSG00000073282.8,ENSG00000081277.7,ENSG00000087494.11,ENSG00000088726.11,ENSG00000089356.12,ENSG00000092295.7,ENSG00000099812.6,ENSG00000100290.2,ENSG00000100558.4,ENSG00000101213.5,ENSG00000101255.6,ENSG00000101311.11,ENSG00000102890.10,ENSG00000103067.7,ENSG00000104892.12,ENSG00000108602.13,ENSG00000111012.5,ENSG00000112559.9,ENSG00000115884.6,ENSG00000117407.12,ENSG00000117472.5,ENSG00000117525.9,ENSG00000117595.6,ENSG00000120055.5,ENSG00000120471.10,ENSG00000123892.7,ENSG00000124143.6,ENSG00000124664.6,ENSG00000125731.8,ENSG00000125798.10,ENSG00000128422.11,ENSG00000129194.3,ENSG00000129354.7,ENSG00000131746.8,ENSG00000132470.9,ENSG00000132698.9,ENSG00000133477.12,ENSG00000135480.10,ENSG00000136327.6,ENSG00000137440.3,ENSG00000137709.5,ENSG00000138271.4,ENSG00000138772.8,ENSG00000142273.6,ENSG00000142619.4,ENSG00000142627.9,ENSG00000146054.13,ENSG00000147689.12,ENSG00000147697.4,ENSG00000148426.8,ENSG00000149527.13,ENSG00000153292.11,ENSG00000153294.7,ENSG00000154102.6,ENSG00000154764.5,ENSG00000157992.8,ENSG00000158023.5,ENSG00000158125.5,ENSG00000159166.9,ENSG00000160207.4,ENSG00000161249.16,ENSG00000163235.11,ENSG00000163362.6,ENSG00000163814.3,ENSG00000163915.3,ENSG00000164078.8,ENSG00000164841.4,ENSG00000165474.5,ENSG00000165905.12,ENSG00000167600.9,ENSG00000167644.7,ENSG00000168528.7,ENSG00000169594.8,ENSG00000170044.4,ENSG00000171345.9,ENSG00000171346.9,ENSG00000173156.2,ENSG00000174564.8,ENSG00000174951.6,ENSG00000175707.7,ENSG00000175793.10,ENSG00000176826.11,ENSG00000177494.5,ENSG00000177627.5,ENSG00000178038.12,ENSG00000179148.5,ENSG00000179593.11,ENSG00000179826.5,ENSG00000180921.6,ENSG00000182572.2,ENSG00000182611.3,ENSG00000182795.12,ENSG00000183696.9,ENSG00000184058.8,ENSG00000184292.5,ENSG00000184363.5,ENSG00000185130.4,ENSG00000186081.7,ENSG00000186832.4,ENSG00000186847.5,ENSG00000188643.6,ENSG00000188910.7,ENSG00000189280.3,ENSG00000189334.4,ENSG00000189410.7,ENSG00000189433.5,ENSG00000196337.6,ENSG00000196532.4,ENSG00000196754.6,ENSG00000196878.8,ENSG00000197837.3,ENSG00000198374.3,ENSG00000199426.1,ENSG00000199879.1,ENSG00000200997.1,ENSG00000202252.1,ENSG00000202408.1,ENSG00000203722.3,ENSG00000204618.4,ENSG00000205420.6,ENSG00000206075.9,ENSG00000207118.1,ENSG00000207708.1,ENSG00000207713.1,ENSG00000213906.5,ENSG00000214772.2,ENSG00000214860.4,ENSG00000215863.2,ENSG00000218014.1,ENSG00000225950.3,ENSG00000227308.2,ENSG00000228951.1,ENSG00000229647.1,ENSG00000230439.2,ENSG00000230937.5,ENSG00000231483.1,ENSG00000231648.1,ENSG00000231666.1,ENSG00000231802.1,ENSG00000231870.4,ENSG00000233069.1,ENSG00000234602.3,ENSG00000235565.1,ENSG00000236961.1,ENSG00000237223.2,ENSG00000237425.1,ENSG00000237548.1,ENSG00000238117.1,ENSG00000242147.1,ENSG00000245311.2,ENSG00000245648.1,ENSG00000247844.1,ENSG00000250158.1,ENSG00000250748.2,ENSG00000251191.3,ENSG00000251381.2,ENSG00000254261.1,ENSG00000254991.1,ENSG00000255325.2,ENSG00000255400.1,ENSG00000256018.1,ENSG00000257084.1,ENSG00000258018.1,ENSG00000258279.2,ENSG00000259230.1,ENSG00000260899.1,ENSG00000265610.1,ENSG00000265660.1,ENSG00000266304.1,ENSG00000267151.2,ENSG00000267288.1,ENSG00000267375.1,ENSG00000267882.1,ENSG00000268941.1,ENSG00000272202.1,ENSG00000273132.1</t>
  </si>
  <si>
    <t>CL:0000312</t>
  </si>
  <si>
    <t>keratinocyte</t>
  </si>
  <si>
    <t>An epidermal cell which synthesizes keratin and undergoes a characteristic change as it moves upward from the basal layers of the epidermis to the cornified (horny) layer of the skin. Successive stages of differentiation of the keratinocytes forming the epidermal layers are basal cell, spinous or prickle cell, and the granular cell.</t>
  </si>
  <si>
    <t>CNhs10879,CNhs11064,CNhs11381,CNhs12031</t>
  </si>
  <si>
    <t>CATG00000000088.1,CATG00000000736.1,CATG00000001487.1,CATG00000001523.1,CATG00000002121.1,CATG00000002516.1,CATG00000004261.1,CATG00000004412.1,CATG00000004415.1,CATG00000005924.1,CATG00000006642.1,CATG00000008429.1,CATG00000008766.1,CATG00000008881.1,CATG00000008892.1,CATG00000008982.1,CATG00000008983.1,CATG00000008985.1,CATG00000008986.1,CATG00000009061.1,CATG00000009355.1,CATG00000009578.1,CATG00000011600.1,CATG00000011832.1,CATG00000011990.1,CATG00000011999.1,CATG00000012078.1,CATG00000012286.1,CATG00000013219.1,CATG00000014192.1,CATG00000015287.1,CATG00000015288.1,CATG00000015432.1,CATG00000015915.1,CATG00000017113.1,CATG00000018323.1,CATG00000018391.1,CATG00000019377.1,CATG00000020754.1,CATG00000022465.1,CATG00000023028.1,CATG00000023888.1,CATG00000024726.1,CATG00000025456.1,CATG00000025763.1,CATG00000025986.1,CATG00000028311.1,CATG00000028646.1,CATG00000028650.1,CATG00000029202.1,CATG00000029691.1,CATG00000029692.1,CATG00000029694.1,CATG00000029696.1,CATG00000030506.1,CATG00000030843.1,CATG00000031295.1,CATG00000031332.1,CATG00000031389.1,CATG00000031391.1,CATG00000031500.1,CATG00000032679.1,CATG00000033023.1,CATG00000033334.1,CATG00000033556.1,CATG00000033636.1,CATG00000033735.1,CATG00000034601.1,CATG00000034604.1,CATG00000035469.1,CATG00000037057.1,CATG00000037058.1,CATG00000037735.1,CATG00000038157.1,CATG00000039144.1,CATG00000039975.1,CATG00000040446.1,CATG00000040747.1,CATG00000042034.1,CATG00000042036.1,CATG00000042600.1,CATG00000042688.1,CATG00000043300.1,CATG00000043646.1,CATG00000045321.1,CATG00000046280.1,CATG00000046618.1,CATG00000046685.1,CATG00000046890.1,CATG00000047993.1,CATG00000049696.1,CATG00000049826.1,CATG00000050005.1,CATG00000050510.1,CATG00000050708.1,CATG00000051357.1,CATG00000051634.1,CATG00000052231.1,CATG00000052461.1,CATG00000052564.1,CATG00000052905.1,CATG00000052991.1,CATG00000053750.1,CATG00000053805.1,CATG00000054460.1,CATG00000054990.1,CATG00000055108.1,CATG00000055197.1,CATG00000056075.1,CATG00000056258.1,CATG00000056833.1,CATG00000056950.1,CATG00000057355.1,CATG00000057872.1,CATG00000058699.1,CATG00000059957.1,CATG00000060165.1,CATG00000060466.1,CATG00000061516.1,CATG00000063083.1,CATG00000063289.1,CATG00000064767.1,CATG00000064772.1,CATG00000065858.1,CATG00000066011.1,CATG00000066161.1,CATG00000066586.1,CATG00000067044.1,CATG00000067216.1,CATG00000067223.1,CATG00000067721.1,CATG00000067892.1,CATG00000067893.1,CATG00000068471.1,CATG00000068592.1,CATG00000070778.1,CATG00000071438.1,CATG00000071872.1,CATG00000072820.1,CATG00000074238.1,CATG00000075040.1,CATG00000075836.1,CATG00000075963.1,CATG00000076016.1,CATG00000076241.1,CATG00000079485.1,CATG00000079603.1,CATG00000079734.1,CATG00000079741.1,CATG00000079758.1,CATG00000080010.1,CATG00000080389.1,CATG00000080892.1,CATG00000082568.1,CATG00000082772.1,CATG00000082786.1,CATG00000083000.1,CATG00000083449.1,CATG00000083869.1,CATG00000084454.1,CATG00000085318.1,CATG00000085328.1,CATG00000085400.1,CATG00000085430.1,CATG00000087326.1,CATG00000087443.1,CATG00000087576.1,CATG00000088062.1,CATG00000088641.1,CATG00000089003.1,CATG00000090333.1,CATG00000090933.1,CATG00000090997.1,CATG00000092047.1,CATG00000092338.1,CATG00000092341.1,CATG00000092342.1,CATG00000094094.1,CATG00000094538.1,CATG00000094880.1,CATG00000095281.1,CATG00000095513.1,CATG00000095724.1,CATG00000095861.1,CATG00000098356.1,CATG00000098779.1,CATG00000100718.1,CATG00000101906.1,CATG00000102088.1,CATG00000102191.1,CATG00000103390.1,CATG00000103391.1,CATG00000103898.1,CATG00000104054.1,CATG00000104953.1,CATG00000104957.1,CATG00000106954.1,CATG00000108719.1,CATG00000109382.1,CATG00000109557.1,CATG00000109894.1,CATG00000111076.1,CATG00000111097.1,CATG00000111241.1,CATG00000112248.1,CATG00000113616.1,CATG00000114182.1,CATG00000116206.1,CATG00000116309.1,CATG00000116317.1,CATG00000116321.1,CATG00000116501.1,CATG00000116585.1,CATG00000117181.1,CATG00000118022.1,ENSG00000001617.7,ENSG00000005884.13,ENSG00000039068.14,ENSG00000046604.8,ENSG00000049283.13,ENSG00000053747.11,ENSG00000058085.10,ENSG00000060558.3,ENSG00000062038.9,ENSG00000065618.12,ENSG00000065621.10,ENSG00000069812.7,ENSG00000070731.5,ENSG00000073282.8,ENSG00000081277.7,ENSG00000086570.8,ENSG00000087494.11,ENSG00000088726.11,ENSG00000089356.12,ENSG00000090776.5,ENSG00000091409.10,ENSG00000092295.7,ENSG00000096696.9,ENSG00000099812.6,ENSG00000100558.4,ENSG00000101213.5,ENSG00000101311.11,ENSG00000102890.10,ENSG00000103044.6,ENSG00000103067.7,ENSG00000103257.4,ENSG00000104413.11,ENSG00000104881.10,ENSG00000104892.12,ENSG00000105141.4,ENSG00000105991.7,ENSG00000108375.8,ENSG00000109182.7,ENSG00000109321.6,ENSG00000111012.5,ENSG00000112378.11,ENSG00000112559.9,ENSG00000113430.5,ENSG00000114270.11,ENSG00000115221.6,ENSG00000115884.6,ENSG00000117407.12,ENSG00000117472.5,ENSG00000117525.9,ENSG00000117595.6,ENSG00000120471.10,ENSG00000121552.3,ENSG00000123364.3,ENSG00000123892.7,ENSG00000125731.8,ENSG00000125798.10,ENSG00000125848.9,ENSG00000125998.7,ENSG00000128422.11,ENSG00000129194.3,ENSG00000129354.7,ENSG00000129451.7,ENSG00000129455.11,ENSG00000129474.11,ENSG00000130201.3,ENSG00000131746.8,ENSG00000132470.9,ENSG00000132698.9,ENSG00000133477.12,ENSG00000134363.7,ENSG00000134757.4,ENSG00000134762.12,ENSG00000136688.6,ENSG00000136943.6,ENSG00000137203.6,ENSG00000137440.3,ENSG00000137699.12,ENSG00000137857.13,ENSG00000137975.7,ENSG00000138271.4,ENSG00000138772.8,ENSG00000139289.9,ENSG00000140022.5,ENSG00000140254.8,ENSG00000142273.6,ENSG00000144045.9,ENSG00000144452.10,ENSG00000145283.7,ENSG00000145824.8,ENSG00000145934.11,ENSG00000146054.13,ENSG00000147689.12,ENSG00000147697.4,ENSG00000147896.3,ENSG00000149527.13,ENSG00000149573.4,ENSG00000151914.13,ENSG00000153292.11,ENSG00000153294.7,ENSG00000154102.6,ENSG00000154227.9,ENSG00000154764.5,ENSG00000155918.3,ENSG00000156463.13,ENSG00000157168.14,ENSG00000157992.8,ENSG00000158023.5,ENSG00000158055.11,ENSG00000158125.5,ENSG00000159166.9,ENSG00000159516.8,ENSG00000161249.16,ENSG00000162891.6,ENSG00000163202.4,ENSG00000163207.5,ENSG00000163216.6,ENSG00000163218.10,ENSG00000163235.11,ENSG00000163293.7,ENSG00000163347.5,ENSG00000163362.6,ENSG00000163814.3,ENSG00000163915.3,ENSG00000164078.8,ENSG00000164520.7,ENSG00000165474.5,ENSG00000165799.4,ENSG00000165905.12,ENSG00000166396.8,ENSG00000167165.14,ENSG00000167644.7,ENSG00000167754.8,ENSG00000167914.6,ENSG00000168143.8,ENSG00000168528.7,ENSG00000169035.7,ENSG00000169174.9,ENSG00000169469.7,ENSG00000169474.3,ENSG00000169509.5,ENSG00000169594.8,ENSG00000170044.4,ENSG00000170209.4,ENSG00000170426.1,ENSG00000170454.5,ENSG00000170465.9,ENSG00000170786.8,ENSG00000171346.9,ENSG00000171403.5,ENSG00000171462.10,ENSG00000171517.5,ENSG00000172155.7,ENSG00000173156.2,ENSG00000173801.12,ENSG00000174564.8,ENSG00000174950.6,ENSG00000175121.7,ENSG00000175707.7,ENSG00000175793.10,ENSG00000176075.6,ENSG00000177494.5,ENSG00000177627.5,ENSG00000178172.2,ENSG00000178363.3,ENSG00000178919.7,ENSG00000179046.4,ENSG00000179148.5,ENSG00000179593.11,ENSG00000179826.5,ENSG00000179862.5,ENSG00000180066.5,ENSG00000180921.6,ENSG00000181126.9,ENSG00000181333.11,ENSG00000182040.4,ENSG00000182585.5,ENSG00000182795.12,ENSG00000183347.13,ENSG00000183421.7,ENSG00000183696.9,ENSG00000184292.5,ENSG00000184363.5,ENSG00000184731.5,ENSG00000184916.4,ENSG00000185479.5,ENSG00000185567.6,ENSG00000185966.3,ENSG00000186081.7,ENSG00000186226.7,ENSG00000186684.8,ENSG00000186832.4,ENSG00000186847.5,ENSG00000187583.6,ENSG00000188293.5,ENSG00000188372.10,ENSG00000188522.10,ENSG00000188624.2,ENSG00000188643.6,ENSG00000188910.7,ENSG00000189280.3,ENSG00000189334.4,ENSG00000189410.7,ENSG00000189433.5,ENSG00000196248.4,ENSG00000196734.6,ENSG00000196754.6,ENSG00000196878.8,ENSG00000197084.4,ENSG00000197934.4,ENSG00000198729.4,ENSG00000198854.4,ENSG00000203499.6,ENSG00000203722.3,ENSG00000203783.4,ENSG00000203786.5,ENSG00000203837.4,ENSG00000204618.4,ENSG00000205420.6,ENSG00000205830.1,ENSG00000206075.9,ENSG00000207708.1,ENSG00000207713.1,ENSG00000213022.4,ENSG00000213652.2,ENSG00000213906.5,ENSG00000214432.5,ENSG00000214514.3,ENSG00000221389.1,ENSG00000223617.1,ENSG00000223784.1,ENSG00000224260.2,ENSG00000225383.2,ENSG00000225950.3,ENSG00000226005.3,ENSG00000226240.1,ENSG00000226535.1,ENSG00000226652.1,ENSG00000226810.3,ENSG00000228998.3,ENSG00000229544.6,ENSG00000229647.1,ENSG00000230439.2,ENSG00000230621.1,ENSG00000230937.5,ENSG00000231131.2,ENSG00000231638.1,ENSG00000231648.1,ENSG00000231666.1,ENSG00000231799.2,ENSG00000231826.1,ENSG00000231870.4,ENSG00000232222.1,ENSG00000233901.1,ENSG00000235899.1,ENSG00000235942.2,ENSG00000236107.3,ENSG00000236961.1,ENSG00000237548.1,ENSG00000238266.1,ENSG00000242147.1,ENSG00000243509.4,ENSG00000247844.1,ENSG00000248394.1,ENSG00000249491.1,ENSG00000249641.2,ENSG00000249942.1,ENSG00000250229.1,ENSG00000251095.2,ENSG00000251191.3,ENSG00000251381.2,ENSG00000253161.1,ENSG00000253315.1,ENSG00000253410.1,ENSG00000253929.1,ENSG00000254842.2,ENSG00000254991.1,ENSG00000255325.2,ENSG00000255345.1,ENSG00000255501.1,ENSG00000256462.1,ENSG00000256812.1,ENSG00000257042.1,ENSG00000257084.1,ENSG00000257925.1,ENSG00000258018.1,ENSG00000258077.2,ENSG00000258976.1,ENSG00000259132.1,ENSG00000259230.1,ENSG00000259288.1,ENSG00000260125.1,ENSG00000260183.1,ENSG00000260466.1,ENSG00000260581.1,ENSG00000260899.1,ENSG00000261092.1,ENSG00000261116.1,ENSG00000261582.1,ENSG00000264379.1,ENSG00000264831.1,ENSG00000265610.1,ENSG00000265660.1,ENSG00000266656.1,ENSG00000267110.1,ENSG00000267551.3,ENSG00000267882.1,ENSG00000269741.1,ENSG00000273118.1</t>
  </si>
  <si>
    <t>CL:0000327</t>
  </si>
  <si>
    <t>extracellular matrix secreting cell</t>
  </si>
  <si>
    <t>CNhs11068,CNhs11320,CNhs11335,CNhs11372,CNhs11373,CNhs11923,CNhs11992,CNhs12020,CNhs12021,CNhs12050,CNhs12080,CNhs12093,CNhs12731</t>
  </si>
  <si>
    <t>CATG00000012020.1,CATG00000019187.1,CATG00000021325.1,CATG00000022937.1,CATG00000022947.1,CATG00000022948.1,CATG00000025698.1,CATG00000025701.1,CATG00000025830.1,CATG00000025831.1,CATG00000025834.1,CATG00000032333.1,CATG00000033637.1,CATG00000033638.1,CATG00000041450.1,CATG00000042865.1,CATG00000042866.1,CATG00000042867.1,CATG00000044534.1,CATG00000046561.1,CATG00000046562.1,CATG00000046565.1,CATG00000053593.1,CATG00000057033.1,CATG00000058536.1,CATG00000060073.1,CATG00000061357.1,CATG00000062900.1,CATG00000064707.1,CATG00000066896.1,CATG00000073509.1,CATG00000081334.1,CATG00000084680.1,CATG00000087132.1,CATG00000088651.1,CATG00000092186.1,CATG00000096088.1,CATG00000096485.1,CATG00000097602.1,CATG00000102497.1,CATG00000106225.1,CATG00000106824.1,CATG00000106826.1,CATG00000107824.1,CATG00000110059.1,CATG00000110068.1,CATG00000116045.1,ENSG00000006016.6,ENSG00000041982.10,ENSG00000049540.12,ENSG00000054598.5,ENSG00000060718.14,ENSG00000064195.7,ENSG00000074527.7,ENSG00000075223.9,ENSG00000090530.5,ENSG00000095752.2,ENSG00000099994.10,ENSG00000101230.5,ENSG00000102802.5,ENSG00000105664.6,ENSG00000106483.7,ENSG00000107159.8,ENSG00000107821.10,ENSG00000109625.14,ENSG00000111199.6,ENSG00000111536.4,ENSG00000115318.7,ENSG00000115380.14,ENSG00000115414.14,ENSG00000116690.7,ENSG00000120708.12,ENSG00000122176.10,ENSG00000124212.5,ENSG00000129009.8,ENSG00000131668.9,ENSG00000134259.3,ENSG00000135919.8,ENSG00000137573.9,ENSG00000138944.7,ENSG00000139329.4,ENSG00000143512.8,ENSG00000144476.5,ENSG00000145681.6,ENSG00000146674.10,ENSG00000149380.7,ENSG00000149968.7,ENSG00000154175.12,ENSG00000154736.5,ENSG00000156427.7,ENSG00000156466.8,ENSG00000157766.11,ENSG00000162692.6,ENSG00000163710.3,ENSG00000163815.5,ENSG00000164106.3,ENSG00000167157.9,ENSG00000168079.12,ENSG00000170801.5,ENSG00000170891.6,ENSG00000171631.10,ENSG00000173705.4,ENSG00000179772.6,ENSG00000179954.10,ENSG00000182492.11,ENSG00000185633.6,ENSG00000187151.3,ENSG00000188783.5,ENSG00000189320.4,ENSG00000198732.6,ENSG00000203722.3,ENSG00000204291.6,ENSG00000223652.2,ENSG00000224743.2,ENSG00000227292.1,ENSG00000227496.1,ENSG00000235601.1,ENSG00000236024.1,ENSG00000246430.2,ENSG00000250697.1,ENSG00000254254.1,ENSG00000254295.1,ENSG00000254300.1,ENSG00000260123.1,ENSG00000261105.1,ENSG00000264652.1</t>
  </si>
  <si>
    <t>CL:0000346</t>
  </si>
  <si>
    <t>hair follicle dermal papilla cell</t>
  </si>
  <si>
    <t>A specialized mesenchymal cell that resides in the dermal papilla located at the bottom of hair follicles. This cell plays a pivotal roles in hair formation, growth, and cycling.</t>
  </si>
  <si>
    <t>CNhs11979,CNhs12030,CNhs12501</t>
  </si>
  <si>
    <t>CATG00000001594.1,CATG00000001815.1,CATG00000002156.1,CATG00000005516.1,CATG00000006211.1,CATG00000006467.1,CATG00000007231.1,CATG00000007843.1,CATG00000009591.1,CATG00000011013.1,CATG00000011421.1,CATG00000012021.1,CATG00000013663.1,CATG00000016998.1,CATG00000020511.1,CATG00000022709.1,CATG00000024485.1,CATG00000028136.1,CATG00000032677.1,CATG00000033839.1,CATG00000034912.1,CATG00000036862.1,CATG00000037443.1,CATG00000038958.1,CATG00000039975.1,CATG00000040991.1,CATG00000044638.1,CATG00000045588.1,CATG00000046959.1,CATG00000051979.1,CATG00000052040.1,CATG00000054841.1,CATG00000056335.1,CATG00000057028.1,CATG00000057030.1,CATG00000057930.1,CATG00000061441.1,CATG00000061702.1,CATG00000062658.1,CATG00000064469.1,CATG00000064548.1,CATG00000065281.1,CATG00000066318.1,CATG00000070876.1,CATG00000073694.1,CATG00000074205.1,CATG00000075645.1,CATG00000078735.1,CATG00000089804.1,CATG00000090239.1,CATG00000094263.1,CATG00000095406.1,CATG00000096484.1,CATG00000097421.1,CATG00000099244.1,CATG00000106700.1,CATG00000108871.1,CATG00000108949.1,CATG00000109528.1,CATG00000109916.1,ENSG00000006638.7,ENSG00000050767.11,ENSG00000077943.7,ENSG00000085662.9,ENSG00000087510.5,ENSG00000101282.4,ENSG00000111186.8,ENSG00000114251.9,ENSG00000120149.7,ENSG00000122691.8,ENSG00000123500.5,ENSG00000128709.10,ENSG00000130707.13,ENSG00000130720.8,ENSG00000137868.14,ENSG00000138131.3,ENSG00000138135.5,ENSG00000142156.10,ENSG00000146197.7,ENSG00000148926.5,ENSG00000149968.7,ENSG00000150667.6,ENSG00000156804.3,ENSG00000158270.10,ENSG00000160886.9,ENSG00000163064.6,ENSG00000163364.5,ENSG00000163735.6,ENSG00000163739.4,ENSG00000164761.4,ENSG00000166825.9,ENSG00000166923.6,ENSG00000167157.9,ENSG00000168779.15,ENSG00000171873.6,ENSG00000172927.3,ENSG00000174807.3,ENSG00000178550.3,ENSG00000179300.3,ENSG00000180066.5,ENSG00000180340.5,ENSG00000181019.8,ENSG00000182218.5,ENSG00000183160.8,ENSG00000183801.3,ENSG00000187173.3,ENSG00000187688.10,ENSG00000188015.5,ENSG00000197406.6,ENSG00000200434.1,ENSG00000201966.1,ENSG00000204792.2,ENSG00000207752.1,ENSG00000207954.1,ENSG00000215808.2,ENSG00000222727.1,ENSG00000223393.1,ENSG00000224413.1,ENSG00000224577.1,ENSG00000225968.4,ENSG00000226363.3,ENSG00000226958.1,ENSG00000227438.1,ENSG00000227482.1,ENSG00000232377.1,ENSG00000232692.1,ENSG00000232821.1,ENSG00000232926.1,ENSG00000234311.1,ENSG00000236036.1,ENSG00000236530.2,ENSG00000239216.1,ENSG00000240006.1,ENSG00000243509.4,ENSG00000244586.1,ENSG00000245869.2,ENSG00000246640.1,ENSG00000249406.1,ENSG00000249417.1,ENSG00000249992.1,ENSG00000250982.2,ENSG00000251144.1,ENSG00000253455.1,ENSG00000253698.1,ENSG00000255317.1,ENSG00000256508.2,ENSG00000256642.1,ENSG00000257038.1,ENSG00000257910.1,ENSG00000259450.1,ENSG00000259721.1,ENSG00000259786.2,ENSG00000261602.1,ENSG00000262003.1,ENSG00000264823.1,ENSG00000267691.1,ENSG00000272121.1,ENSG00000272434.1</t>
  </si>
  <si>
    <t>CL:0000359</t>
  </si>
  <si>
    <t>vascular associated smooth muscle cell</t>
  </si>
  <si>
    <t>A smooth muscle cell assocatiated with the vasculature.</t>
  </si>
  <si>
    <t>CNhs10838,CNhs10839,CNhs10863,CNhs11085,CNhs11086,CNhs11087,CNhs11088,CNhs11090,CNhs11091,CNhs11305,CNhs11309,CNhs11900,CNhs11987,CNhs11988,CNhs11989,CNhs11990,CNhs11991,CNhs12004,CNhs12043,CNhs12044,CNhs12045,CNhs12046,CNhs12048,CNhs12049,CNhs12569,CNhs12597,CNhs13339,CNhs13349,CNhs13358,CNhs13369,CNhs13567,CNhs13577</t>
  </si>
  <si>
    <t>CATG00000003622.1,CATG00000003623.1,CATG00000004852.1,CATG00000005146.1,CATG00000005150.1,CATG00000006018.1,CATG00000010858.1,CATG00000010860.1,CATG00000022709.1,CATG00000023391.1,CATG00000023460.1,CATG00000034737.1,CATG00000035285.1,CATG00000035421.1,CATG00000043211.1,CATG00000044402.1,CATG00000044656.1,CATG00000044661.1,CATG00000046578.1,CATG00000047757.1,CATG00000048336.1,CATG00000048399.1,CATG00000050033.1,CATG00000059666.1,CATG00000060429.1,CATG00000060759.1,CATG00000061212.1,CATG00000062127.1,CATG00000062130.1,CATG00000064469.1,CATG00000066312.1,CATG00000071872.1,CATG00000072792.1,CATG00000072794.1,CATG00000073640.1,CATG00000075481.1,CATG00000079996.1,CATG00000081335.1,CATG00000093115.1,CATG00000095695.1,CATG00000095751.1,CATG00000095857.1,CATG00000096234.1,CATG00000096635.1,CATG00000096638.1,CATG00000096639.1,CATG00000098035.1,CATG00000098547.1,CATG00000098744.1,CATG00000098880.1,CATG00000099244.1,CATG00000099730.1,CATG00000100320.1,CATG00000100945.1,CATG00000107533.1,CATG00000109489.1,CATG00000109580.1,CATG00000112166.1,CATG00000112329.1,CATG00000114825.1,CATG00000116308.1,ENSG00000006606.4,ENSG00000010438.12,ENSG00000095752.2,ENSG00000100739.6,ENSG00000102802.5,ENSG00000104368.13,ENSG00000105825.7,ENSG00000106366.7,ENSG00000108342.8,ENSG00000124875.5,ENSG00000126562.12,ENSG00000127589.4,ENSG00000128606.8,ENSG00000134668.8,ENSG00000137033.7,ENSG00000150551.10,ENSG00000151388.6,ENSG00000152952.7,ENSG00000156466.8,ENSG00000157111.8,ENSG00000159167.7,ENSG00000159261.6,ENSG00000159263.11,ENSG00000163735.6,ENSG00000163739.4,ENSG00000164171.6,ENSG00000164283.8,ENSG00000164484.7,ENSG00000164736.5,ENSG00000170054.10,ENSG00000178550.3,ENSG00000178776.4,ENSG00000179826.5,ENSG00000189326.4,ENSG00000196611.4,ENSG00000224715.1,ENSG00000224743.2,ENSG00000227517.2,ENSG00000228714.2,ENSG00000228787.1,ENSG00000229915.1,ENSG00000232949.1,ENSG00000234695.1,ENSG00000237013.1,ENSG00000240244.3,ENSG00000249379.1,ENSG00000249992.1,ENSG00000250339.2,ENSG00000253940.1,ENSG00000254526.1,ENSG00000258998.1,ENSG00000259721.1,ENSG00000265799.1,ENSG00000267577.1,ENSG00000273388.1</t>
  </si>
  <si>
    <t>CL:0000362</t>
  </si>
  <si>
    <t>epidermal cell</t>
  </si>
  <si>
    <t>An epithelial cell of the integument (the outer layer of an organism).</t>
  </si>
  <si>
    <t>CNhs10847,CNhs11064,CNhs11381,CNhs11951,CNhs12031,CNhs12339,CNhs12347</t>
  </si>
  <si>
    <t>CATG00000000088.1,CATG00000000282.1,CATG00000000736.1,CATG00000002121.1,CATG00000002516.1,CATG00000008766.1,CATG00000008985.1,CATG00000008986.1,CATG00000009355.1,CATG00000009578.1,CATG00000011832.1,CATG00000011999.1,CATG00000013219.1,CATG00000013906.1,CATG00000014045.1,CATG00000014192.1,CATG00000015287.1,CATG00000015432.1,CATG00000015915.1,CATG00000018323.1,CATG00000018391.1,CATG00000019377.1,CATG00000019833.1,CATG00000020754.1,CATG00000022465.1,CATG00000023028.1,CATG00000023888.1,CATG00000025456.1,CATG00000025763.1,CATG00000025986.1,CATG00000026123.1,CATG00000028311.1,CATG00000028646.1,CATG00000031332.1,CATG00000031389.1,CATG00000031391.1,CATG00000033023.1,CATG00000033334.1,CATG00000033556.1,CATG00000034601.1,CATG00000034604.1,CATG00000035469.1,CATG00000037058.1,CATG00000037553.1,CATG00000039975.1,CATG00000040446.1,CATG00000042600.1,CATG00000043646.1,CATG00000045321.1,CATG00000046280.1,CATG00000046618.1,CATG00000047993.1,CATG00000049696.1,CATG00000050675.1,CATG00000051357.1,CATG00000052231.1,CATG00000052877.1,CATG00000053805.1,CATG00000055108.1,CATG00000056075.1,CATG00000056950.1,CATG00000057355.1,CATG00000057872.1,CATG00000058699.1,CATG00000061516.1,CATG00000063083.1,CATG00000063289.1,CATG00000066161.1,CATG00000066586.1,CATG00000067223.1,CATG00000067812.1,CATG00000067893.1,CATG00000068365.1,CATG00000068592.1,CATG00000070626.1,CATG00000070778.1,CATG00000071438.1,CATG00000071872.1,CATG00000074238.1,CATG00000075836.1,CATG00000075963.1,CATG00000076016.1,CATG00000079734.1,CATG00000079741.1,CATG00000080010.1,CATG00000080204.1,CATG00000080892.1,CATG00000082568.1,CATG00000082772.1,CATG00000082786.1,CATG00000084255.1,CATG00000085318.1,CATG00000085400.1,CATG00000086537.1,CATG00000087443.1,CATG00000087576.1,CATG00000089003.1,CATG00000092341.1,CATG00000092342.1,CATG00000094550.1,CATG00000095281.1,CATG00000095861.1,CATG00000096745.1,CATG00000098278.1,CATG00000098779.1,CATG00000100867.1,CATG00000101789.1,CATG00000102191.1,CATG00000103017.1,CATG00000103050.1,CATG00000103898.1,CATG00000104027.1,CATG00000104953.1,CATG00000105110.1,CATG00000105808.1,CATG00000106954.1,CATG00000108719.1,CATG00000109382.1,CATG00000109557.1,CATG00000114510.1,CATG00000115047.1,CATG00000116206.1,CATG00000116309.1,CATG00000116317.1,CATG00000116321.1,CATG00000116501.1,CATG00000116585.1,CATG00000118022.1,ENSG00000049283.13,ENSG00000053747.11,ENSG00000058085.10,ENSG00000062038.9,ENSG00000065618.12,ENSG00000069812.7,ENSG00000073282.8,ENSG00000081277.7,ENSG00000087494.11,ENSG00000088726.11,ENSG00000099812.6,ENSG00000100558.4,ENSG00000101213.5,ENSG00000101311.11,ENSG00000103044.6,ENSG00000104881.10,ENSG00000104892.12,ENSG00000105141.4,ENSG00000105991.7,ENSG00000109101.3,ENSG00000109182.7,ENSG00000109321.6,ENSG00000111012.5,ENSG00000112378.11,ENSG00000112559.9,ENSG00000113430.5,ENSG00000115884.6,ENSG00000117407.12,ENSG00000117525.9,ENSG00000117595.6,ENSG00000120471.10,ENSG00000123364.3,ENSG00000125998.7,ENSG00000128422.11,ENSG00000129194.3,ENSG00000129354.7,ENSG00000129451.7,ENSG00000129455.11,ENSG00000130201.3,ENSG00000131746.8,ENSG00000132470.9,ENSG00000133477.12,ENSG00000134757.4,ENSG00000134762.12,ENSG00000136688.6,ENSG00000137203.6,ENSG00000137440.3,ENSG00000137699.12,ENSG00000137975.7,ENSG00000138271.4,ENSG00000138772.8,ENSG00000142273.6,ENSG00000143556.4,ENSG00000144045.9,ENSG00000144452.10,ENSG00000145283.7,ENSG00000145934.11,ENSG00000147689.12,ENSG00000147697.4,ENSG00000149527.13,ENSG00000149573.4,ENSG00000153294.7,ENSG00000154227.9,ENSG00000154764.5,ENSG00000155918.3,ENSG00000157168.14,ENSG00000158023.5,ENSG00000158055.11,ENSG00000158125.5,ENSG00000159166.9,ENSG00000160207.4,ENSG00000161249.16,ENSG00000162891.6,ENSG00000162892.11,ENSG00000163202.4,ENSG00000163207.5,ENSG00000163216.6,ENSG00000163218.10,ENSG00000163235.11,ENSG00000163347.5,ENSG00000163362.6,ENSG00000163915.3,ENSG00000164078.8,ENSG00000164520.7,ENSG00000165474.5,ENSG00000165799.4,ENSG00000165905.12,ENSG00000166396.8,ENSG00000167165.14,ENSG00000167644.7,ENSG00000167754.8,ENSG00000167914.6,ENSG00000168143.8,ENSG00000168528.7,ENSG00000169174.9,ENSG00000169469.7,ENSG00000169474.3,ENSG00000169594.8,ENSG00000170044.4,ENSG00000170209.4,ENSG00000170426.1,ENSG00000170454.5,ENSG00000170465.9,ENSG00000170786.8,ENSG00000171346.9,ENSG00000171403.5,ENSG00000171462.10,ENSG00000172155.7,ENSG00000173156.2,ENSG00000173801.12,ENSG00000174564.8,ENSG00000175121.7,ENSG00000175707.7,ENSG00000175793.10,ENSG00000176075.6,ENSG00000177494.5,ENSG00000177627.5,ENSG00000178172.2,ENSG00000178363.3,ENSG00000179046.4,ENSG00000179148.5,ENSG00000179593.11,ENSG00000180921.6,ENSG00000181333.11,ENSG00000182585.5,ENSG00000182795.12,ENSG00000184292.5,ENSG00000184363.5,ENSG00000185479.5,ENSG00000185966.3,ENSG00000186081.7,ENSG00000186226.7,ENSG00000186807.9,ENSG00000186832.4,ENSG00000186847.5,ENSG00000188089.9,ENSG00000188293.5,ENSG00000188624.2,ENSG00000188910.7,ENSG00000189280.3,ENSG00000189334.4,ENSG00000189410.7,ENSG00000189433.5,ENSG00000196248.4,ENSG00000196734.6,ENSG00000196754.6,ENSG00000196878.8,ENSG00000197084.4,ENSG00000198854.4,ENSG00000203722.3,ENSG00000203786.5,ENSG00000203837.4,ENSG00000204618.4,ENSG00000205420.6,ENSG00000206075.9,ENSG00000207708.1,ENSG00000207713.1,ENSG00000213022.4,ENSG00000213906.5,ENSG00000215033.3,ENSG00000223617.1,ENSG00000223784.1,ENSG00000225950.3,ENSG00000226005.3,ENSG00000226535.1,ENSG00000226652.1,ENSG00000229647.1,ENSG00000230439.2,ENSG00000230937.5,ENSG00000231131.2,ENSG00000231638.1,ENSG00000231648.1,ENSG00000231870.4,ENSG00000235942.2,ENSG00000236961.1,ENSG00000237548.1,ENSG00000238266.1,ENSG00000239492.2,ENSG00000245648.1,ENSG00000248430.1,ENSG00000249641.2,ENSG00000250158.1,ENSG00000250229.1,ENSG00000251191.3,ENSG00000251381.2,ENSG00000253161.1,ENSG00000253410.1,ENSG00000254991.1,ENSG00000255296.1,ENSG00000255325.2,ENSG00000255501.1,ENSG00000256462.1,ENSG00000256812.1,ENSG00000257042.1,ENSG00000257084.1,ENSG00000257925.1,ENSG00000258018.1,ENSG00000258976.1,ENSG00000261092.1,ENSG00000261582.1,ENSG00000264831.1,ENSG00000265660.1,ENSG00000267110.1,ENSG00000267551.3,ENSG00000269729.1,ENSG00000269741.1</t>
  </si>
  <si>
    <t>CL:0000388</t>
  </si>
  <si>
    <t>tendon cell</t>
  </si>
  <si>
    <t>An elongated fibrocyte that is part of a tendon. The cytoplasm is stretched between the collagen fibres of the tendon. They have a central cell nucleus with a prominent nucleolus. Tendon cells have a well-developed rough endoplasmic reticulum and they are responsible for synthesis and turnover of tendon fibres and ground substance.</t>
  </si>
  <si>
    <t>CNhs12639,CNhs12640,CNhs12641</t>
  </si>
  <si>
    <t>CATG00000000668.1,CATG00000001094.1,CATG00000001096.1,CATG00000001097.1,CATG00000001316.1,CATG00000002118.1,CATG00000002214.1,CATG00000004409.1,CATG00000004854.1,CATG00000004857.1,CATG00000004966.1,CATG00000005453.1,CATG00000005516.1,CATG00000006035.1,CATG00000006977.1,CATG00000007838.1,CATG00000009171.1,CATG00000009904.1,CATG00000010356.1,CATG00000010654.1,CATG00000010688.1,CATG00000011005.1,CATG00000012017.1,CATG00000012245.1,CATG00000012905.1,CATG00000014045.1,CATG00000020452.1,CATG00000020713.1,CATG00000022131.1,CATG00000022937.1,CATG00000022942.1,CATG00000022947.1,CATG00000023046.1,CATG00000023198.1,CATG00000023985.1,CATG00000024019.1,CATG00000024485.1,CATG00000025699.1,CATG00000025701.1,CATG00000027568.1,CATG00000027569.1,CATG00000027606.1,CATG00000028084.1,CATG00000029919.1,CATG00000030862.1,CATG00000031323.1,CATG00000031336.1,CATG00000031366.1,CATG00000031479.1,CATG00000031707.1,CATG00000031709.1,CATG00000031710.1,CATG00000031711.1,CATG00000032677.1,CATG00000032877.1,CATG00000032978.1,CATG00000033021.1,CATG00000033632.1,CATG00000033637.1,CATG00000033638.1,CATG00000033678.1,CATG00000033979.1,CATG00000034208.1,CATG00000034370.1,CATG00000034443.1,CATG00000036226.1,CATG00000037159.1,CATG00000038552.1,CATG00000038838.1,CATG00000040530.1,CATG00000041292.1,CATG00000041300.1,CATG00000041450.1,CATG00000042865.1,CATG00000042866.1,CATG00000042867.1,CATG00000042870.1,CATG00000043767.1,CATG00000043959.1,CATG00000045954.1,CATG00000046566.1,CATG00000046844.1,CATG00000047208.1,CATG00000047210.1,CATG00000047333.1,CATG00000047336.1,CATG00000048273.1,CATG00000049478.1,CATG00000049662.1,CATG00000050953.1,CATG00000050955.1,CATG00000050959.1,CATG00000050961.1,CATG00000051723.1,CATG00000052038.1,CATG00000052085.1,CATG00000052765.1,CATG00000053497.1,CATG00000055048.1,CATG00000055768.1,CATG00000056133.1,CATG00000056858.1,CATG00000057022.1,CATG00000057030.1,CATG00000057031.1,CATG00000057032.1,CATG00000057033.1,CATG00000057034.1,CATG00000057264.1,CATG00000057828.1,CATG00000059203.1,CATG00000059442.1,CATG00000059729.1,CATG00000060205.1,CATG00000060899.1,CATG00000061357.1,CATG00000061421.1,CATG00000061621.1,CATG00000061623.1,CATG00000061960.1,CATG00000062658.1,CATG00000062727.1,CATG00000063733.1,CATG00000065362.1,CATG00000066273.1,CATG00000066419.1,CATG00000067606.1,CATG00000068126.1,CATG00000069197.1,CATG00000071563.1,CATG00000072870.1,CATG00000072899.1,CATG00000073640.1,CATG00000075698.1,CATG00000077697.1,CATG00000078736.1,CATG00000079046.1,CATG00000079531.1,CATG00000081305.1,CATG00000081334.1,CATG00000081335.1,CATG00000081496.1,CATG00000082339.1,CATG00000082447.1,CATG00000082600.1,CATG00000083546.1,CATG00000083550.1,CATG00000083857.1,CATG00000084680.1,CATG00000084686.1,CATG00000085333.1,CATG00000086393.1,CATG00000086720.1,CATG00000088194.1,CATG00000088651.1,CATG00000089244.1,CATG00000089639.1,CATG00000089888.1,CATG00000090208.1,CATG00000091232.1,CATG00000092186.1,CATG00000094869.1,CATG00000095614.1,CATG00000095711.1,CATG00000095756.1,CATG00000095871.1,CATG00000096088.1,CATG00000096227.1,CATG00000096485.1,CATG00000096723.1,CATG00000097162.1,CATG00000098184.1,CATG00000098315.1,CATG00000098580.1,CATG00000099232.1,CATG00000100635.1,CATG00000102049.1,CATG00000102214.1,CATG00000102230.1,CATG00000102365.1,CATG00000105991.1,CATG00000106332.1,CATG00000106555.1,CATG00000106667.1,CATG00000106823.1,CATG00000106824.1,CATG00000106826.1,CATG00000107094.1,CATG00000107848.1,CATG00000108911.1,CATG00000109016.1,CATG00000109898.1,CATG00000110055.1,CATG00000110056.1,CATG00000110057.1,CATG00000110059.1,CATG00000110068.1,CATG00000110987.1,CATG00000111006.1,CATG00000114327.1,CATG00000115573.1,CATG00000116045.1,CATG00000118215.1,ENSG00000005243.5,ENSG00000006016.6,ENSG00000011465.12,ENSG00000037965.4,ENSG00000041982.10,ENSG00000049540.12,ENSG00000064195.7,ENSG00000064205.6,ENSG00000065485.13,ENSG00000077942.13,ENSG00000079931.10,ENSG00000082482.9,ENSG00000087116.9,ENSG00000087245.8,ENSG00000099377.9,ENSG00000099994.10,ENSG00000099998.13,ENSG00000100196.6,ENSG00000100968.9,ENSG00000101230.5,ENSG00000102265.7,ENSG00000102802.5,ENSG00000103888.11,ENSG00000105664.6,ENSG00000106333.8,ENSG00000106483.7,ENSG00000106511.5,ENSG00000106809.6,ENSG00000107562.12,ENSG00000107821.10,ENSG00000108821.9,ENSG00000109625.14,ENSG00000109814.7,ENSG00000110900.10,ENSG00000113083.8,ENSG00000113140.6,ENSG00000113296.10,ENSG00000115318.7,ENSG00000115380.14,ENSG00000116774.7,ENSG00000120820.8,ENSG00000121898.8,ENSG00000122420.5,ENSG00000122642.6,ENSG00000122691.8,ENSG00000122870.7,ENSG00000123496.3,ENSG00000124212.5,ENSG00000124249.5,ENSG00000125965.4,ENSG00000127241.12,ENSG00000127954.8,ENSG00000128274.11,ENSG00000128709.10,ENSG00000129009.8,ENSG00000129038.11,ENSG00000129048.6,ENSG00000129467.9,ENSG00000132000.7,ENSG00000133048.8,ENSG00000133110.10,ENSG00000133937.3,ENSG00000134259.3,ENSG00000135437.5,ENSG00000135919.8,ENSG00000136542.4,ENSG00000137809.12,ENSG00000138061.7,ENSG00000138131.3,ENSG00000138135.5,ENSG00000138944.7,ENSG00000139329.4,ENSG00000140285.5,ENSG00000140511.7,ENSG00000140545.10,ENSG00000140937.9,ENSG00000141753.5,ENSG00000142156.10,ENSG00000142552.3,ENSG00000143512.8,ENSG00000143867.5,ENSG00000146197.7,ENSG00000146411.5,ENSG00000146674.10,ENSG00000147059.7,ENSG00000150051.9,ENSG00000150667.6,ENSG00000150687.7,ENSG00000154096.9,ENSG00000156427.7,ENSG00000157240.2,ENSG00000157766.11,ENSG00000158747.9,ENSG00000158748.3,ENSG00000159307.14,ENSG00000159403.11,ENSG00000160161.5,ENSG00000161381.9,ENSG00000162407.8,ENSG00000162520.10,ENSG00000162576.12,ENSG00000162692.6,ENSG00000162745.6,ENSG00000162804.9,ENSG00000163364.5,ENSG00000163394.5,ENSG00000163430.5,ENSG00000163485.11,ENSG00000163520.9,ENSG00000163661.3,ENSG00000163710.3,ENSG00000163815.5,ENSG00000164106.3,ENSG00000164530.9,ENSG00000164692.13,ENSG00000164694.12,ENSG00000164932.8,ENSG00000166033.7,ENSG00000166396.8,ENSG00000166741.3,ENSG00000166923.6,ENSG00000167157.9,ENSG00000167779.3,ENSG00000168077.9,ENSG00000168079.12,ENSG00000168140.4,ENSG00000168398.5,ENSG00000168542.8,ENSG00000168779.15,ENSG00000168938.5,ENSG00000170166.5,ENSG00000170577.7,ENSG00000170801.5,ENSG00000170893.3,ENSG00000170961.6,ENSG00000171631.10,ENSG00000171812.6,ENSG00000171819.4,ENSG00000172061.7,ENSG00000172638.8,ENSG00000172935.8,ENSG00000174348.9,ENSG00000174807.3,ENSG00000177096.4,ENSG00000177300.5,ENSG00000177363.4,ENSG00000178031.11,ENSG00000179954.10,ENSG00000180447.5,ENSG00000180875.4,ENSG00000181195.6,ENSG00000182326.10,ENSG00000182492.11,ENSG00000183087.10,ENSG00000183153.5,ENSG00000183801.3,ENSG00000184163.3,ENSG00000184347.10,ENSG00000185924.6,ENSG00000187134.8,ENSG00000187151.3,ENSG00000189129.9,ENSG00000189320.4,ENSG00000196155.8,ENSG00000196196.2,ENSG00000197301.3,ENSG00000197614.6,ENSG00000197757.7,ENSG00000198353.6,ENSG00000198542.9,ENSG00000198768.6,ENSG00000199005.1,ENSG00000201672.1,ENSG00000201700.2,ENSG00000202048.1,ENSG00000203722.3,ENSG00000204792.2,ENSG00000206073.6,ENSG00000207621.1,ENSG00000207725.1,ENSG00000207744.1,ENSG00000207752.1,ENSG00000207870.1,ENSG00000207947.1,ENSG00000207949.1,ENSG00000207971.1,ENSG00000207994.1,ENSG00000208024.1,ENSG00000212724.2,ENSG00000213774.3,ENSG00000214455.3,ENSG00000215910.3,ENSG00000220725.1,ENSG00000220785.3,ENSG00000221394.1,ENSG00000221521.1,ENSG00000224577.1,ENSG00000224729.4,ENSG00000224800.1,ENSG00000224891.1,ENSG00000225032.1,ENSG00000226472.3,ENSG00000227292.1,ENSG00000227496.1,ENSG00000227646.3,ENSG00000228035.1,ENSG00000229108.1,ENSG00000229605.4,ENSG00000229867.1,ENSG00000230417.6,ENSG00000230500.1,ENSG00000230918.1,ENSG00000231106.2,ENSG00000231156.1,ENSG00000231175.1,ENSG00000231231.1,ENSG00000231290.1,ENSG00000231518.1,ENSG00000232699.2,ENSG00000233682.2,ENSG00000233859.1,ENSG00000234380.1,ENSG00000234810.1,ENSG00000234961.1,ENSG00000235997.2,ENSG00000236024.1,ENSG00000236467.3,ENSG00000236908.2,ENSG00000239557.1,ENSG00000245812.2,ENSG00000246430.2,ENSG00000248869.1,ENSG00000250263.1,ENSG00000250424.3,ENSG00000250451.1,ENSG00000250697.1,ENSG00000250742.1,ENSG00000251151.2,ENSG00000252130.1,ENSG00000252410.1,ENSG00000253144.1,ENSG00000253702.1,ENSG00000254254.1,ENSG00000254295.1,ENSG00000254300.1,ENSG00000254303.1,ENSG00000254559.1,ENSG00000255364.1,ENSG00000255438.2,ENSG00000255782.1,ENSG00000258249.1,ENSG00000258479.1,ENSG00000258624.1,ENSG00000258691.1,ENSG00000259580.1,ENSG00000259728.1,ENSG00000259807.1,ENSG00000259846.1,ENSG00000260123.1,ENSG00000260552.1,ENSG00000260798.1,ENSG00000260876.1,ENSG00000260910.1,ENSG00000261040.2,ENSG00000261103.1,ENSG00000262235.2,ENSG00000263432.1,ENSG00000263931.1,ENSG00000264433.1,ENSG00000264652.1,ENSG00000264780.1,ENSG00000264868.1,ENSG00000266573.1,ENSG00000267117.1,ENSG00000267601.1,ENSG00000268485.1,ENSG00000269378.1,ENSG00000269729.1,ENSG00000271134.1,ENSG00000271984.1,ENSG00000272344.1,ENSG00000272761.1,ENSG00000273006.1,ENSG00000273046.1,ENSG00000273186.1,ENSG00000273485.1</t>
  </si>
  <si>
    <t>CL:0000451</t>
  </si>
  <si>
    <t>dendritic cell</t>
  </si>
  <si>
    <t>A cell of hematopoietic origin, typically resident in particular tissues, specialized in the uptake, processing, and transport of antigens to lymph nodes for the purpose of stimulating an immune response via T cell activation. These cells are lineage negative (CD3-negative, CD19-negative, CD34-negative, and CD56-negative).</t>
  </si>
  <si>
    <t>CNhs10857,CNhs11062,CNhs12000,CNhs12196,CNhs12200,CNhs13480,CNhs13535,CNhs13536,CNhs13537,CNhs13547</t>
  </si>
  <si>
    <t>CATG00000000523.1,CATG00000001399.1,CATG00000001539.1,CATG00000001743.1,CATG00000002414.1,CATG00000002831.1,CATG00000003457.1,CATG00000003481.1,CATG00000003974.1,CATG00000004850.1,CATG00000005705.1,CATG00000005706.1,CATG00000006109.1,CATG00000006113.1,CATG00000007499.1,CATG00000007603.1,CATG00000009433.1,CATG00000010180.1,CATG00000010268.1,CATG00000010332.1,CATG00000010413.1,CATG00000010767.1,CATG00000011931.1,CATG00000011981.1,CATG00000012933.1,CATG00000013144.1,CATG00000013322.1,CATG00000013771.1,CATG00000013773.1,CATG00000013843.1,CATG00000014122.1,CATG00000014362.1,CATG00000014533.1,CATG00000015926.1,CATG00000016415.1,CATG00000017496.1,CATG00000017541.1,CATG00000017830.1,CATG00000018213.1,CATG00000018268.1,CATG00000019284.1,CATG00000019288.1,CATG00000019401.1,CATG00000020341.1,CATG00000021319.1,CATG00000021388.1,CATG00000021389.1,CATG00000021510.1,CATG00000021626.1,CATG00000021958.1,CATG00000021966.1,CATG00000022243.1,CATG00000022460.1,CATG00000022687.1,CATG00000023610.1,CATG00000024682.1,CATG00000025824.1,CATG00000026610.1,CATG00000026614.1,CATG00000026616.1,CATG00000027151.1,CATG00000027238.1,CATG00000028257.1,CATG00000028329.1,CATG00000028697.1,CATG00000028698.1,CATG00000028706.1,CATG00000028798.1,CATG00000028876.1,CATG00000030171.1,CATG00000030841.1,CATG00000030843.1,CATG00000030845.1,CATG00000031540.1,CATG00000032111.1,CATG00000032354.1,CATG00000032523.1,CATG00000032530.1,CATG00000032546.1,CATG00000032777.1,CATG00000033218.1,CATG00000033674.1,CATG00000034280.1,CATG00000034351.1,CATG00000034360.1,CATG00000035382.1,CATG00000036111.1,CATG00000036864.1,CATG00000038174.1,CATG00000038176.1,CATG00000038379.1,CATG00000038448.1,CATG00000039283.1,CATG00000039465.1,CATG00000039612.1,CATG00000039648.1,CATG00000039966.1,CATG00000039970.1,CATG00000040075.1,CATG00000040180.1,CATG00000040780.1,CATG00000041314.1,CATG00000041726.1,CATG00000041727.1,CATG00000041728.1,CATG00000042997.1,CATG00000043235.1,CATG00000043282.1,CATG00000043307.1,CATG00000043383.1,CATG00000044231.1,CATG00000044822.1,CATG00000046838.1,CATG00000047093.1,CATG00000047096.1,CATG00000047104.1,CATG00000047338.1,CATG00000047915.1,CATG00000047943.1,CATG00000048770.1,CATG00000048899.1,CATG00000049517.1,CATG00000049612.1,CATG00000049914.1,CATG00000050915.1,CATG00000051562.1,CATG00000051843.1,CATG00000051865.1,CATG00000051952.1,CATG00000052345.1,CATG00000052885.1,CATG00000052897.1,CATG00000054000.1,CATG00000054891.1,CATG00000055761.1,CATG00000055807.1,CATG00000055829.1,CATG00000055881.1,CATG00000056163.1,CATG00000056168.1,CATG00000056262.1,CATG00000056322.1,CATG00000056409.1,CATG00000056415.1,CATG00000056669.1,CATG00000056751.1,CATG00000057261.1,CATG00000058242.1,CATG00000058554.1,CATG00000058575.1,CATG00000058658.1,CATG00000059297.1,CATG00000060044.1,CATG00000060103.1,CATG00000060154.1,CATG00000060467.1,CATG00000061411.1,CATG00000061688.1,CATG00000061701.1,CATG00000062239.1,CATG00000062762.1,CATG00000063160.1,CATG00000063228.1,CATG00000063401.1,CATG00000063794.1,CATG00000064363.1,CATG00000064633.1,CATG00000065645.1,CATG00000065822.1,CATG00000065824.1,CATG00000066809.1,CATG00000067370.1,CATG00000067391.1,CATG00000068362.1,CATG00000069061.1,CATG00000069555.1,CATG00000070697.1,CATG00000071332.1,CATG00000072905.1,CATG00000073096.1,CATG00000073223.1,CATG00000074135.1,CATG00000074384.1,CATG00000074922.1,CATG00000075931.1,CATG00000077612.1,CATG00000077739.1,CATG00000078043.1,CATG00000078657.1,CATG00000078935.1,CATG00000078969.1,CATG00000079107.1,CATG00000079793.1,CATG00000080058.1,CATG00000081209.1,CATG00000081405.1,CATG00000082033.1,CATG00000082275.1,CATG00000082280.1,CATG00000082474.1,CATG00000082486.1,CATG00000082487.1,CATG00000082568.1,CATG00000082843.1,CATG00000083573.1,CATG00000083575.1,CATG00000083577.1,CATG00000083581.1,CATG00000083592.1,CATG00000083596.1,CATG00000083598.1,CATG00000084170.1,CATG00000086051.1,CATG00000086103.1,CATG00000086143.1,CATG00000087076.1,CATG00000087081.1,CATG00000087082.1,CATG00000087261.1,CATG00000087264.1,CATG00000087393.1,CATG00000087503.1,CATG00000087504.1,CATG00000087505.1,CATG00000087800.1,CATG00000087828.1,CATG00000087897.1,CATG00000088070.1,CATG00000088071.1,CATG00000088075.1,CATG00000088077.1,CATG00000088085.1,CATG00000088353.1,CATG00000089472.1,CATG00000090077.1,CATG00000090349.1,CATG00000090689.1,CATG00000091049.1,CATG00000091481.1,CATG00000091759.1,CATG00000092008.1,CATG00000092090.1,CATG00000093355.1,CATG00000093427.1,CATG00000094421.1,CATG00000094618.1,CATG00000094624.1,CATG00000095005.1,CATG00000095548.1,CATG00000095569.1,CATG00000095807.1,CATG00000097413.1,CATG00000098118.1,CATG00000098570.1,CATG00000099288.1,CATG00000103697.1,CATG00000104373.1,CATG00000104487.1,CATG00000104810.1,CATG00000106348.1,CATG00000106970.1,CATG00000107058.1,CATG00000107234.1,CATG00000108363.1,CATG00000108862.1,CATG00000108988.1,CATG00000109089.1,CATG00000109201.1,CATG00000109219.1,CATG00000109710.1,CATG00000109985.1,CATG00000110446.1,CATG00000112455.1,CATG00000114318.1,CATG00000115645.1,CATG00000115951.1,CATG00000116390.1,CATG00000116577.1,CATG00000117055.1,CATG00000117330.1,CATG00000117746.1,CATG00000117767.1,ENSG00000002726.15,ENSG00000006062.9,ENSG00000010610.5,ENSG00000013374.11,ENSG00000019582.10,ENSG00000023445.9,ENSG00000031081.6,ENSG00000049249.4,ENSG00000052126.10,ENSG00000054219.9,ENSG00000056558.6,ENSG00000057704.6,ENSG00000060558.3,ENSG00000062524.11,ENSG00000070190.8,ENSG00000072858.6,ENSG00000077984.4,ENSG00000078081.3,ENSG00000078589.8,ENSG00000086288.7,ENSG00000090104.7,ENSG00000095585.12,ENSG00000096264.9,ENSG00000100368.9,ENSG00000100373.5,ENSG00000100376.7,ENSG00000100453.8,ENSG00000101017.9,ENSG00000101082.9,ENSG00000102962.4,ENSG00000102970.6,ENSG00000103942.8,ENSG00000104055.10,ENSG00000107719.8,ENSG00000108639.3,ENSG00000109684.10,ENSG00000111181.8,ENSG00000111344.7,ENSG00000111729.8,ENSG00000111863.8,ENSG00000112149.5,ENSG00000113946.3,ENSG00000114013.11,ENSG00000115598.5,ENSG00000115616.2,ENSG00000115718.13,ENSG00000115738.5,ENSG00000116031.7,ENSG00000116741.6,ENSG00000116990.9,ENSG00000117036.7,ENSG00000118242.11,ENSG00000119508.13,ENSG00000120949.10,ENSG00000121594.7,ENSG00000121807.5,ENSG00000122025.10,ENSG00000125726.6,ENSG00000126246.5,ENSG00000126353.3,ENSG00000128815.13,ENSG00000130584.6,ENSG00000130592.9,ENSG00000130783.9,ENSG00000131203.8,ENSG00000131378.9,ENSG00000131401.7,ENSG00000132329.6,ENSG00000132465.6,ENSG00000132514.9,ENSG00000132518.6,ENSG00000132965.5,ENSG00000135148.7,ENSG00000135549.10,ENSG00000135898.5,ENSG00000135925.4,ENSG00000136052.5,ENSG00000136167.9,ENSG00000136810.8,ENSG00000137265.10,ENSG00000137496.13,ENSG00000137571.6,ENSG00000138166.5,ENSG00000138623.5,ENSG00000139370.6,ENSG00000139597.12,ENSG00000140030.4,ENSG00000140968.6,ENSG00000141497.9,ENSG00000141655.11,ENSG00000145569.5,ENSG00000146192.10,ENSG00000149418.6,ENSG00000151490.9,ENSG00000152315.4,ENSG00000152492.9,ENSG00000153094.17,ENSG00000153898.8,ENSG00000155367.11,ENSG00000155962.8,ENSG00000156136.5,ENSG00000156675.11,ENSG00000157017.11,ENSG00000158457.4,ENSG00000158477.6,ENSG00000158481.8,ENSG00000158485.6,ENSG00000158488.11,ENSG00000159166.9,ENSG00000159618.11,ENSG00000159708.13,ENSG00000160602.9,ENSG00000161835.6,ENSG00000161905.8,ENSG00000162594.10,ENSG00000162676.7,ENSG00000162924.9,ENSG00000163687.9,ENSG00000164142.11,ENSG00000165606.4,ENSG00000166428.8,ENSG00000166676.10,ENSG00000167483.13,ENSG00000168081.4,ENSG00000168675.14,ENSG00000168676.6,ENSG00000168792.4,ENSG00000169413.2,ENSG00000169432.10,ENSG00000169508.6,ENSG00000169583.12,ENSG00000171502.10,ENSG00000172175.8,ENSG00000172292.10,ENSG00000172818.5,ENSG00000173080.4,ENSG00000173404.3,ENSG00000174500.8,ENSG00000174944.4,ENSG00000176320.2,ENSG00000178175.7,ENSG00000178199.9,ENSG00000178917.10,ENSG00000179294.5,ENSG00000179344.12,ENSG00000179583.13,ENSG00000179639.6,ENSG00000179840.5,ENSG00000180539.4,ENSG00000180549.7,ENSG00000181577.11,ENSG00000184293.3,ENSG00000184330.7,ENSG00000185507.15,ENSG00000186188.6,ENSG00000186583.7,ENSG00000186810.7,ENSG00000186818.8,ENSG00000187474.4,ENSG00000187796.9,ENSG00000187862.7,ENSG00000188101.5,ENSG00000188282.8,ENSG00000188505.4,ENSG00000189149.7,ENSG00000196118.7,ENSG00000196126.6,ENSG00000196301.3,ENSG00000196408.7,ENSG00000196664.4,ENSG00000196735.7,ENSG00000196743.4,ENSG00000197471.7,ENSG00000197503.4,ENSG00000197629.5,ENSG00000197953.5,ENSG00000198178.6,ENSG00000198502.5,ENSG00000198829.5,ENSG00000199426.1,ENSG00000204044.5,ENSG00000204252.8,ENSG00000204257.10,ENSG00000204287.9,ENSG00000204791.4,ENSG00000211596.2,ENSG00000212456.1,ENSG00000213064.5,ENSG00000213213.9,ENSG00000214900.4,ENSG00000215769.4,ENSG00000217801.5,ENSG00000221887.4,ENSG00000223534.1,ENSG00000223750.1,ENSG00000223865.6,ENSG00000224000.1,ENSG00000224228.2,ENSG00000225370.1,ENSG00000225885.2,ENSG00000225963.3,ENSG00000226097.1,ENSG00000226281.2,ENSG00000227288.3,ENSG00000227502.2,ENSG00000227765.3,ENSG00000228651.1,ENSG00000229367.1,ENSG00000229391.3,ENSG00000229961.1,ENSG00000230043.1,ENSG00000230138.1,ENSG00000230747.1,ENSG00000231389.3,ENSG00000231486.3,ENSG00000231808.1,ENSG00000232629.4,ENSG00000232698.1,ENSG00000233427.1,ENSG00000233457.1,ENSG00000234147.1,ENSG00000234388.2,ENSG00000234394.4,ENSG00000234521.1,ENSG00000235013.1,ENSG00000236336.1,ENSG00000236700.1,ENSG00000237152.2,ENSG00000237541.3,ENSG00000237980.1,ENSG00000238033.1,ENSG00000239377.1,ENSG00000239642.1,ENSG00000240040.1,ENSG00000240685.1,ENSG00000240754.1,ENSG00000241106.2,ENSG00000242258.1,ENSG00000242574.4,ENSG00000243440.2,ENSG00000243468.4,ENSG00000248240.1,ENSG00000248672.1,ENSG00000248993.1,ENSG00000249096.2,ENSG00000249881.1,ENSG00000249960.2,ENSG00000250155.1,ENSG00000250509.1,ENSG00000251287.4,ENSG00000251586.1,ENSG00000251611.1,ENSG00000251856.1,ENSG00000251916.1,ENSG00000252826.1,ENSG00000253745.1,ENSG00000253838.1,ENSG00000253915.1,ENSG00000254780.1,ENSG00000254844.3,ENSG00000255428.1,ENSG00000255833.1,ENSG00000256797.1,ENSG00000256948.1,ENSG00000257086.1,ENSG00000257155.1,ENSG00000257580.1,ENSG00000257657.2,ENSG00000258210.1,ENSG00000258476.1,ENSG00000259120.2,ENSG00000259661.1,ENSG00000260101.1,ENSG00000260103.2,ENSG00000260174.1,ENSG00000261039.1,ENSG00000261040.2,ENSG00000261656.1,ENSG00000263667.1,ENSG00000263697.1,ENSG00000264057.1,ENSG00000265073.1,ENSG00000265291.1,ENSG00000265982.1,ENSG00000266070.1,ENSG00000266978.1,ENSG00000267226.1,ENSG00000267239.1,ENSG00000267255.1,ENSG00000267262.1,ENSG00000268804.1,ENSG00000269404.2,ENSG00000269578.1,ENSG00000270008.1,ENSG00000270123.2,ENSG00000270265.1,ENSG00000270966.1,ENSG00000271810.1,ENSG00000271856.1,ENSG00000271897.1,ENSG00000272679.1,ENSG00000273066.1,ENSG00000273188.1,ENSG00000273199.1,ENSG00000273363.1,ENSG00000273443.1,ENSGR0000169093.10,ENSGR0000205755.6</t>
  </si>
  <si>
    <t>CL:0000453</t>
  </si>
  <si>
    <t>Langerhans cell</t>
  </si>
  <si>
    <t>Langerhans cell is a conventional dendritic cell that has plasma membrane part CD207. A Langerhans cell is a stellate dendritic cell of myeloid origin, that appears clear on light microscopy and has a dark-staining, indented nucleus and characteristic inclusions (Birbeck granules) in the cytoplasm; Langerhans cells are found principally in the stratum spinosum of the epidermis, but they also occur in other stratified epithelia and have been identified in the lung, lymph nodes, spleen, and thymus.</t>
  </si>
  <si>
    <t>CNhs13480,CNhs13535,CNhs13536,CNhs13537,CNhs13547</t>
  </si>
  <si>
    <t>CATG00000000026.1,CATG00000000522.1,CATG00000000523.1,CATG00000001399.1,CATG00000001539.1,CATG00000001575.1,CATG00000001672.1,CATG00000001743.1,CATG00000002208.1,CATG00000002210.1,CATG00000002414.1,CATG00000002504.1,CATG00000002831.1,CATG00000003032.1,CATG00000003033.1,CATG00000003329.1,CATG00000003481.1,CATG00000003781.1,CATG00000003973.1,CATG00000003974.1,CATG00000004042.1,CATG00000004757.1,CATG00000004764.1,CATG00000004850.1,CATG00000007131.1,CATG00000007210.1,CATG00000007603.1,CATG00000007628.1,CATG00000007679.1,CATG00000008507.1,CATG00000009433.1,CATG00000009569.1,CATG00000010071.1,CATG00000010180.1,CATG00000010229.1,CATG00000010332.1,CATG00000010413.1,CATG00000010452.1,CATG00000010703.1,CATG00000010767.1,CATG00000011100.1,CATG00000011570.1,CATG00000011603.1,CATG00000011931.1,CATG00000011981.1,CATG00000012509.1,CATG00000012796.1,CATG00000012933.1,CATG00000013087.1,CATG00000013322.1,CATG00000013662.1,CATG00000013771.1,CATG00000013843.1,CATG00000013893.1,CATG00000013994.1,CATG00000014051.1,CATG00000014101.1,CATG00000014122.1,CATG00000014133.1,CATG00000014359.1,CATG00000014362.1,CATG00000015926.1,CATG00000016338.1,CATG00000016353.1,CATG00000016415.1,CATG00000016499.1,CATG00000016543.1,CATG00000017496.1,CATG00000017830.1,CATG00000017973.1,CATG00000018218.1,CATG00000018232.1,CATG00000018268.1,CATG00000018275.1,CATG00000018862.1,CATG00000018898.1,CATG00000019284.1,CATG00000019288.1,CATG00000019401.1,CATG00000019910.1,CATG00000020341.1,CATG00000020630.1,CATG00000021319.1,CATG00000021329.1,CATG00000021336.1,CATG00000021388.1,CATG00000021389.1,CATG00000021439.1,CATG00000021446.1,CATG00000021510.1,CATG00000021958.1,CATG00000022243.1,CATG00000022429.1,CATG00000022465.1,CATG00000023547.1,CATG00000023610.1,CATG00000024267.1,CATG00000025529.1,CATG00000026141.1,CATG00000026610.1,CATG00000026612.1,CATG00000026614.1,CATG00000026616.1,CATG00000027151.1,CATG00000027746.1,CATG00000028099.1,CATG00000028329.1,CATG00000028697.1,CATG00000028698.1,CATG00000028706.1,CATG00000028707.1,CATG00000028798.1,CATG00000028876.1,CATG00000029094.1,CATG00000029126.1,CATG00000029209.1,CATG00000030171.1,CATG00000030356.1,CATG00000030843.1,CATG00000030845.1,CATG00000031233.1,CATG00000031500.1,CATG00000031521.1,CATG00000031781.1,CATG00000031817.1,CATG00000031996.1,CATG00000032111.1,CATG00000032346.1,CATG00000032354.1,CATG00000032400.1,CATG00000032523.1,CATG00000032530.1,CATG00000032777.1,CATG00000033613.1,CATG00000033674.1,CATG00000033902.1,CATG00000034085.1,CATG00000034280.1,CATG00000034351.1,CATG00000035036.1,CATG00000035382.1,CATG00000036111.1,CATG00000036123.1,CATG00000036203.1,CATG00000036338.1,CATG00000036862.1,CATG00000037098.1,CATG00000037623.1,CATG00000037668.1,CATG00000037778.1,CATG00000038174.1,CATG00000038176.1,CATG00000038368.1,CATG00000038378.1,CATG00000038379.1,CATG00000038448.1,CATG00000038520.1,CATG00000038661.1,CATG00000039266.1,CATG00000039283.1,CATG00000039465.1,CATG00000039609.1,CATG00000039612.1,CATG00000039976.1,CATG00000040075.1,CATG00000040176.1,CATG00000040180.1,CATG00000040566.1,CATG00000040780.1,CATG00000041021.1,CATG00000041314.1,CATG00000041726.1,CATG00000041727.1,CATG00000041728.1,CATG00000042151.1,CATG00000042213.1,CATG00000042495.1,CATG00000042851.1,CATG00000042997.1,CATG00000043092.1,CATG00000043107.1,CATG00000043248.1,CATG00000043282.1,CATG00000043307.1,CATG00000043665.1,CATG00000043871.1,CATG00000043968.1,CATG00000044151.1,CATG00000044231.1,CATG00000044548.1,CATG00000044560.1,CATG00000045268.1,CATG00000045277.1,CATG00000045447.1,CATG00000045457.1,CATG00000045652.1,CATG00000046115.1,CATG00000046838.1,CATG00000047012.1,CATG00000047093.1,CATG00000047096.1,CATG00000047098.1,CATG00000047104.1,CATG00000047270.1,CATG00000047649.1,CATG00000047741.1,CATG00000047943.1,CATG00000048796.1,CATG00000048899.1,CATG00000049038.1,CATG00000049335.1,CATG00000049464.1,CATG00000049612.1,CATG00000050635.1,CATG00000050915.1,CATG00000051013.1,CATG00000051290.1,CATG00000051292.1,CATG00000051467.1,CATG00000051597.1,CATG00000051843.1,CATG00000051860.1,CATG00000051865.1,CATG00000051936.1,CATG00000051943.1,CATG00000051945.1,CATG00000051952.1,CATG00000052345.1,CATG00000052885.1,CATG00000053075.1,CATG00000053287.1,CATG00000053288.1,CATG00000053419.1,CATG00000053518.1,CATG00000054000.1,CATG00000054414.1,CATG00000054716.1,CATG00000055547.1,CATG00000055568.1,CATG00000055616.1,CATG00000055829.1,CATG00000055881.1,CATG00000055928.1,CATG00000055951.1,CATG00000056131.1,CATG00000056168.1,CATG00000056262.1,CATG00000056409.1,CATG00000056415.1,CATG00000057089.1,CATG00000057490.1,CATG00000057573.1,CATG00000057587.1,CATG00000058057.1,CATG00000058242.1,CATG00000059016.1,CATG00000059019.1,CATG00000059034.1,CATG00000059241.1,CATG00000059297.1,CATG00000059477.1,CATG00000060154.1,CATG00000060467.1,CATG00000061389.1,CATG00000061411.1,CATG00000061688.1,CATG00000061701.1,CATG00000061978.1,CATG00000062239.1,CATG00000062762.1,CATG00000063160.1,CATG00000063309.1,CATG00000063381.1,CATG00000063401.1,CATG00000063794.1,CATG00000064360.1,CATG00000064363.1,CATG00000065448.1,CATG00000065645.1,CATG00000065833.1,CATG00000067370.1,CATG00000067391.1,CATG00000067405.1,CATG00000067714.1,CATG00000068483.1,CATG00000068811.1,CATG00000069061.1,CATG00000069181.1,CATG00000069595.1,CATG00000070309.1,CATG00000071295.1,CATG00000071332.1,CATG00000071380.1,CATG00000072158.1,CATG00000072170.1,CATG00000072905.1,CATG00000073096.1,CATG00000073223.1,CATG00000073366.1,CATG00000073930.1,CATG00000074748.1,CATG00000074922.1,CATG00000075272.1,CATG00000075866.1,CATG00000075867.1,CATG00000075931.1,CATG00000076244.1,CATG00000076785.1,CATG00000077226.1,CATG00000077264.1,CATG00000077739.1,CATG00000078043.1,CATG00000078657.1,CATG00000078704.1,CATG00000079874.1,CATG00000080876.1,CATG00000081209.1,CATG00000081405.1,CATG00000081482.1,CATG00000081786.1,CATG00000081835.1,CATG00000081938.1,CATG00000082033.1,CATG00000082045.1,CATG00000082478.1,CATG00000082568.1,CATG00000082569.1,CATG00000082571.1,CATG00000082636.1,CATG00000082843.1,CATG00000083348.1,CATG00000083575.1,CATG00000083577.1,CATG00000083580.1,CATG00000083581.1,CATG00000083592.1,CATG00000083596.1,CATG00000083598.1,CATG00000083629.1,CATG00000083873.1,CATG00000083902.1,CATG00000084170.1,CATG00000084563.1,CATG00000084806.1,CATG00000085190.1,CATG00000086051.1,CATG00000086092.1,CATG00000086143.1,CATG00000086181.1,CATG00000087081.1,CATG00000087176.1,CATG00000087261.1,CATG00000087264.1,CATG00000087410.1,CATG00000087503.1,CATG00000087504.1,CATG00000087505.1,CATG00000087897.1,CATG00000088065.1,CATG00000088070.1,CATG00000088071.1,CATG00000088073.1,CATG00000088075.1,CATG00000088077.1,CATG00000088085.1,CATG00000088353.1,CATG00000089008.1,CATG00000089472.1,CATG00000089474.1,CATG00000090077.1,CATG00000090126.1,CATG00000090164.1,CATG00000090349.1,CATG00000090413.1,CATG00000091759.1,CATG00000091871.1,CATG00000092008.1,CATG00000092090.1,CATG00000092154.1,CATG00000092426.1,CATG00000092669.1,CATG00000093427.1,CATG00000093626.1,CATG00000094421.1,CATG00000094618.1,CATG00000094624.1,CATG00000095005.1,CATG00000095140.1,CATG00000095548.1,CATG00000095807.1,CATG00000096869.1,CATG00000097413.1,CATG00000097511.1,CATG00000097527.1,CATG00000097865.1,CATG00000098118.1,CATG00000098766.1,CATG00000098901.1,CATG00000099195.1,CATG00000099288.1,CATG00000099827.1,CATG00000100695.1,CATG00000100696.1,CATG00000100703.1,CATG00000102350.1,CATG00000102361.1,CATG00000102371.1,CATG00000103356.1,CATG00000103729.1,CATG00000103786.1,CATG00000103894.1,CATG00000104054.1,CATG00000104071.1,CATG00000104138.1,CATG00000104233.1,CATG00000104487.1,CATG00000104810.1,CATG00000105766.1,CATG00000106348.1,CATG00000106368.1,CATG00000106963.1,CATG00000106964.1,CATG00000106970.1,CATG00000107058.1,CATG00000107234.1,CATG00000107335.1,CATG00000107419.1,CATG00000108363.1,CATG00000108418.1,CATG00000108421.1,CATG00000108988.1,CATG00000109201.1,CATG00000109202.1,CATG00000109219.1,CATG00000109320.1,CATG00000109433.1,CATG00000109846.1,CATG00000109985.1,CATG00000110601.1,CATG00000110634.1,CATG00000111314.1,CATG00000112267.1,CATG00000112455.1,CATG00000112772.1,CATG00000112896.1,CATG00000112924.1,CATG00000112985.1,CATG00000113140.1,CATG00000113170.1,CATG00000113253.1,CATG00000114318.1,CATG00000114510.1,CATG00000115902.1,CATG00000116390.1,CATG00000116577.1,CATG00000116840.1,CATG00000116875.1,CATG00000117106.1,CATG00000117311.1,CATG00000117326.1,CATG00000117330.1,CATG00000117767.1,CATG00000117970.1,CATG00000118054.1,CATG00000118100.1,ENSG00000002726.15,ENSG00000006062.9,ENSG00000013374.11,ENSG00000019582.10,ENSG00000023445.9,ENSG00000025708.8,ENSG00000025772.7,ENSG00000031081.6,ENSG00000036828.9,ENSG00000038532.10,ENSG00000049249.4,ENSG00000050327.10,ENSG00000052126.10,ENSG00000054219.9,ENSG00000056558.6,ENSG00000057657.10,ENSG00000057704.6,ENSG00000060558.3,ENSG00000070190.8,ENSG00000071205.7,ENSG00000073711.6,ENSG00000075035.5,ENSG00000075429.4,ENSG00000075618.13,ENSG00000077984.4,ENSG00000078081.3,ENSG00000078589.8,ENSG00000081277.7,ENSG00000082512.10,ENSG00000089094.12,ENSG00000089250.14,ENSG00000090104.7,ENSG00000090920.9,ENSG00000096696.9,ENSG00000100077.10,ENSG00000100376.7,ENSG00000100473.11,ENSG00000100558.4,ENSG00000101017.9,ENSG00000101109.7,ENSG00000101265.11,ENSG00000102221.9,ENSG00000102349.10,ENSG00000102962.4,ENSG00000104055.10,ENSG00000104140.6,ENSG00000104853.11,ENSG00000105642.11,ENSG00000105889.10,ENSG00000107551.16,ENSG00000108639.3,ENSG00000109320.7,ENSG00000109684.10,ENSG00000111181.8,ENSG00000111344.7,ENSG00000111846.11,ENSG00000111863.8,ENSG00000112149.5,ENSG00000112486.10,ENSG00000113532.8,ENSG00000113946.3,ENSG00000114013.11,ENSG00000114529.8,ENSG00000115165.5,ENSG00000115419.8,ENSG00000115598.5,ENSG00000115616.2,ENSG00000115738.5,ENSG00000115919.10,ENSG00000116031.7,ENSG00000116717.7,ENSG00000116815.11,ENSG00000117036.7,ENSG00000118242.11,ENSG00000118492.12,ENSG00000119508.13,ENSG00000120063.5,ENSG00000120088.10,ENSG00000120217.9,ENSG00000120659.10,ENSG00000120949.10,ENSG00000121380.8,ENSG00000121594.7,ENSG00000122025.10,ENSG00000123201.10,ENSG00000123374.6,ENSG00000123595.5,ENSG00000123612.11,ENSG00000124508.12,ENSG00000125257.9,ENSG00000125726.6,ENSG00000125998.7,ENSG00000126246.5,ENSG00000126353.3,ENSG00000127399.10,ENSG00000127586.12,ENSG00000129219.9,ENSG00000130584.6,ENSG00000130592.9,ENSG00000130768.10,ENSG00000130783.9,ENSG00000131203.8,ENSG00000131378.9,ENSG00000132329.6,ENSG00000132681.12,ENSG00000133136.3,ENSG00000134317.13,ENSG00000134760.5,ENSG00000135148.7,ENSG00000135549.10,ENSG00000135776.4,ENSG00000135842.12,ENSG00000135898.5,ENSG00000136167.9,ENSG00000136286.10,ENSG00000136810.8,ENSG00000137124.6,ENSG00000137265.10,ENSG00000137496.13,ENSG00000137571.6,ENSG00000138166.5,ENSG00000138185.12,ENSG00000138678.6,ENSG00000139597.12,ENSG00000140030.4,ENSG00000141497.9,ENSG00000141655.11,ENSG00000143217.7,ENSG00000143375.10,ENSG00000144158.4,ENSG00000147996.12,ENSG00000148600.10,ENSG00000152056.12,ENSG00000152484.9,ENSG00000153898.8,ENSG00000154124.4,ENSG00000155307.13,ENSG00000155918.3,ENSG00000155962.8,ENSG00000156006.4,ENSG00000156299.8,ENSG00000158050.4,ENSG00000158055.11,ENSG00000158457.4,ENSG00000158477.6,ENSG00000158488.11,ENSG00000159166.9,ENSG00000160013.4,ENSG00000160307.5,ENSG00000160505.11,ENSG00000161921.10,ENSG00000162594.10,ENSG00000162643.8,ENSG00000162685.5,ENSG00000162924.9,ENSG00000163141.14,ENSG00000163347.5,ENSG00000163687.9,ENSG00000164023.10,ENSG00000164136.12,ENSG00000164169.8,ENSG00000164236.7,ENSG00000164287.8,ENSG00000165606.4,ENSG00000165646.7,ENSG00000166128.8,ENSG00000166211.6,ENSG00000166676.10,ENSG00000166920.6,ENSG00000167600.9,ENSG00000167656.4,ENSG00000168143.8,ENSG00000169418.9,ENSG00000169508.6,ENSG00000170209.4,ENSG00000170379.15,ENSG00000170426.1,ENSG00000170684.4,ENSG00000170873.14,ENSG00000171428.9,ENSG00000171517.5,ENSG00000172175.8,ENSG00000172292.10,ENSG00000172785.14,ENSG00000172818.5,ENSG00000173080.4,ENSG00000173237.4,ENSG00000173404.3,ENSG00000174500.8,ENSG00000175121.7,ENSG00000175730.7,ENSG00000176092.9,ENSG00000176318.8,ENSG00000177000.6,ENSG00000177340.4,ENSG00000178199.9,ENSG00000178934.4,ENSG00000179294.5,ENSG00000179344.12,ENSG00000179428.2,ENSG00000179583.13,ENSG00000179639.6,ENSG00000180611.6,ENSG00000180758.10,ENSG00000181260.8,ENSG00000181577.11,ENSG00000181819.14,ENSG00000182351.6,ENSG00000182853.7,ENSG00000183578.5,ENSG00000184293.3,ENSG00000184330.7,ENSG00000185829.11,ENSG00000186188.6,ENSG00000186583.7,ENSG00000186710.7,ENSG00000186891.9,ENSG00000187037.4,ENSG00000187583.6,ENSG00000187796.9,ENSG00000188089.9,ENSG00000188101.5,ENSG00000188505.4,ENSG00000188676.9,ENSG00000189014.6,ENSG00000196126.6,ENSG00000196301.3,ENSG00000196390.6,ENSG00000196408.7,ENSG00000196735.7,ENSG00000196873.11,ENSG00000197503.4,ENSG00000197953.5,ENSG00000198324.10,ENSG00000198342.5,ENSG00000198502.5,ENSG00000198796.6,ENSG00000198829.5,ENSG00000199426.1,ENSG00000199666.1,ENSG00000199932.1,ENSG00000200997.1,ENSG00000201654.1,ENSG00000204044.5,ENSG00000204252.8,ENSG00000204257.10,ENSG00000204287.9,ENSG00000207349.1,ENSG00000207933.2,ENSG00000213145.5,ENSG00000213886.3,ENSG00000213927.3,ENSG00000214837.4,ENSG00000214900.4,ENSG00000215277.4,ENSG00000215644.5,ENSG00000215769.4,ENSG00000217442.3,ENSG00000217539.2,ENSG00000217801.5,ENSG00000218766.1,ENSG00000221887.4,ENSG00000223534.1,ENSG00000223612.2,ENSG00000223865.6,ENSG00000223918.1,ENSG00000223984.1,ENSG00000224000.1,ENSG00000224079.1,ENSG00000224228.2,ENSG00000224796.1,ENSG00000225963.3,ENSG00000226089.2,ENSG00000226097.1,ENSG00000226241.2,ENSG00000226377.1,ENSG00000226400.2,ENSG00000226435.6,ENSG00000226472.3,ENSG00000226555.1,ENSG00000226964.1,ENSG00000227502.2,ENSG00000227765.3,ENSG00000227959.1,ENSG00000228397.1,ENSG00000228651.1,ENSG00000228794.4,ENSG00000228808.1,ENSG00000228825.1,ENSG00000229367.1,ENSG00000229384.2,ENSG00000229391.3,ENSG00000229522.1,ENSG00000229672.2,ENSG00000230024.1,ENSG00000230107.1,ENSG00000230585.2,ENSG00000230666.1,ENSG00000231389.3,ENSG00000231772.1,ENSG00000231808.1,ENSG00000232512.2,ENSG00000232629.4,ENSG00000232891.1,ENSG00000233457.1,ENSG00000233755.1,ENSG00000234337.3,ENSG00000234388.2,ENSG00000234394.4,ENSG00000234521.1,ENSG00000234906.4,ENSG00000234933.1,ENSG00000235013.1,ENSG00000235947.1,ENSG00000236154.1,ENSG00000236336.1,ENSG00000236686.1,ENSG00000237152.2,ENSG00000237372.1,ENSG00000237398.1,ENSG00000237456.3,ENSG00000237541.3,ENSG00000238033.1,ENSG00000238062.1,ENSG00000238225.1,ENSG00000239377.1,ENSG00000239941.1,ENSG00000240174.1,ENSG00000240685.1,ENSG00000241106.2,ENSG00000242285.1,ENSG00000242574.4,ENSG00000243295.1,ENSG00000243440.2,ENSG00000243468.4,ENSG00000243753.1,ENSG00000244676.1,ENSG00000245311.2,ENSG00000247131.1,ENSG00000248336.1,ENSG00000248672.1,ENSG00000248993.1,ENSG00000249036.1,ENSG00000249096.2,ENSG00000249334.1,ENSG00000249481.2,ENSG00000249960.2,ENSG00000250330.1,ENSG00000250509.1,ENSG00000251586.1,ENSG00000251856.1,ENSG00000251916.1,ENSG00000252426.1,ENSG00000252826.1,ENSG00000253459.3,ENSG00000253488.1,ENSG00000253570.1,ENSG00000253571.1,ENSG00000253837.1,ENSG00000253838.1,ENSG00000253915.1,ENSG00000253971.1,ENSG00000254119.1,ENSG00000254271.1,ENSG00000254780.1,ENSG00000254949.1,ENSG00000255428.1,ENSG00000255495.1,ENSG00000255680.1,ENSG00000255833.1,ENSG00000255921.1,ENSG00000256234.1,ENSG00000256948.1,ENSG00000257341.1,ENSG00000257580.1,ENSG00000257657.2,ENSG00000257956.1,ENSG00000258072.1,ENSG00000258227.2,ENSG00000258256.1,ENSG00000258386.1,ENSG00000260174.1,ENSG00000260899.1,ENSG00000261039.1,ENSG00000261040.2,ENSG00000261090.1,ENSG00000261419.1,ENSG00000261488.1,ENSG00000261559.1,ENSG00000261817.1,ENSG00000262519.1,ENSG00000262619.1,ENSG00000262624.1,ENSG00000263154.1,ENSG00000263667.1,ENSG00000264057.1,ENSG00000264907.1,ENSG00000265975.1,ENSG00000266446.1,ENSG00000266903.1,ENSG00000267226.1,ENSG00000267262.1,ENSG00000267299.1,ENSG00000267369.1,ENSG00000267520.2,ENSG00000267551.3,ENSG00000267582.1,ENSG00000267604.1,ENSG00000267671.1,ENSG00000267712.1,ENSG00000268034.1,ENSG00000270008.1,ENSG00000271557.1,ENSG00000272198.1,ENSG00000272442.2,ENSG00000273363.1,ENSG00000273413.1,ENSG00000273443.1,ENSGR0000169093.10,ENSGR0000205755.6,ENSGR0000225661.2</t>
  </si>
  <si>
    <t>CL:0000499</t>
  </si>
  <si>
    <t>stromal cell</t>
  </si>
  <si>
    <t>A connective tissue cell of an organ found in the loose connective tissue. These are most often associated with the uterine mucosa and the ovary as well as the hematopoietic system and elsewhere.</t>
  </si>
  <si>
    <t>CNhs10877,CNhs10883,CNhs11068,CNhs11320,CNhs11335,CNhs11372,CNhs11373,CNhs11923,CNhs11973,CNhs11992,CNhs12015,CNhs12020,CNhs12021,CNhs12050,CNhs12080,CNhs12093,CNhs12639,CNhs12640,CNhs12641,CNhs12731</t>
  </si>
  <si>
    <t>CATG00000002118.1,CATG00000007838.1,CATG00000008626.1,CATG00000009904.1,CATG00000010271.1,CATG00000012020.1,CATG00000019187.1,CATG00000022937.1,CATG00000022942.1,CATG00000022947.1,CATG00000022948.1,CATG00000023046.1,CATG00000025698.1,CATG00000025701.1,CATG00000025830.1,CATG00000031707.1,CATG00000031709.1,CATG00000031710.1,CATG00000033637.1,CATG00000033638.1,CATG00000034212.1,CATG00000035290.1,CATG00000036226.1,CATG00000041450.1,CATG00000042865.1,CATG00000042866.1,CATG00000042867.1,CATG00000045954.1,CATG00000045955.1,CATG00000046844.1,CATG00000047210.1,CATG00000049662.1,CATG00000050959.1,CATG00000050961.1,CATG00000053494.1,CATG00000055768.1,CATG00000057033.1,CATG00000057034.1,CATG00000060073.1,CATG00000061357.1,CATG00000064707.1,CATG00000081334.1,CATG00000084680.1,CATG00000088651.1,CATG00000092186.1,CATG00000095756.1,CATG00000096088.1,CATG00000096227.1,CATG00000096485.1,CATG00000097602.1,CATG00000098580.1,CATG00000099978.1,CATG00000100479.1,CATG00000102712.1,CATG00000106823.1,CATG00000106824.1,CATG00000106826.1,CATG00000107824.1,CATG00000109016.1,CATG00000110055.1,CATG00000110059.1,CATG00000110062.1,CATG00000110067.1,CATG00000110068.1,CATG00000116045.1,ENSG00000006016.6,ENSG00000011465.12,ENSG00000041982.10,ENSG00000049540.12,ENSG00000060718.14,ENSG00000064195.7,ENSG00000064205.6,ENSG00000075223.9,ENSG00000099994.10,ENSG00000101230.5,ENSG00000103888.11,ENSG00000105664.6,ENSG00000106031.6,ENSG00000106483.7,ENSG00000107821.10,ENSG00000109625.14,ENSG00000111536.4,ENSG00000115318.7,ENSG00000115380.14,ENSG00000116690.7,ENSG00000121075.5,ENSG00000122176.10,ENSG00000124212.5,ENSG00000124249.5,ENSG00000129009.8,ENSG00000129048.6,ENSG00000131668.9,ENSG00000133048.8,ENSG00000134259.3,ENSG00000135919.8,ENSG00000137573.9,ENSG00000139329.4,ENSG00000143512.8,ENSG00000145681.6,ENSG00000146411.5,ENSG00000146674.10,ENSG00000149380.7,ENSG00000149968.7,ENSG00000150051.9,ENSG00000154175.12,ENSG00000156427.7,ENSG00000156466.8,ENSG00000157766.11,ENSG00000162407.8,ENSG00000162692.6,ENSG00000163394.5,ENSG00000163710.3,ENSG00000163815.5,ENSG00000164106.3,ENSG00000164761.4,ENSG00000167157.9,ENSG00000167779.3,ENSG00000168079.12,ENSG00000168398.5,ENSG00000170577.7,ENSG00000170801.5,ENSG00000170891.6,ENSG00000172061.7,ENSG00000181195.6,ENSG00000182492.11,ENSG00000185633.6,ENSG00000187151.3,ENSG00000188783.5,ENSG00000198732.6,ENSG00000202048.1,ENSG00000203722.3,ENSG00000204291.6,ENSG00000223652.2,ENSG00000227292.1,ENSG00000227496.1,ENSG00000236024.1,ENSG00000246430.2,ENSG00000250697.1,ENSG00000252410.1,ENSG00000254254.1,ENSG00000254295.1,ENSG00000254300.1,ENSG00000254303.1,ENSG00000255364.1,ENSG00000258624.1,ENSG00000258691.1,ENSG00000259807.1,ENSG00000261105.1,ENSG00000266573.1</t>
  </si>
  <si>
    <t>CL:0000513</t>
  </si>
  <si>
    <t>cardiac muscle myoblast</t>
  </si>
  <si>
    <t>A precursor cell destined to differentiate into cardiac muscle cell.</t>
  </si>
  <si>
    <t>CNhs12341,CNhs12350,CNhs12571</t>
  </si>
  <si>
    <t>CATG00000007487.1,CATG00000010265.1,CATG00000017777.1,CATG00000019453.1,CATG00000033592.1,CATG00000040225.1,CATG00000041324.1,CATG00000047346.1,CATG00000054351.1,CATG00000056293.1,CATG00000057264.1,CATG00000061357.1,CATG00000067799.1,CATG00000075893.1,CATG00000078985.1,CATG00000083048.1,CATG00000083718.1,CATG00000084681.1,CATG00000097827.1,CATG00000104063.1,CATG00000105295.1,CATG00000108290.1,CATG00000111172.1,CATG00000114825.1,ENSG00000000971.11,ENSG00000003137.4,ENSG00000003436.10,ENSG00000019991.11,ENSG00000079257.3,ENSG00000087303.12,ENSG00000091879.9,ENSG00000094963.9,ENSG00000095303.10,ENSG00000095739.7,ENSG00000101955.10,ENSG00000102265.7,ENSG00000104415.9,ENSG00000107562.12,ENSG00000109193.6,ENSG00000112837.12,ENSG00000112936.14,ENSG00000114771.9,ENSG00000115380.14,ENSG00000115414.14,ENSG00000115594.7,ENSG00000118849.5,ENSG00000122121.6,ENSG00000124212.5,ENSG00000133110.10,ENSG00000134042.8,ENSG00000135409.6,ENSG00000136574.13,ENSG00000137033.7,ENSG00000137834.10,ENSG00000138080.9,ENSG00000141448.4,ENSG00000145506.9,ENSG00000152580.8,ENSG00000154258.12,ENSG00000154262.8,ENSG00000161544.5,ENSG00000162706.8,ENSG00000162878.8,ENSG00000163249.5,ENSG00000164488.7,ENSG00000164532.10,ENSG00000165507.8,ENSG00000166347.14,ENSG00000167779.3,ENSG00000169071.10,ENSG00000173918.10,ENSG00000183242.7,ENSG00000184937.8,ENSG00000213275.2,ENSG00000215246.4,ENSG00000226403.1,ENSG00000226679.1,ENSG00000233247.2,ENSG00000234362.1,ENSG00000237013.1,ENSG00000238168.4,ENSG00000240359.1,ENSG00000240602.3,ENSG00000241644.2,ENSG00000249176.1,ENSG00000254298.1,ENSG00000254959.2,ENSG00000257043.1,ENSG00000257179.1,ENSG00000259420.1,ENSG00000259471.1,ENSG00000263858.1,ENSG00000264433.1,ENSG00000266010.1,ENSG00000267147.1,ENSG00000272736.1,ENSG00000272761.1,ENSG00000273388.1</t>
  </si>
  <si>
    <t>CL:0000515</t>
  </si>
  <si>
    <t>skeletal muscle myoblast</t>
  </si>
  <si>
    <t>A myoblast that differentiates into skeletal muscle fibers.</t>
  </si>
  <si>
    <t>CNhs10870,CNhs11908,CNhs11965,CNhs13847,CNhs14567,CNhs14577,CNhs14586,CNhs14596,CNhs14605</t>
  </si>
  <si>
    <t>CATG00000001573.1,CATG00000001706.1,CATG00000003447.1,CATG00000004952.1,CATG00000006509.1,CATG00000006510.1,CATG00000008138.1,CATG00000009052.1,CATG00000010617.1,CATG00000011416.1,CATG00000011962.1,CATG00000013746.1,CATG00000014417.1,CATG00000015315.1,CATG00000015981.1,CATG00000016233.1,CATG00000016703.1,CATG00000018519.1,CATG00000018947.1,CATG00000019187.1,CATG00000019188.1,CATG00000019490.1,CATG00000019957.1,CATG00000020003.1,CATG00000020461.1,CATG00000022067.1,CATG00000022481.1,CATG00000023887.1,CATG00000024019.1,CATG00000024485.1,CATG00000025830.1,CATG00000026240.1,CATG00000028126.1,CATG00000030839.1,CATG00000031366.1,CATG00000031368.1,CATG00000031698.1,CATG00000032106.1,CATG00000033287.1,CATG00000034902.1,CATG00000035820.1,CATG00000037889.1,CATG00000038970.1,CATG00000039745.1,CATG00000040434.1,CATG00000041354.1,CATG00000045037.1,CATG00000046849.1,CATG00000047213.1,CATG00000048273.1,CATG00000052231.1,CATG00000053750.1,CATG00000055805.1,CATG00000057264.1,CATG00000058206.1,CATG00000060356.1,CATG00000062177.1,CATG00000062391.1,CATG00000064678.1,CATG00000064707.1,CATG00000064875.1,CATG00000065339.1,CATG00000065439.1,CATG00000066816.1,CATG00000068260.1,CATG00000070500.1,CATG00000070718.1,CATG00000071438.1,CATG00000072168.1,CATG00000072631.1,CATG00000073475.1,CATG00000074270.1,CATG00000074637.1,CATG00000075481.1,CATG00000079996.1,CATG00000080590.1,CATG00000083771.1,CATG00000084640.1,CATG00000086421.1,CATG00000086812.1,CATG00000088265.1,CATG00000089953.1,CATG00000095695.1,CATG00000098750.1,CATG00000098754.1,CATG00000099203.1,CATG00000100320.1,CATG00000100876.1,CATG00000102685.1,CATG00000103472.1,CATG00000105788.1,CATG00000107095.1,CATG00000107464.1,CATG00000107850.1,CATG00000108290.1,CATG00000108871.1,CATG00000109491.1,CATG00000110987.1,CATG00000111084.1,CATG00000111110.1,CATG00000117941.1,ENSG00000030304.8,ENSG00000047936.6,ENSG00000057019.11,ENSG00000082126.13,ENSG00000103512.10,ENSG00000105509.6,ENSG00000105976.10,ENSG00000106236.3,ENSG00000108001.9,ENSG00000111049.3,ENSG00000112246.5,ENSG00000113739.6,ENSG00000123364.3,ENSG00000123388.4,ENSG00000123407.3,ENSG00000123496.3,ENSG00000125148.6,ENSG00000126778.7,ENSG00000128805.10,ENSG00000129152.3,ENSG00000129910.3,ENSG00000131737.5,ENSG00000135318.7,ENSG00000135919.8,ENSG00000138435.10,ENSG00000138623.5,ENSG00000138675.12,ENSG00000144136.6,ENSG00000146197.7,ENSG00000147573.12,ENSG00000149948.9,ENSG00000150630.2,ENSG00000153132.8,ENSG00000159167.7,ENSG00000162840.3,ENSG00000163064.6,ENSG00000164122.4,ENSG00000164484.7,ENSG00000164647.4,ENSG00000165917.5,ENSG00000168621.10,ENSG00000170961.6,ENSG00000172927.3,ENSG00000175600.11,ENSG00000176678.4,ENSG00000176692.4,ENSG00000178031.11,ENSG00000178550.3,ENSG00000180818.4,ENSG00000183199.6,ENSG00000183287.9,ENSG00000183578.5,ENSG00000185962.1,ENSG00000187173.3,ENSG00000188581.8,ENSG00000189320.4,ENSG00000196460.8,ENSG00000197594.7,ENSG00000198768.6,ENSG00000198975.1,ENSG00000201129.1,ENSG00000204187.5,ENSG00000204792.2,ENSG00000205054.2,ENSG00000212724.2,ENSG00000213082.3,ENSG00000213417.2,ENSG00000218048.2,ENSG00000219565.2,ENSG00000221852.4,ENSG00000222000.3,ENSG00000222032.1,ENSG00000222788.1,ENSG00000224130.1,ENSG00000224361.1,ENSG00000224982.2,ENSG00000225603.3,ENSG00000226863.1,ENSG00000227120.1,ENSG00000227694.1,ENSG00000227744.4,ENSG00000228526.2,ENSG00000228630.1,ENSG00000229230.2,ENSG00000229563.2,ENSG00000230417.6,ENSG00000231156.1,ENSG00000231236.2,ENSG00000231290.1,ENSG00000231298.2,ENSG00000231376.1,ENSG00000231528.2,ENSG00000232486.1,ENSG00000232756.1,ENSG00000232829.3,ENSG00000233275.1,ENSG00000233404.2,ENSG00000236591.1,ENSG00000236741.4,ENSG00000236750.1,ENSG00000237437.1,ENSG00000238117.1,ENSG00000239332.1,ENSG00000239462.1,ENSG00000241749.3,ENSG00000243141.2,ENSG00000243781.1,ENSG00000244020.2,ENSG00000248265.1,ENSG00000248336.1,ENSG00000248533.1,ENSG00000249992.1,ENSG00000250038.1,ENSG00000250064.1,ENSG00000250329.1,ENSG00000250697.1,ENSG00000250748.2,ENSG00000251144.1,ENSG00000251151.2,ENSG00000251361.1,ENSG00000252981.1,ENSG00000253496.2,ENSG00000253658.1,ENSG00000253668.1,ENSG00000254295.1,ENSG00000255090.1,ENSG00000255317.1,ENSG00000255364.1,ENSG00000255945.1,ENSG00000256915.1,ENSG00000259348.1,ENSG00000260549.1,ENSG00000260823.1,ENSG00000261103.1,ENSG00000262519.1,ENSG00000264116.1,ENSG00000264379.1,ENSG00000266296.1,ENSG00000267761.2,ENSG00000269153.1,ENSG00000273049.1,ENSG00000273102.1</t>
  </si>
  <si>
    <t>CL:0000540</t>
  </si>
  <si>
    <t>neuron</t>
  </si>
  <si>
    <t>The basic cellular unit of nervous tissue. Each neuron consists of a body, an axon, and dendrites. Their purpose is to receive, conduct, and transmit impulses in the nervous system.</t>
  </si>
  <si>
    <t>CNhs12338,CNhs12726,CNhs13815</t>
  </si>
  <si>
    <t>CATG00000000666.1,CATG00000000854.1,CATG00000001175.1,CATG00000001185.1,CATG00000001353.1,CATG00000001740.1,CATG00000001749.1,CATG00000002515.1,CATG00000002958.1,CATG00000003223.1,CATG00000003854.1,CATG00000003943.1,CATG00000004036.1,CATG00000004221.1,CATG00000004618.1,CATG00000004825.1,CATG00000005705.1,CATG00000005763.1,CATG00000005842.1,CATG00000005870.1,CATG00000005909.1,CATG00000006034.1,CATG00000006139.1,CATG00000006240.1,CATG00000006682.1,CATG00000006970.1,CATG00000007173.1,CATG00000007243.1,CATG00000007270.1,CATG00000007487.1,CATG00000008053.1,CATG00000008312.1,CATG00000008349.1,CATG00000009391.1,CATG00000009400.1,CATG00000009605.1,CATG00000010174.1,CATG00000010208.1,CATG00000010373.1,CATG00000010378.1,CATG00000010509.1,CATG00000010683.1,CATG00000010688.1,CATG00000010757.1,CATG00000011134.1,CATG00000011579.1,CATG00000012032.1,CATG00000012173.1,CATG00000012382.1,CATG00000012452.1,CATG00000012600.1,CATG00000012630.1,CATG00000013225.1,CATG00000013436.1,CATG00000013700.1,CATG00000013792.1,CATG00000013802.1,CATG00000014581.1,CATG00000014710.1,CATG00000014863.1,CATG00000015271.1,CATG00000015902.1,CATG00000016041.1,CATG00000016066.1,CATG00000016252.1,CATG00000016366.1,CATG00000016566.1,CATG00000016686.1,CATG00000016750.1,CATG00000017149.1,CATG00000017550.1,CATG00000017981.1,CATG00000018080.1,CATG00000018293.1,CATG00000018963.1,CATG00000018993.1,CATG00000019027.1,CATG00000019424.1,CATG00000019704.1,CATG00000020150.1,CATG00000020359.1,CATG00000020370.1,CATG00000020415.1,CATG00000020466.1,CATG00000020479.1,CATG00000021039.1,CATG00000021074.1,CATG00000021272.1,CATG00000021415.1,CATG00000021620.1,CATG00000021628.1,CATG00000021793.1,CATG00000022043.1,CATG00000022083.1,CATG00000022213.1,CATG00000022286.1,CATG00000022514.1,CATG00000023114.1,CATG00000023335.1,CATG00000023963.1,CATG00000023974.1,CATG00000023998.1,CATG00000024010.1,CATG00000024153.1,CATG00000024502.1,CATG00000024680.1,CATG00000024683.1,CATG00000024821.1,CATG00000025126.1,CATG00000025373.1,CATG00000025479.1,CATG00000025521.1,CATG00000025527.1,CATG00000025636.1,CATG00000025725.1,CATG00000025941.1,CATG00000026087.1,CATG00000026320.1,CATG00000026872.1,CATG00000026935.1,CATG00000027158.1,CATG00000027841.1,CATG00000027881.1,CATG00000027986.1,CATG00000028358.1,CATG00000028394.1,CATG00000028430.1,CATG00000028592.1,CATG00000029126.1,CATG00000029794.1,CATG00000029818.1,CATG00000030352.1,CATG00000030643.1,CATG00000030735.1,CATG00000030938.1,CATG00000031045.1,CATG00000031285.1,CATG00000031295.1,CATG00000031514.1,CATG00000031568.1,CATG00000031636.1,CATG00000031675.1,CATG00000031912.1,CATG00000031941.1,CATG00000032406.1,CATG00000032407.1,CATG00000032553.1,CATG00000032641.1,CATG00000032643.1,CATG00000032809.1,CATG00000032880.1,CATG00000033150.1,CATG00000033244.1,CATG00000033353.1,CATG00000033437.1,CATG00000033495.1,CATG00000033628.1,CATG00000033632.1,CATG00000033710.1,CATG00000033779.1,CATG00000033813.1,CATG00000034327.1,CATG00000034350.1,CATG00000034353.1,CATG00000034468.1,CATG00000034681.1,CATG00000034790.1,CATG00000034844.1,CATG00000035241.1,CATG00000035412.1,CATG00000035582.1,CATG00000036213.1,CATG00000036335.1,CATG00000036396.1,CATG00000036990.1,CATG00000037159.1,CATG00000037177.1,CATG00000037207.1,CATG00000037518.1,CATG00000037648.1,CATG00000037655.1,CATG00000037679.1,CATG00000037789.1,CATG00000037951.1,CATG00000038107.1,CATG00000038193.1,CATG00000038401.1,CATG00000038483.1,CATG00000038871.1,CATG00000038961.1,CATG00000038967.1,CATG00000038970.1,CATG00000039217.1,CATG00000039306.1,CATG00000039419.1,CATG00000039685.1,CATG00000039956.1,CATG00000040369.1,CATG00000040523.1,CATG00000040530.1,CATG00000040566.1,CATG00000040638.1,CATG00000040757.1,CATG00000040758.1,CATG00000040833.1,CATG00000040843.1,CATG00000040907.1,CATG00000041061.1,CATG00000041225.1,CATG00000041247.1,CATG00000041300.1,CATG00000041320.1,CATG00000041371.1,CATG00000041485.1,CATG00000041487.1,CATG00000041530.1,CATG00000041615.1,CATG00000042089.1,CATG00000042163.1,CATG00000042286.1,CATG00000042431.1,CATG00000042847.1,CATG00000042994.1,CATG00000043164.1,CATG00000043644.1,CATG00000043915.1,CATG00000044085.1,CATG00000044595.1,CATG00000044787.1,CATG00000045123.1,CATG00000045183.1,CATG00000045390.1,CATG00000045454.1,CATG00000045556.1,CATG00000046796.1,CATG00000046832.1,CATG00000046904.1,CATG00000046950.1,CATG00000047240.1,CATG00000047450.1,CATG00000047489.1,CATG00000047636.1,CATG00000047720.1,CATG00000047957.1,CATG00000048904.1,CATG00000049026.1,CATG00000049185.1,CATG00000049261.1,CATG00000049297.1,CATG00000049298.1,CATG00000049492.1,CATG00000049771.1,CATG00000049996.1,CATG00000050696.1,CATG00000050697.1,CATG00000051152.1,CATG00000051411.1,CATG00000051529.1,CATG00000051699.1,CATG00000051827.1,CATG00000051849.1,CATG00000052789.1,CATG00000052819.1,CATG00000053107.1,CATG00000053372.1,CATG00000053451.1,CATG00000053667.1,CATG00000053782.1,CATG00000054226.1,CATG00000054240.1,CATG00000054414.1,CATG00000054744.1,CATG00000055098.1,CATG00000055348.1,CATG00000055510.1,CATG00000056127.1,CATG00000056373.1,CATG00000056705.1,CATG00000056944.1,CATG00000056952.1,CATG00000057241.1,CATG00000057492.1,CATG00000057701.1,CATG00000057868.1,CATG00000057892.1,CATG00000058007.1,CATG00000058032.1,CATG00000058072.1,CATG00000058213.1,CATG00000058402.1,CATG00000058404.1,CATG00000058461.1,CATG00000058739.1,CATG00000059203.1,CATG00000059496.1,CATG00000059560.1,CATG00000059618.1,CATG00000060061.1,CATG00000060177.1,CATG00000060193.1,CATG00000060717.1,CATG00000061213.1,CATG00000061421.1,CATG00000061432.1,CATG00000061601.1,CATG00000061698.1,CATG00000061804.1,CATG00000061819.1,CATG00000062047.1,CATG00000062121.1,CATG00000063458.1,CATG00000063490.1,CATG00000063526.1,CATG00000064206.1,CATG00000064217.1,CATG00000064294.1,CATG00000064355.1,CATG00000064422.1,CATG00000064545.1,CATG00000065699.1,CATG00000065980.1,CATG00000066135.1,CATG00000066228.1,CATG00000066297.1,CATG00000066341.1,CATG00000066648.1,CATG00000067617.1,CATG00000068032.1,CATG00000068161.1,CATG00000068380.1,CATG00000068566.1,CATG00000068584.1,CATG00000068906.1,CATG00000069285.1,CATG00000069923.1,CATG00000070060.1,CATG00000070099.1,CATG00000070365.1,CATG00000071303.1,CATG00000071350.1,CATG00000071656.1,CATG00000071657.1,CATG00000072551.1,CATG00000072631.1,CATG00000072870.1,CATG00000072899.1,CATG00000073720.1,CATG00000073750.1,CATG00000073777.1,CATG00000073794.1,CATG00000074029.1,CATG00000074170.1,CATG00000074202.1,CATG00000074207.1,CATG00000074692.1,CATG00000074768.1,CATG00000075419.1,CATG00000075534.1,CATG00000075678.1,CATG00000075800.1,CATG00000076574.1,CATG00000076590.1,CATG00000076591.1,CATG00000076603.1,CATG00000076719.1,CATG00000077048.1,CATG00000077377.1,CATG00000077438.1,CATG00000077569.1,CATG00000077583.1,CATG00000077722.1,CATG00000078316.1,CATG00000079246.1,CATG00000079411.1,CATG00000080173.1,CATG00000080174.1,CATG00000080416.1,CATG00000080447.1,CATG00000080857.1,CATG00000081338.1,CATG00000081381.1,CATG00000081437.1,CATG00000081723.1,CATG00000082075.1,CATG00000082076.1,CATG00000082126.1,CATG00000082414.1,CATG00000082415.1,CATG00000083122.1,CATG00000083353.1,CATG00000084526.1,CATG00000084562.1,CATG00000084825.1,CATG00000085402.1,CATG00000085644.1,CATG00000085887.1,CATG00000086495.1,CATG00000086515.1,CATG00000086563.1,CATG00000086882.1,CATG00000086947.1,CATG00000087213.1,CATG00000087708.1,CATG00000088337.1,CATG00000088350.1,CATG00000088763.1,CATG00000089352.1,CATG00000089597.1,CATG00000090792.1,CATG00000091142.1,CATG00000091341.1,CATG00000091481.1,CATG00000091534.1,CATG00000091878.1,CATG00000091961.1,CATG00000092113.1,CATG00000092165.1,CATG00000092426.1,CATG00000092465.1,CATG00000092826.1,CATG00000092827.1,CATG00000092846.1,CATG00000093171.1,CATG00000093273.1,CATG00000093302.1,CATG00000093350.1,CATG00000093382.1,CATG00000093736.1,CATG00000093948.1,CATG00000094142.1,CATG00000094158.1,CATG00000094163.1,CATG00000094263.1,CATG00000094407.1,CATG00000095591.1,CATG00000095965.1,CATG00000096039.1,CATG00000096042.1,CATG00000096089.1,CATG00000096101.1,CATG00000096212.1,CATG00000096251.1,CATG00000096524.1,CATG00000096609.1,CATG00000096624.1,CATG00000096681.1,CATG00000096685.1,CATG00000096723.1,CATG00000096977.1,CATG00000097246.1,CATG00000097901.1,CATG00000098138.1,CATG00000098375.1,CATG00000098992.1,CATG00000099115.1,CATG00000099394.1,CATG00000099463.1,CATG00000100048.1,CATG00000100411.1,CATG00000100576.1,CATG00000101031.1,CATG00000101432.1,CATG00000101708.1,CATG00000101838.1,CATG00000101994.1,CATG00000102352.1,CATG00000102414.1,CATG00000102516.1,CATG00000102873.1,CATG00000102969.1,CATG00000102970.1,CATG00000103094.1,CATG00000103478.1,CATG00000103561.1,CATG00000103581.1,CATG00000103773.1,CATG00000103919.1,CATG00000103964.1,CATG00000104022.1,CATG00000104091.1,CATG00000104335.1,CATG00000104541.1,CATG00000104591.1,CATG00000104750.1,CATG00000105045.1,CATG00000105074.1,CATG00000105295.1,CATG00000105376.1,CATG00000105393.1,CATG00000105415.1,CATG00000106383.1,CATG00000106492.1,CATG00000106630.1,CATG00000106824.1,CATG00000106826.1,CATG00000107100.1,CATG00000107494.1,CATG00000108009.1,CATG00000108308.1,CATG00000108423.1,CATG00000108784.1,CATG00000108976.1,CATG00000109015.1,CATG00000109148.1,CATG00000109741.1,CATG00000110071.1,CATG00000110682.1,CATG00000110684.1,CATG00000110688.1,CATG00000111196.1,CATG00000111287.1,CATG00000112207.1,CATG00000112566.1,CATG00000112896.1,CATG00000112897.1,CATG00000112997.1,CATG00000113245.1,CATG00000113632.1,CATG00000113928.1,CATG00000114101.1,CATG00000114145.1,CATG00000114505.1,CATG00000114772.1,CATG00000114848.1,CATG00000114973.1,CATG00000115061.1,CATG00000115071.1,CATG00000115687.1,CATG00000116243.1,CATG00000116318.1,CATG00000116509.1,CATG00000116987.1,CATG00000117368.1,CATG00000117453.1,CATG00000117478.1,CATG00000117656.1,CATG00000117674.1,CATG00000117677.1,CATG00000117900.1,CATG00000117901.1,CATG00000118070.1,CATG00000118146.1,ENSG00000002587.5,ENSG00000002746.10,ENSG00000004777.14,ENSG00000004848.6,ENSG00000006377.9,ENSG00000007372.16,ENSG00000008300.10,ENSG00000011332.15,ENSG00000015592.12,ENSG00000033122.14,ENSG00000040608.9,ENSG00000044524.6,ENSG00000050030.9,ENSG00000053438.7,ENSG00000056487.11,ENSG00000061337.11,ENSG00000063015.15,ENSG00000064547.9,ENSG00000064692.14,ENSG00000066382.12,ENSG00000066735.10,ENSG00000068615.12,ENSG00000072832.10,ENSG00000075043.13,ENSG00000075340.18,ENSG00000075429.4,ENSG00000075461.5,ENSG00000076356.6,ENSG00000077080.5,ENSG00000077279.12,ENSG00000079462.3,ENSG00000079689.9,ENSG00000082684.10,ENSG00000084628.5,ENSG00000085433.11,ENSG00000085552.12,ENSG00000087995.11,ENSG00000088881.16,ENSG00000090932.6,ENSG00000099617.2,ENSG00000099625.8,ENSG00000100154.10,ENSG00000100167.15,ENSG00000100249.4,ENSG00000100276.9,ENSG00000100314.3,ENSG00000101134.7,ENSG00000101204.11,ENSG00000101292.6,ENSG00000101349.12,ENSG00000101746.11,ENSG00000101958.9,ENSG00000102109.7,ENSG00000102984.10,ENSG00000103056.7,ENSG00000103449.7,ENSG00000104435.9,ENSG00000105088.4,ENSG00000105255.6,ENSG00000105419.13,ENSG00000105642.11,ENSG00000105767.2,ENSG00000105880.4,ENSG00000105894.7,ENSG00000106113.14,ENSG00000106278.7,ENSG00000106341.6,ENSG00000106689.6,ENSG00000106852.11,ENSG00000107105.10,ENSG00000108947.4,ENSG00000109265.8,ENSG00000111249.9,ENSG00000111328.2,ENSG00000112333.7,ENSG00000112852.4,ENSG00000113212.4,ENSG00000113248.3,ENSG00000113657.8,ENSG00000113763.6,ENSG00000114631.10,ENSG00000115266.7,ENSG00000115507.5,ENSG00000115526.6,ENSG00000115844.6,ENSG00000116106.7,ENSG00000116141.11,ENSG00000116852.10,ENSG00000117598.7,ENSG00000117600.8,ENSG00000117632.16,ENSG00000118432.11,ENSG00000119042.12,ENSG00000119866.16,ENSG00000120088.10,ENSG00000121764.7,ENSG00000122585.3,ENSG00000124089.4,ENSG00000124194.11,ENSG00000124399.3,ENSG00000124766.4,ENSG00000125266.6,ENSG00000125285.4,ENSG00000125462.12,ENSG00000125533.4,ENSG00000125931.6,ENSG00000125966.8,ENSG00000126950.7,ENSG00000128482.11,ENSG00000129951.14,ENSG00000130054.4,ENSG00000130222.6,ENSG00000130287.9,ENSG00000130720.8,ENSG00000130751.5,ENSG00000131094.3,ENSG00000131116.7,ENSG00000131831.13,ENSG00000131941.3,ENSG00000132016.7,ENSG00000132872.7,ENSG00000133169.5,ENSG00000134121.5,ENSG00000134138.15,ENSG00000134207.10,ENSG00000134222.12,ENSG00000134323.10,ENSG00000134532.11,ENSG00000134986.9,ENSG00000135097.2,ENSG00000135144.3,ENSG00000135406.9,ENSG00000135454.9,ENSG00000135638.9,ENSG00000136099.9,ENSG00000136535.10,ENSG00000136866.9,ENSG00000137094.10,ENSG00000137142.4,ENSG00000137266.10,ENSG00000137267.5,ENSG00000137285.9,ENSG00000137343.13,ENSG00000137571.6,ENSG00000137726.11,ENSG00000137942.12,ENSG00000137968.12,ENSG00000138606.15,ENSG00000138622.3,ENSG00000139352.3,ENSG00000139445.13,ENSG00000139890.5,ENSG00000139970.12,ENSG00000140067.6,ENSG00000140557.7,ENSG00000141431.5,ENSG00000141622.9,ENSG00000142149.4,ENSG00000142449.8,ENSG00000142549.9,ENSG00000142700.7,ENSG00000143061.13,ENSG00000143126.7,ENSG00000143147.10,ENSG00000143434.11,ENSG00000143494.11,ENSG00000143630.5,ENSG00000144057.11,ENSG00000144191.7,ENSG00000144227.4,ENSG00000144355.10,ENSG00000144485.6,ENSG00000144583.4,ENSG00000144730.12,ENSG00000144868.9,ENSG00000145242.9,ENSG00000145247.7,ENSG00000145536.11,ENSG00000145908.8,ENSG00000146001.4,ENSG00000146006.7,ENSG00000146216.7,ENSG00000146267.11,ENSG00000146426.13,ENSG00000146938.10,ENSG00000147180.12,ENSG00000148123.10,ENSG00000148704.8,ENSG00000148798.5,ENSG00000149243.11,ENSG00000149256.10,ENSG00000149926.9,ENSG00000150551.10,ENSG00000150594.5,ENSG00000150625.12,ENSG00000151490.9,ENSG00000151640.8,ENSG00000152467.5,ENSG00000152503.5,ENSG00000152784.11,ENSG00000153266.8,ENSG00000154548.8,ENSG00000154639.14,ENSG00000155265.6,ENSG00000155926.9,ENSG00000156140.4,ENSG00000156687.6,ENSG00000156959.7,ENSG00000157168.14,ENSG00000157851.12,ENSG00000158164.6,ENSG00000158427.10,ENSG00000159409.10,ENSG00000160050.10,ENSG00000160325.10,ENSG00000160716.4,ENSG00000160844.6,ENSG00000161082.8,ENSG00000161682.10,ENSG00000162188.5,ENSG00000162373.8,ENSG00000162374.12,ENSG00000162490.6,ENSG00000162738.5,ENSG00000162873.10,ENSG00000162975.3,ENSG00000162992.3,ENSG00000163053.6,ENSG00000163449.6,ENSG00000163508.8,ENSG00000163673.6,ENSG00000163873.5,ENSG00000164082.10,ENSG00000164221.8,ENSG00000164299.5,ENSG00000164434.7,ENSG00000164488.7,ENSG00000164600.4,ENSG00000164604.8,ENSG00000164638.6,ENSG00000164651.12,ENSG00000164683.12,ENSG00000164687.6,ENSG00000164841.4,ENSG00000165449.7,ENSG00000165511.4,ENSG00000165617.10,ENSG00000165966.10,ENSG00000166106.2,ENSG00000166159.6,ENSG00000166206.9,ENSG00000166341.6,ENSG00000166407.9,ENSG00000166582.5,ENSG00000166676.10,ENSG00000166800.5,ENSG00000166828.2,ENSG00000166924.4,ENSG00000167011.4,ENSG00000167178.11,ENSG00000167552.9,ENSG00000167654.13,ENSG00000167771.5,ENSG00000168243.6,ENSG00000168824.10,ENSG00000169184.5,ENSG00000169258.6,ENSG00000169618.4,ENSG00000169750.4,ENSG00000169855.15,ENSG00000170091.6,ENSG00000170439.5,ENSG00000171033.8,ENSG00000171208.5,ENSG00000171224.7,ENSG00000171462.10,ENSG00000171532.4,ENSG00000171587.10,ENSG00000171617.9,ENSG00000171786.5,ENSG00000171843.11,ENSG00000171951.4,ENSG00000172020.8,ENSG00000172201.6,ENSG00000172318.4,ENSG00000173404.3,ENSG00000173452.9,ENSG00000173894.6,ENSG00000174498.9,ENSG00000174521.7,ENSG00000174672.11,ENSG00000174721.9,ENSG00000174871.6,ENSG00000175093.4,ENSG00000175130.6,ENSG00000175183.5,ENSG00000175697.6,ENSG00000176165.7,ENSG00000176428.5,ENSG00000176749.4,ENSG00000176887.5,ENSG00000176956.8,ENSG00000177181.10,ENSG00000177182.6,ENSG00000177359.13,ENSG00000177669.3,ENSG00000178403.3,ENSG00000178531.4,ENSG00000178550.3,ENSG00000179242.11,ENSG00000179431.5,ENSG00000179456.9,ENSG00000179796.7,ENSG00000180035.6,ENSG00000180347.9,ENSG00000180537.8,ENSG00000180592.12,ENSG00000180613.6,ENSG00000180616.4,ENSG00000180828.1,ENSG00000181201.2,ENSG00000181449.2,ENSG00000182272.7,ENSG00000182968.3,ENSG00000183092.11,ENSG00000183186.6,ENSG00000183307.3,ENSG00000183496.5,ENSG00000183908.5,ENSG00000183979.7,ENSG00000184156.11,ENSG00000184459.4,ENSG00000184486.7,ENSG00000185008.13,ENSG00000185065.6,ENSG00000185090.10,ENSG00000185149.5,ENSG00000185252.13,ENSG00000185275.6,ENSG00000185485.10,ENSG00000185668.5,ENSG00000186007.5,ENSG00000186648.10,ENSG00000186675.5,ENSG00000186732.9,ENSG00000186907.3,ENSG00000186960.6,ENSG00000186998.11,ENSG00000187260.11,ENSG00000187634.6,ENSG00000187801.10,ENSG00000188070.8,ENSG00000188322.4,ENSG00000188368.5,ENSG00000188573.7,ENSG00000188760.6,ENSG00000188766.8,ENSG00000189159.11,ENSG00000196132.7,ENSG00000196226.2,ENSG00000196361.5,ENSG00000196376.6,ENSG00000196503.2,ENSG00000196570.2,ENSG00000196767.4,ENSG00000196963.2,ENSG00000196966.3,ENSG00000197083.7,ENSG00000197121.10,ENSG00000197479.4,ENSG00000197653.10,ENSG00000198208.7,ENSG00000198221.7,ENSG00000198720.8,ENSG00000198914.2,ENSG00000200789.1,ENSG00000201207.1,ENSG00000201820.1,ENSG00000202242.1,ENSG00000202392.1,ENSG00000203688.4,ENSG00000203740.3,ENSG00000203814.5,ENSG00000203877.3,ENSG00000204060.4,ENSG00000204277.1,ENSG00000204422.7,ENSG00000204624.6,ENSG00000204963.4,ENSG00000204967.6,ENSG00000204969.5,ENSG00000205664.6,ENSG00000205929.5,ENSG00000206052.6,ENSG00000206432.4,ENSG00000206913.1,ENSG00000207073.1,ENSG00000207819.1,ENSG00000211866.1,ENSG00000212102.1,ENSG00000212734.4,ENSG00000213080.3,ENSG00000213122.4,ENSG00000213144.2,ENSG00000213190.2,ENSG00000213420.3,ENSG00000213498.3,ENSG00000213642.3,ENSG00000213722.4,ENSG00000214077.4,ENSG00000214313.4,ENSG00000214336.3,ENSG00000214338.6,ENSG00000214380.4,ENSG00000215347.3,ENSG00000215397.3,ENSG00000215475.3,ENSG00000217236.1,ENSG00000217241.1,ENSG00000218502.3,ENSG00000219438.4,ENSG00000219806.1,ENSG00000220418.1,ENSG00000221040.1,ENSG00000221866.5,ENSG00000222000.3,ENSG00000222521.1,ENSG00000222611.1,ENSG00000223751.1,ENSG00000224109.1,ENSG00000224128.1,ENSG00000224243.1,ENSG00000224318.1,ENSG00000224660.1,ENSG00000224717.1,ENSG00000224834.1,ENSG00000225206.4,ENSG00000225373.4,ENSG00000225437.1,ENSG00000225477.2,ENSG00000225487.2,ENSG00000225548.1,ENSG00000225626.2,ENSG00000225953.2,ENSG00000226015.2,ENSG00000226059.2,ENSG00000226087.1,ENSG00000226137.3,ENSG00000226508.1,ENSG00000226684.2,ENSG00000226733.1,ENSG00000226786.2,ENSG00000226828.1,ENSG00000227157.1,ENSG00000227487.3,ENSG00000227640.2,ENSG00000228061.1,ENSG00000228222.1,ENSG00000228350.1,ENSG00000228404.1,ENSG00000228528.1,ENSG00000228639.2,ENSG00000229743.2,ENSG00000229891.1,ENSG00000230090.1,ENSG00000230292.1,ENSG00000230530.1,ENSG00000230565.1,ENSG00000231001.2,ENSG00000231134.1,ENSG00000231609.1,ENSG00000231760.2,ENSG00000231764.4,ENSG00000231824.3,ENSG00000232024.2,ENSG00000232054.1,ENSG00000232387.2,ENSG00000232486.1,ENSG00000232597.1,ENSG00000232729.3,ENSG00000233009.1,ENSG00000233250.1,ENSG00000233330.1,ENSG00000233514.1,ENSG00000233639.1,ENSG00000233718.1,ENSG00000233723.3,ENSG00000233906.1,ENSG00000234255.4,ENSG00000234275.1,ENSG00000234466.1,ENSG00000234844.1,ENSG00000234921.1,ENSG00000235001.2,ENSG00000235159.1,ENSG00000235522.2,ENSG00000235597.1,ENSG00000235862.2,ENSG00000235875.3,ENSG00000235934.1,ENSG00000236546.1,ENSG00000236609.3,ENSG00000236651.1,ENSG00000236654.2,ENSG00000236668.2,ENSG00000236963.1,ENSG00000236972.1,ENSG00000237080.1,ENSG00000237167.1,ENSG00000237435.4,ENSG00000238181.2,ENSG00000238230.1,ENSG00000238331.1,ENSG00000239023.1,ENSG00000240738.1,ENSG00000241269.1,ENSG00000241547.1,ENSG00000242349.1,ENSG00000242419.1,ENSG00000242540.2,ENSG00000242615.1,ENSG00000242663.1,ENSG00000242791.2,ENSG00000242797.2,ENSG00000243503.2,ENSG00000243988.1,ENSG00000244541.1,ENSG00000245526.4,ENSG00000245864.2,ENSG00000246465.1,ENSG00000246528.3,ENSG00000246541.2,ENSG00000246820.2,ENSG00000247763.2,ENSG00000248540.2,ENSG00000249158.2,ENSG00000249176.1,ENSG00000249256.2,ENSG00000249362.1,ENSG00000249430.1,ENSG00000249485.1,ENSG00000249509.1,ENSG00000249992.1,ENSG00000250234.1,ENSG00000250538.1,ENSG00000250846.2,ENSG00000251685.2,ENSG00000253230.2,ENSG00000253305.1,ENSG00000253431.1,ENSG00000253439.1,ENSG00000253457.1,ENSG00000253796.1,ENSG00000253859.2,ENSG00000253919.1,ENSG00000254102.1,ENSG00000254254.1,ENSG00000254270.1,ENSG00000254377.1,ENSG00000254402.2,ENSG00000254489.1,ENSG00000254510.1,ENSG00000254528.3,ENSG00000254532.1,ENSG00000254553.1,ENSG00000254641.1,ENSG00000254726.2,ENSG00000255085.4,ENSG00000255245.3,ENSG00000255330.4,ENSG00000255542.1,ENSG00000255552.3,ENSG00000255571.2,ENSG00000255618.1,ENSG00000255651.2,ENSG00000255725.1,ENSG00000256637.2,ENSG00000256725.1,ENSG00000256813.1,ENSG00000257056.2,ENSG00000257060.2,ENSG00000257069.1,ENSG00000257126.1,ENSG00000257355.1,ENSG00000257390.1,ENSG00000257446.2,ENSG00000258077.2,ENSG00000258134.1,ENSG00000258352.1,ENSG00000258520.1,ENSG00000258567.1,ENSG00000258725.1,ENSG00000258742.1,ENSG00000258896.1,ENSG00000258947.2,ENSG00000259006.1,ENSG00000259372.1,ENSG00000259460.1,ENSG00000259524.1,ENSG00000259585.2,ENSG00000259863.1,ENSG00000259939.1,ENSG00000260492.1,ENSG00000260545.1,ENSG00000260664.1,ENSG00000260896.1,ENSG00000260903.2,ENSG00000260951.1,ENSG00000260978.1,ENSG00000261029.1,ENSG00000261963.2,ENSG00000262026.1,ENSG00000262484.1,ENSG00000263717.1,ENSG00000264021.1,ENSG00000264026.1,ENSG00000264329.1,ENSG00000264405.1,ENSG00000264517.1,ENSG00000264589.1,ENSG00000264604.1,ENSG00000264780.1,ENSG00000264860.1,ENSG00000265179.2,ENSG00000265467.1,ENSG00000265511.1,ENSG00000266707.1,ENSG00000266728.1,ENSG00000266954.1,ENSG00000266975.1,ENSG00000267161.1,ENSG00000267173.1,ENSG00000267178.3,ENSG00000267239.1,ENSG00000267325.1,ENSG00000267414.1,ENSG00000267418.1,ENSG00000267508.1,ENSG00000267620.1,ENSG00000267640.1,ENSG00000267642.1,ENSG00000267746.1,ENSG00000267778.1,ENSG00000267889.1,ENSG00000267896.1,ENSG00000267909.1,ENSG00000267934.1,ENSG00000268000.1,ENSG00000268093.1,ENSG00000268175.1,ENSG00000268525.1,ENSG00000268678.1,ENSG00000268846.1,ENSG00000269139.1,ENSG00000269352.1,ENSG00000269410.1,ENSG00000269707.1,ENSG00000269793.1,ENSG00000270071.1,ENSG00000270140.1,ENSG00000270299.1,ENSG00000270553.1,ENSG00000271860.1,ENSG00000271897.1,ENSG00000272139.1,ENSG00000272239.1,ENSG00000272438.1,ENSG00000272512.1,ENSG00000272540.1,ENSG00000272549.1,ENSG00000272769.1,ENSG00000272841.1,ENSG00000273274.1</t>
  </si>
  <si>
    <t>CL:0000542</t>
  </si>
  <si>
    <t>lymphocyte</t>
  </si>
  <si>
    <t>A lymphocyte is a leukocyte commonly found in the blood and lymph that has the characteristics of a large nucleus, a neutral staining cytoplasm, and prominent heterochromatin.</t>
  </si>
  <si>
    <t>CNhs10853,CNhs10854,CNhs10857,CNhs10859,CNhs11955,CNhs11956,CNhs11957,CNhs11998,CNhs11999,CNhs12001,CNhs12175,CNhs12176,CNhs12177,CNhs12178,CNhs12179,CNhs12180,CNhs12181,CNhs12182,CNhs12183,CNhs12184,CNhs12185,CNhs12187,CNhs12188,CNhs12196,CNhs12199,CNhs12200,CNhs12201,CNhs12343,CNhs12352,CNhs12354,CNhs12531,CNhs13195,CNhs13202,CNhs13203,CNhs13204,CNhs13205,CNhs13206,CNhs13215,CNhs13223,CNhs13235,CNhs13237,CNhs13238,CNhs13239,CNhs13512,CNhs13513,CNhs13538,CNhs13539,CNhs13811,CNhs13812,CNhs13813,CNhs13814,CNhs13914,CNhs13915,CNhs13918,CNhs13919,CNhs13920,CNhs13921</t>
  </si>
  <si>
    <t>CATG00000000011.1,CATG00000000072.1,CATG00000000211.1,CATG00000000429.1,CATG00000000523.1,CATG00000000670.1,CATG00000000691.1,CATG00000000695.1,CATG00000000703.1,CATG00000001031.1,CATG00000001189.1,CATG00000001209.1,CATG00000001303.1,CATG00000001403.1,CATG00000001418.1,CATG00000001464.1,CATG00000001511.1,CATG00000001619.1,CATG00000001621.1,CATG00000001676.1,CATG00000002023.1,CATG00000002194.1,CATG00000002256.1,CATG00000002502.1,CATG00000002504.1,CATG00000002536.1,CATG00000002557.1,CATG00000002599.1,CATG00000002630.1,CATG00000002781.1,CATG00000002896.1,CATG00000002898.1,CATG00000003024.1,CATG00000003744.1,CATG00000003759.1,CATG00000003992.1,CATG00000004005.1,CATG00000004289.1,CATG00000004290.1,CATG00000004295.1,CATG00000004297.1,CATG00000004303.1,CATG00000004583.1,CATG00000004643.1,CATG00000004791.1,CATG00000004851.1,CATG00000005009.1,CATG00000005216.1,CATG00000005247.1,CATG00000005251.1,CATG00000005255.1,CATG00000005261.1,CATG00000005504.1,CATG00000005683.1,CATG00000005706.1,CATG00000005834.1,CATG00000005886.1,CATG00000005914.1,CATG00000006079.1,CATG00000006139.1,CATG00000006517.1,CATG00000006656.1,CATG00000006658.1,CATG00000006660.1,CATG00000006664.1,CATG00000006674.1,CATG00000006747.1,CATG00000007167.1,CATG00000007218.1,CATG00000007222.1,CATG00000007290.1,CATG00000007425.1,CATG00000007426.1,CATG00000007429.1,CATG00000007430.1,CATG00000007431.1,CATG00000007433.1,CATG00000007462.1,CATG00000007588.1,CATG00000007613.1,CATG00000007700.1,CATG00000007708.1,CATG00000007858.1,CATG00000007866.1,CATG00000007912.1,CATG00000007937.1,CATG00000007938.1,CATG00000008031.1,CATG00000008108.1,CATG00000008117.1,CATG00000008118.1,CATG00000008312.1,CATG00000008315.1,CATG00000008353.1,CATG00000008376.1,CATG00000008495.1,CATG00000008619.1,CATG00000008684.1,CATG00000008741.1,CATG00000009125.1,CATG00000009129.1,CATG00000009569.1,CATG00000009873.1,CATG00000009962.1,CATG00000009963.1,CATG00000010060.1,CATG00000010614.1,CATG00000010916.1,CATG00000010939.1,CATG00000010957.1,CATG00000011044.1,CATG00000011064.1,CATG00000011115.1,CATG00000011205.1,CATG00000011211.1,CATG00000011274.1,CATG00000011429.1,CATG00000011538.1,CATG00000011666.1,CATG00000011668.1,CATG00000011809.1,CATG00000011819.1,CATG00000011843.1,CATG00000011845.1,CATG00000011913.1,CATG00000012091.1,CATG00000012212.1,CATG00000012270.1,CATG00000012346.1,CATG00000012365.1,CATG00000012381.1,CATG00000012384.1,CATG00000012434.1,CATG00000012769.1,CATG00000012771.1,CATG00000012797.1,CATG00000012854.1,CATG00000012976.1,CATG00000013134.1,CATG00000013178.1,CATG00000013196.1,CATG00000013200.1,CATG00000013239.1,CATG00000013296.1,CATG00000013611.1,CATG00000013662.1,CATG00000013675.1,CATG00000013679.1,CATG00000013843.1,CATG00000013855.1,CATG00000013919.1,CATG00000013940.1,CATG00000013944.1,CATG00000013953.1,CATG00000014081.1,CATG00000014108.1,CATG00000014230.1,CATG00000014257.1,CATG00000014291.1,CATG00000014452.1,CATG00000014466.1,CATG00000014472.1,CATG00000014501.1,CATG00000014749.1,CATG00000014768.1,CATG00000014798.1,CATG00000015298.1,CATG00000015362.1,CATG00000015555.1,CATG00000015603.1,CATG00000015875.1,CATG00000015899.1,CATG00000015962.1,CATG00000016431.1,CATG00000016603.1,CATG00000016665.1,CATG00000016698.1,CATG00000016868.1,CATG00000016910.1,CATG00000017188.1,CATG00000017432.1,CATG00000017558.1,CATG00000017829.1,CATG00000017830.1,CATG00000017860.1,CATG00000017909.1,CATG00000018084.1,CATG00000018160.1,CATG00000018161.1,CATG00000018169.1,CATG00000018170.1,CATG00000018256.1,CATG00000018265.1,CATG00000018875.1,CATG00000018885.1,CATG00000018888.1,CATG00000019168.1,CATG00000019386.1,CATG00000019404.1,CATG00000019540.1,CATG00000019545.1,CATG00000019609.1,CATG00000019710.1,CATG00000019811.1,CATG00000019860.1,CATG00000019889.1,CATG00000019923.1,CATG00000019933.1,CATG00000020091.1,CATG00000020335.1,CATG00000020341.1,CATG00000020343.1,CATG00000020438.1,CATG00000020441.1,CATG00000020446.1,CATG00000020465.1,CATG00000020498.1,CATG00000021021.1,CATG00000021070.1,CATG00000021094.1,CATG00000021182.1,CATG00000021278.1,CATG00000021454.1,CATG00000021485.1,CATG00000021554.1,CATG00000021639.1,CATG00000021653.1,CATG00000021832.1,CATG00000021966.1,CATG00000022029.1,CATG00000022030.1,CATG00000022034.1,CATG00000022043.1,CATG00000022044.1,CATG00000022097.1,CATG00000022100.1,CATG00000022221.1,CATG00000022222.1,CATG00000022269.1,CATG00000022533.1,CATG00000022536.1,CATG00000022704.1,CATG00000022755.1,CATG00000022790.1,CATG00000022793.1,CATG00000022813.1,CATG00000022822.1,CATG00000023033.1,CATG00000023043.1,CATG00000023092.1,CATG00000023093.1,CATG00000023273.1,CATG00000023282.1,CATG00000023345.1,CATG00000023687.1,CATG00000023688.1,CATG00000023860.1,CATG00000023977.1,CATG00000024044.1,CATG00000024076.1,CATG00000024277.1,CATG00000024682.1,CATG00000024721.1,CATG00000024759.1,CATG00000024906.1,CATG00000024944.1,CATG00000025244.1,CATG00000025247.1,CATG00000025433.1,CATG00000025651.1,CATG00000025706.1,CATG00000025785.1,CATG00000025793.1,CATG00000025826.1,CATG00000025869.1,CATG00000025926.1,CATG00000025942.1,CATG00000025945.1,CATG00000026251.1,CATG00000026314.1,CATG00000026769.1,CATG00000026842.1,CATG00000026851.1,CATG00000026855.1,CATG00000026897.1,CATG00000026902.1,CATG00000027001.1,CATG00000027020.1,CATG00000027410.1,CATG00000027469.1,CATG00000027764.1,CATG00000027776.1,CATG00000028183.1,CATG00000028304.1,CATG00000028431.1,CATG00000028438.1,CATG00000028531.1,CATG00000028579.1,CATG00000028797.1,CATG00000028912.1,CATG00000028919.1,CATG00000028923.1,CATG00000028973.1,CATG00000028998.1,CATG00000029011.1,CATG00000029043.1,CATG00000029076.1,CATG00000029294.1,CATG00000029352.1,CATG00000029365.1,CATG00000029380.1,CATG00000029654.1,CATG00000029684.1,CATG00000029716.1,CATG00000029879.1,CATG00000030188.1,CATG00000030195.1,CATG00000030285.1,CATG00000030487.1,CATG00000030622.1,CATG00000030623.1,CATG00000030625.1,CATG00000030633.1,CATG00000030841.1,CATG00000030857.1,CATG00000030923.1,CATG00000031026.1,CATG00000031189.1,CATG00000031197.1,CATG00000031299.1,CATG00000031340.1,CATG00000031370.1,CATG00000031447.1,CATG00000031546.1,CATG00000031683.1,CATG00000031875.1,CATG00000031910.1,CATG00000032004.1,CATG00000032035.1,CATG00000032068.1,CATG00000032069.1,CATG00000032071.1,CATG00000032088.1,CATG00000032120.1,CATG00000032122.1,CATG00000032133.1,CATG00000032178.1,CATG00000032410.1,CATG00000032501.1,CATG00000032546.1,CATG00000032548.1,CATG00000032656.1,CATG00000032665.1,CATG00000032667.1,CATG00000032672.1,CATG00000032674.1,CATG00000032871.1,CATG00000032925.1,CATG00000032935.1,CATG00000033337.1,CATG00000033372.1,CATG00000033491.1,CATG00000033505.1,CATG00000033644.1,CATG00000033646.1,CATG00000033648.1,CATG00000033649.1,CATG00000033881.1,CATG00000033949.1,CATG00000034243.1,CATG00000034343.1,CATG00000034360.1,CATG00000034571.1,CATG00000034625.1,CATG00000034666.1,CATG00000034678.1,CATG00000034679.1,CATG00000034828.1,CATG00000034878.1,CATG00000034981.1,CATG00000034986.1,CATG00000034994.1,CATG00000035380.1,CATG00000035590.1,CATG00000035603.1,CATG00000035902.1,CATG00000035925.1,CATG00000035928.1,CATG00000036282.1,CATG00000036337.1,CATG00000036339.1,CATG00000036343.1,CATG00000036877.1,CATG00000036964.1,CATG00000037049.1,CATG00000037144.1,CATG00000037366.1,CATG00000037403.1,CATG00000037545.1,CATG00000037593.1,CATG00000037760.1,CATG00000037762.1,CATG00000037768.1,CATG00000037790.1,CATG00000037805.1,CATG00000037925.1,CATG00000038003.1,CATG00000038113.1,CATG00000038118.1,CATG00000038400.1,CATG00000038433.1,CATG00000038504.1,CATG00000038666.1,CATG00000038667.1,CATG00000038724.1,CATG00000038727.1,CATG00000038731.1,CATG00000038760.1,CATG00000038762.1,CATG00000038825.1,CATG00000039011.1,CATG00000039017.1,CATG00000039130.1,CATG00000039330.1,CATG00000039413.1,CATG00000039417.1,CATG00000039499.1,CATG00000039578.1,CATG00000039668.1,CATG00000039773.1,CATG00000039787.1,CATG00000039835.1,CATG00000039908.1,CATG00000040038.1,CATG00000040068.1,CATG00000040284.1,CATG00000040392.1,CATG00000040410.1,CATG00000040439.1,CATG00000040443.1,CATG00000040459.1,CATG00000040468.1,CATG00000040479.1,CATG00000040547.1,CATG00000040636.1,CATG00000040669.1,CATG00000040754.1,CATG00000040755.1,CATG00000040769.1,CATG00000040922.1,CATG00000041012.1,CATG00000041046.1,CATG00000041048.1,CATG00000041103.1,CATG00000041105.1,CATG00000041257.1,CATG00000041280.1,CATG00000041438.1,CATG00000041485.1,CATG00000041759.1,CATG00000041776.1,CATG00000041779.1,CATG00000041976.1,CATG00000042051.1,CATG00000042146.1,CATG00000042155.1,CATG00000042212.1,CATG00000042242.1,CATG00000042263.1,CATG00000042513.1,CATG00000042550.1,CATG00000042565.1,CATG00000042610.1,CATG00000042708.1,CATG00000043006.1,CATG00000043261.1,CATG00000043282.1,CATG00000043294.1,CATG00000043355.1,CATG00000043358.1,CATG00000043521.1,CATG00000043665.1,CATG00000043673.1,CATG00000043823.1,CATG00000043880.1,CATG00000043925.1,CATG00000043952.1,CATG00000044115.1,CATG00000044172.1,CATG00000044236.1,CATG00000044556.1,CATG00000044607.1,CATG00000044703.1,CATG00000044709.1,CATG00000044710.1,CATG00000044725.1,CATG00000044728.1,CATG00000045207.1,CATG00000045277.1,CATG00000045578.1,CATG00000045724.1,CATG00000045727.1,CATG00000046061.1,CATG00000046153.1,CATG00000046213.1,CATG00000046247.1,CATG00000046401.1,CATG00000046501.1,CATG00000046855.1,CATG00000047001.1,CATG00000047028.1,CATG00000047029.1,CATG00000047037.1,CATG00000047105.1,CATG00000047106.1,CATG00000047109.1,CATG00000047113.1,CATG00000047114.1,CATG00000047628.1,CATG00000047790.1,CATG00000047836.1,CATG00000048007.1,CATG00000048023.1,CATG00000048063.1,CATG00000048249.1,CATG00000048251.1,CATG00000048255.1,CATG00000048328.1,CATG00000048500.1,CATG00000048515.1,CATG00000048521.1,CATG00000048759.1,CATG00000048778.1,CATG00000048893.1,CATG00000049007.1,CATG00000049022.1,CATG00000049027.1,CATG00000049031.1,CATG00000049038.1,CATG00000049052.1,CATG00000049204.1,CATG00000049227.1,CATG00000049306.1,CATG00000049339.1,CATG00000049355.1,CATG00000049427.1,CATG00000049544.1,CATG00000049547.1,CATG00000049601.1,CATG00000049660.1,CATG00000049964.1,CATG00000050062.1,CATG00000050081.1,CATG00000050083.1,CATG00000050084.1,CATG00000050085.1,CATG00000050088.1,CATG00000050096.1,CATG00000050387.1,CATG00000050477.1,CATG00000050644.1,CATG00000050926.1,CATG00000051011.1,CATG00000051059.1,CATG00000051102.1,CATG00000051164.1,CATG00000051167.1,CATG00000051251.1,CATG00000051284.1,CATG00000051326.1,CATG00000051340.1,CATG00000051690.1,CATG00000051919.1,CATG00000051922.1,CATG00000051936.1,CATG00000051941.1,CATG00000051943.1,CATG00000051954.1,CATG00000052055.1,CATG00000052311.1,CATG00000052347.1,CATG00000052842.1,CATG00000052944.1,CATG00000053015.1,CATG00000053017.1,CATG00000053018.1,CATG00000053074.1,CATG00000053139.1,CATG00000053196.1,CATG00000053285.1,CATG00000053322.1,CATG00000053500.1,CATG00000053505.1,CATG00000053515.1,CATG00000053605.1,CATG00000053781.1,CATG00000053836.1,CATG00000053842.1,CATG00000053962.1,CATG00000054101.1,CATG00000054109.1,CATG00000054528.1,CATG00000054684.1,CATG00000054749.1,CATG00000054852.1,CATG00000054884.1,CATG00000054890.1,CATG00000054927.1,CATG00000054989.1,CATG00000055300.1,CATG00000055314.1,CATG00000055331.1,CATG00000055334.1,CATG00000055354.1,CATG00000055418.1,CATG00000055740.1,CATG00000055826.1,CATG00000055828.1,CATG00000055852.1,CATG00000055862.1,CATG00000055869.1,CATG00000056034.1,CATG00000056160.1,CATG00000056202.1,CATG00000056254.1,CATG00000056259.1,CATG00000056794.1,CATG00000056798.1,CATG00000056839.1,CATG00000056936.1,CATG00000056937.1,CATG00000057011.1,CATG00000057047.1,CATG00000057088.1,CATG00000057135.1,CATG00000057137.1,CATG00000057187.1,CATG00000057248.1,CATG00000057400.1,CATG00000057402.1,CATG00000057424.1,CATG00000057474.1,CATG00000057634.1,CATG00000057718.1,CATG00000057762.1,CATG00000057932.1,CATG00000057939.1,CATG00000058093.1,CATG00000058227.1,CATG00000058282.1,CATG00000058339.1,CATG00000058457.1,CATG00000058521.1,CATG00000058588.1,CATG00000058602.1,CATG00000058645.1,CATG00000058654.1,CATG00000058667.1,CATG00000058689.1,CATG00000058702.1,CATG00000058714.1,CATG00000058727.1,CATG00000058735.1,CATG00000058740.1,CATG00000058843.1,CATG00000059214.1,CATG00000059365.1,CATG00000059391.1,CATG00000059691.1,CATG00000059730.1,CATG00000059739.1,CATG00000059935.1,CATG00000060036.1,CATG00000060105.1,CATG00000060194.1,CATG00000060560.1,CATG00000060595.1,CATG00000061114.1,CATG00000061185.1,CATG00000061239.1,CATG00000061376.1,CATG00000061630.1,CATG00000061649.1,CATG00000061730.1,CATG00000061733.1,CATG00000061811.1,CATG00000061927.1,CATG00000062026.1,CATG00000062036.1,CATG00000062052.1,CATG00000062115.1,CATG00000062263.1,CATG00000062264.1,CATG00000062313.1,CATG00000062933.1,CATG00000062973.1,CATG00000063086.1,CATG00000063770.1,CATG00000063830.1,CATG00000063921.1,CATG00000064169.1,CATG00000064202.1,CATG00000064267.1,CATG00000064358.1,CATG00000064661.1,CATG00000064781.1,CATG00000064967.1,CATG00000065391.1,CATG00000065395.1,CATG00000065473.1,CATG00000065645.1,CATG00000065654.1,CATG00000065655.1,CATG00000065824.1,CATG00000066022.1,CATG00000066097.1,CATG00000066195.1,CATG00000066310.1,CATG00000066422.1,CATG00000066639.1,CATG00000066666.1,CATG00000066791.1,CATG00000067114.1,CATG00000067147.1,CATG00000067372.1,CATG00000067514.1,CATG00000067520.1,CATG00000067529.1,CATG00000067584.1,CATG00000067666.1,CATG00000067825.1,CATG00000068349.1,CATG00000068527.1,CATG00000068537.1,CATG00000068905.1,CATG00000069011.1,CATG00000069038.1,CATG00000069041.1,CATG00000069206.1,CATG00000069210.1,CATG00000069232.1,CATG00000069314.1,CATG00000069375.1,CATG00000069605.1,CATG00000069613.1,CATG00000069727.1,CATG00000070161.1,CATG00000070326.1,CATG00000070457.1,CATG00000070525.1,CATG00000070585.1,CATG00000070608.1,CATG00000070697.1,CATG00000071078.1,CATG00000071294.1,CATG00000071632.1,CATG00000071726.1,CATG00000071769.1,CATG00000071804.1,CATG00000072415.1,CATG00000072755.1,CATG00000072890.1,CATG00000072893.1,CATG00000072894.1,CATG00000072992.1,CATG00000073077.1,CATG00000073110.1,CATG00000073210.1,CATG00000073253.1,CATG00000073286.1,CATG00000073419.1,CATG00000073605.1,CATG00000073625.1,CATG00000074213.1,CATG00000074225.1,CATG00000074496.1,CATG00000074727.1,CATG00000074965.1,CATG00000074976.1,CATG00000074987.1,CATG00000075358.1,CATG00000075497.1,CATG00000075581.1,CATG00000075640.1,CATG00000075662.1,CATG00000075724.1,CATG00000075726.1,CATG00000075736.1,CATG00000075788.1,CATG00000075916.1,CATG00000076144.1,CATG00000076294.1,CATG00000076368.1,CATG00000076437.1,CATG00000076640.1,CATG00000076960.1,CATG00000077037.1,CATG00000077345.1,CATG00000077412.1,CATG00000077524.1,CATG00000077525.1,CATG00000077705.1,CATG00000077735.1,CATG00000077736.1,CATG00000077817.1,CATG00000077822.1,CATG00000078043.1,CATG00000078262.1,CATG00000078278.1,CATG00000078334.1,CATG00000078655.1,CATG00000078672.1,CATG00000078853.1,CATG00000078998.1,CATG00000079440.1,CATG00000079506.1,CATG00000079596.1,CATG00000079650.1,CATG00000079662.1,CATG00000079667.1,CATG00000079706.1,CATG00000079783.1,CATG00000079879.1,CATG00000080039.1,CATG00000080057.1,CATG00000080069.1,CATG00000080160.1,CATG00000080244.1,CATG00000080324.1,CATG00000080452.1,CATG00000080533.1,CATG00000080539.1,CATG00000080562.1,CATG00000080616.1,CATG00000080821.1,CATG00000080913.1,CATG00000081001.1,CATG00000081064.1,CATG00000081135.1,CATG00000081141.1,CATG00000081209.1,CATG00000081273.1,CATG00000081281.1,CATG00000081293.1,CATG00000081482.1,CATG00000081918.1,CATG00000082228.1,CATG00000082268.1,CATG00000082391.1,CATG00000082402.1,CATG00000082579.1,CATG00000082609.1,CATG00000082826.1,CATG00000083244.1,CATG00000083264.1,CATG00000083282.1,CATG00000083332.1,CATG00000083361.1,CATG00000083407.1,CATG00000083445.1,CATG00000083451.1,CATG00000083467.1,CATG00000083577.1,CATG00000083579.1,CATG00000083580.1,CATG00000083581.1,CATG00000083598.1,CATG00000083614.1,CATG00000083624.1,CATG00000083626.1,CATG00000083755.1,CATG00000083758.1,CATG00000083773.1,CATG00000083795.1,CATG00000083821.1,CATG00000083881.1,CATG00000084004.1,CATG00000084090.1,CATG00000084124.1,CATG00000084841.1,CATG00000084842.1,CATG00000085185.1,CATG00000085267.1,CATG00000085343.1,CATG00000085353.1,CATG00000085433.1,CATG00000086093.1,CATG00000086150.1,CATG00000086171.1,CATG00000086290.1,CATG00000086336.1,CATG00000086377.1,CATG00000086514.1,CATG00000086516.1,CATG00000086520.1,CATG00000086695.1,CATG00000086741.1,CATG00000086742.1,CATG00000086806.1,CATG00000086913.1,CATG00000087047.1,CATG00000087076.1,CATG00000087261.1,CATG00000087501.1,CATG00000087682.1,CATG00000087800.1,CATG00000087824.1,CATG00000087827.1,CATG00000087830.1,CATG00000087948.1,CATG00000088019.1,CATG00000088065.1,CATG00000088071.1,CATG00000088072.1,CATG00000088085.1,CATG00000088116.1,CATG00000088233.1,CATG00000088328.1,CATG00000088548.1,CATG00000088838.1,CATG00000088934.1,CATG00000089225.1,CATG00000089334.1,CATG00000089512.1,CATG00000089581.1,CATG00000089719.1,CATG00000089817.1,CATG00000089818.1,CATG00000089828.1,CATG00000089993.1,CATG00000090053.1,CATG00000090135.1,CATG00000090145.1,CATG00000090164.1,CATG00000090178.1,CATG00000090221.1,CATG00000090223.1,CATG00000090349.1,CATG00000090411.1,CATG00000090413.1,CATG00000090564.1,CATG00000090619.1,CATG00000090636.1,CATG00000090655.1,CATG00000090679.1,CATG00000090680.1,CATG00000090728.1,CATG00000090870.1,CATG00000090872.1,CATG00000090897.1,CATG00000091007.1,CATG00000091069.1,CATG00000091678.1,CATG00000091921.1,CATG00000091924.1,CATG00000091993.1,CATG00000092129.1,CATG00000092140.1,CATG00000092367.1,CATG00000092377.1,CATG00000092417.1,CATG00000092419.1,CATG00000092473.1,CATG00000092607.1,CATG00000092660.1,CATG00000093267.1,CATG00000093382.1,CATG00000093391.1,CATG00000093774.1,CATG00000093868.1,CATG00000093982.1,CATG00000094563.1,CATG00000094595.1,CATG00000094618.1,CATG00000094817.1,CATG00000094863.1,CATG00000094873.1,CATG00000094949.1,CATG00000094951.1,CATG00000095021.1,CATG00000095151.1,CATG00000095383.1,CATG00000095417.1,CATG00000095419.1,CATG00000095569.1,CATG00000095574.1,CATG00000095891.1,CATG00000095892.1,CATG00000095968.1,CATG00000096062.1,CATG00000096116.1,CATG00000096306.1,CATG00000096397.1,CATG00000096427.1,CATG00000096622.1,CATG00000096625.1,CATG00000096657.1,CATG00000096681.1,CATG00000096683.1,CATG00000096738.1,CATG00000096742.1,CATG00000096910.1,CATG00000097033.1,CATG00000097085.1,CATG00000097117.1,CATG00000097151.1,CATG00000097159.1,CATG00000097183.1,CATG00000097187.1,CATG00000097270.1,CATG00000097275.1,CATG00000097307.1,CATG00000097312.1,CATG00000097315.1,CATG00000097331.1,CATG00000097338.1,CATG00000097491.1,CATG00000097492.1,CATG00000097496.1,CATG00000097501.1,CATG00000097768.1,CATG00000097954.1,CATG00000098135.1,CATG00000098361.1,CATG00000098364.1,CATG00000098371.1,CATG00000098397.1,CATG00000098669.1,CATG00000098694.1,CATG00000099288.1,CATG00000099461.1,CATG00000099987.1,CATG00000100377.1,CATG00000100722.1,CATG00000100748.1,CATG00000100949.1,CATG00000101040.1,CATG00000101072.1,CATG00000101210.1,CATG00000101642.1,CATG00000101665.1,CATG00000101747.1,CATG00000101763.1,CATG00000101897.1,CATG00000102054.1,CATG00000102082.1,CATG00000102119.1,CATG00000102161.1,CATG00000102219.1,CATG00000102242.1,CATG00000102261.1,CATG00000102321.1,CATG00000102331.1,CATG00000102350.1,CATG00000102654.1,CATG00000102692.1,CATG00000103067.1,CATG00000103224.1,CATG00000103230.1,CATG00000103292.1,CATG00000103369.1,CATG00000103581.1,CATG00000103728.1,CATG00000103892.1,CATG00000103932.1,CATG00000103999.1,CATG00000104033.1,CATG00000104164.1,CATG00000104458.1,CATG00000104622.1,CATG00000104923.1,CATG00000105104.1,CATG00000105235.1,CATG00000105246.1,CATG00000105319.1,CATG00000105348.1,CATG00000105356.1,CATG00000105573.1,CATG00000105607.1,CATG00000105917.1,CATG00000105977.1,CATG00000105994.1,CATG00000106066.1,CATG00000106127.1,CATG00000106151.1,CATG00000106156.1,CATG00000106173.1,CATG00000106275.1,CATG00000106284.1,CATG00000106324.1,CATG00000106423.1,CATG00000106714.1,CATG00000106786.1,CATG00000106787.1,CATG00000106788.1,CATG00000106792.1,CATG00000106958.1,CATG00000106960.1,CATG00000106961.1,CATG00000107058.1,CATG00000107082.1,CATG00000107107.1,CATG00000107113.1,CATG00000107119.1,CATG00000107158.1,CATG00000107182.1,CATG00000107212.1,CATG00000107256.1,CATG00000107257.1,CATG00000107277.1,CATG00000107278.1,CATG00000107322.1,CATG00000107334.1,CATG00000107424.1,CATG00000107459.1,CATG00000107591.1,CATG00000107592.1,CATG00000107596.1,CATG00000108281.1,CATG00000108310.1,CATG00000108522.1,CATG00000108524.1,CATG00000108567.1,CATG00000108638.1,CATG00000108821.1,CATG00000108967.1,CATG00000109092.1,CATG00000109548.1,CATG00000109782.1,CATG00000109808.1,CATG00000109909.1,CATG00000109920.1,CATG00000109921.1,CATG00000109935.1,CATG00000110012.1,CATG00000110046.1,CATG00000110223.1,CATG00000110445.1,CATG00000110727.1,CATG00000110944.1,CATG00000110960.1,CATG00000111202.1,CATG00000111204.1,CATG00000111264.1,CATG00000111295.1,CATG00000111314.1,CATG00000111315.1,CATG00000111337.1,CATG00000111376.1,CATG00000111435.1,CATG00000111552.1,CATG00000111573.1,CATG00000111595.1,CATG00000111674.1,CATG00000111676.1,CATG00000111685.1,CATG00000111692.1,CATG00000111960.1,CATG00000112061.1,CATG00000112063.1,CATG00000112068.1,CATG00000112317.1,CATG00000112318.1,CATG00000112858.1,CATG00000112894.1,CATG00000113134.1,CATG00000113168.1,CATG00000113392.1,CATG00000113515.1,CATG00000113581.1,CATG00000113618.1,CATG00000113633.1,CATG00000113647.1,CATG00000113659.1,CATG00000113852.1,CATG00000113869.1,CATG00000113875.1,CATG00000113978.1,CATG00000114046.1,CATG00000114104.1,CATG00000114121.1,CATG00000114198.1,CATG00000114314.1,CATG00000114506.1,CATG00000114532.1,CATG00000114577.1,CATG00000114688.1,CATG00000114696.1,CATG00000114863.1,CATG00000114881.1,CATG00000114934.1,CATG00000114943.1,CATG00000114944.1,CATG00000114945.1,CATG00000115039.1,CATG00000115045.1,CATG00000115079.1,CATG00000115245.1,CATG00000115318.1,CATG00000115580.1,CATG00000115616.1,CATG00000115645.1,CATG00000115856.1,CATG00000116012.1,CATG00000116100.1,CATG00000116296.1,CATG00000116304.1,CATG00000116390.1,CATG00000116608.1,CATG00000116804.1,CATG00000116841.1,CATG00000117093.1,CATG00000117104.1,CATG00000117122.1,CATG00000117192.1,CATG00000117261.1,CATG00000117277.1,CATG00000117313.1,CATG00000117320.1,CATG00000117326.1,CATG00000117333.1,CATG00000117405.1,CATG00000117471.1,CATG00000117595.1,CATG00000117607.1,CATG00000117616.1,CATG00000117709.1,CATG00000117764.1,CATG00000117812.1,CATG00000117816.1,CATG00000117890.1,CATG00000117894.1,CATG00000117920.1,CATG00000117931.1,CATG00000118063.1,CATG00000118276.1,CATG00000118280.1,CATG00000118434.1,CATG00000118438.1,ENSG00000002822.11,ENSG00000005059.11,ENSG00000005844.13,ENSG00000006555.6,ENSG00000007129.13,ENSG00000007264.9,ENSG00000007312.8,ENSG00000007350.12,ENSG00000007944.10,ENSG00000008517.12,ENSG00000008988.5,ENSG00000009694.9,ENSG00000009790.10,ENSG00000010610.5,ENSG00000011590.9,ENSG00000012817.11,ENSG00000013725.10,ENSG00000015133.14,ENSG00000020633.14,ENSG00000023445.9,ENSG00000023892.9,ENSG00000026950.12,ENSG00000027075.9,ENSG00000027869.7,ENSG00000030419.12,ENSG00000034533.7,ENSG00000035720.3,ENSG00000046651.10,ENSG00000049768.10,ENSG00000054219.9,ENSG00000054654.11,ENSG00000055163.14,ENSG00000056736.5,ENSG00000062524.11,ENSG00000063127.11,ENSG00000064012.17,ENSG00000064201.11,ENSG00000065357.15,ENSG00000065413.12,ENSG00000065675.10,ENSG00000066923.13,ENSG00000067048.12,ENSG00000068831.14,ENSG00000069493.10,ENSG00000069667.11,ENSG00000071051.9,ENSG00000071073.8,ENSG00000071575.7,ENSG00000072818.7,ENSG00000072858.6,ENSG00000073849.10,ENSG00000073861.2,ENSG00000074370.13,ENSG00000074706.9,ENSG00000074966.6,ENSG00000075884.8,ENSG00000076662.5,ENSG00000076928.13,ENSG00000077984.4,ENSG00000078304.15,ENSG00000078589.8,ENSG00000078596.6,ENSG00000079263.14,ENSG00000079335.13,ENSG00000081059.15,ENSG00000081237.14,ENSG00000081320.6,ENSG00000081985.6,ENSG00000082512.10,ENSG00000083454.17,ENSG00000088179.4,ENSG00000088340.11,ENSG00000089012.10,ENSG00000089692.4,ENSG00000089775.7,ENSG00000090554.8,ENSG00000091490.6,ENSG00000095015.5,ENSG00000096996.11,ENSG00000099725.10,ENSG00000099958.10,ENSG00000100060.13,ENSG00000100100.8,ENSG00000100218.7,ENSG00000100298.11,ENSG00000100351.12,ENSG00000100376.7,ENSG00000100385.9,ENSG00000100450.8,ENSG00000100453.8,ENSG00000100483.9,ENSG00000101082.9,ENSG00000101096.15,ENSG00000101109.7,ENSG00000101347.7,ENSG00000101445.5,ENSG00000101695.4,ENSG00000101842.9,ENSG00000102043.11,ENSG00000102096.9,ENSG00000102174.7,ENSG00000102245.3,ENSG00000102879.11,ENSG00000103426.8,ENSG00000103479.10,ENSG00000103522.11,ENSG00000104660.13,ENSG00000104689.5,ENSG00000104804.3,ENSG00000104814.8,ENSG00000104894.7,ENSG00000104921.10,ENSG00000104970.6,ENSG00000104998.2,ENSG00000105122.8,ENSG00000105369.5,ENSG00000105374.5,ENSG00000105639.14,ENSG00000105717.9,ENSG00000105866.9,ENSG00000106415.8,ENSG00000106560.6,ENSG00000106948.12,ENSG00000106952.3,ENSG00000107077.13,ENSG00000107099.11,ENSG00000107485.11,ENSG00000107742.8,ENSG00000108622.6,ENSG00000108669.12,ENSG00000109452.8,ENSG00000109471.4,ENSG00000109684.10,ENSG00000110324.5,ENSG00000110448.6,ENSG00000110665.7,ENSG00000110777.7,ENSG00000110848.4,ENSG00000110852.4,ENSG00000110876.8,ENSG00000110934.6,ENSG00000110944.4,ENSG00000111276.6,ENSG00000111348.4,ENSG00000111537.4,ENSG00000111796.3,ENSG00000111801.11,ENSG00000111860.9,ENSG00000111877.13,ENSG00000111913.11,ENSG00000112182.10,ENSG00000112306.7,ENSG00000112365.4,ENSG00000112406.4,ENSG00000112486.10,ENSG00000112576.8,ENSG00000113088.5,ENSG00000113249.8,ENSG00000113263.8,ENSG00000113525.5,ENSG00000114374.8,ENSG00000114423.14,ENSG00000114455.9,ENSG00000114737.11,ENSG00000114861.14,ENSG00000115085.9,ENSG00000115165.5,ENSG00000115232.9,ENSG00000115523.12,ENSG00000115607.5,ENSG00000115687.9,ENSG00000115935.12,ENSG00000116824.4,ENSG00000117090.10,ENSG00000117091.5,ENSG00000117280.8,ENSG00000117289.7,ENSG00000117322.12,ENSG00000117602.7,ENSG00000118922.12,ENSG00000119397.12,ENSG00000119714.6,ENSG00000119801.8,ENSG00000120616.11,ENSG00000120690.9,ENSG00000120910.10,ENSG00000121210.11,ENSG00000121281.8,ENSG00000121594.7,ENSG00000121807.5,ENSG00000121895.7,ENSG00000121966.6,ENSG00000122043.6,ENSG00000122122.9,ENSG00000122188.8,ENSG00000122224.13,ENSG00000122986.9,ENSG00000123329.13,ENSG00000123338.8,ENSG00000123810.3,ENSG00000124203.5,ENSG00000124256.10,ENSG00000124575.5,ENSG00000124659.5,ENSG00000125084.7,ENSG00000125245.8,ENSG00000125354.18,ENSG00000125637.11,ENSG00000125726.6,ENSG00000125910.4,ENSG00000126246.5,ENSG00000126264.5,ENSG00000126353.3,ENSG00000126882.8,ENSG00000127084.13,ENSG00000127152.13,ENSG00000127311.5,ENSG00000127334.10,ENSG00000127528.5,ENSG00000128340.10,ENSG00000128815.13,ENSG00000129675.11,ENSG00000130038.5,ENSG00000130475.10,ENSG00000130487.4,ENSG00000130755.8,ENSG00000130844.12,ENSG00000131002.7,ENSG00000131401.7,ENSG00000131797.8,ENSG00000132182.7,ENSG00000132274.11,ENSG00000132465.6,ENSG00000133321.6,ENSG00000133328.3,ENSG00000133561.11,ENSG00000133574.5,ENSG00000133639.3,ENSG00000133740.6,ENSG00000134061.4,ENSG00000134242.11,ENSG00000134256.8,ENSG00000134460.11,ENSG00000134516.11,ENSG00000134539.12,ENSG00000134758.9,ENSG00000134954.10,ENSG00000135127.7,ENSG00000135185.7,ENSG00000135272.5,ENSG00000135898.5,ENSG00000135905.14,ENSG00000135925.4,ENSG00000135960.5,ENSG00000136111.8,ENSG00000136286.10,ENSG00000136490.4,ENSG00000136514.2,ENSG00000136573.8,ENSG00000137078.4,ENSG00000137101.8,ENSG00000137265.10,ENSG00000137441.7,ENSG00000138378.13,ENSG00000138439.10,ENSG00000138767.8,ENSG00000138795.5,ENSG00000139187.5,ENSG00000139193.3,ENSG00000139266.5,ENSG00000139537.6,ENSG00000139597.12,ENSG00000139610.1,ENSG00000139626.11,ENSG00000139679.11,ENSG00000139714.8,ENSG00000140006.7,ENSG00000140368.8,ENSG00000140471.12,ENSG00000140511.7,ENSG00000140853.11,ENSG00000140968.6,ENSG00000141293.11,ENSG00000141524.11,ENSG00000142765.13,ENSG00000142959.4,ENSG00000143119.8,ENSG00000143167.7,ENSG00000143184.4,ENSG00000143185.3,ENSG00000143772.5,ENSG00000143851.11,ENSG00000143924.14,ENSG00000144218.14,ENSG00000145088.4,ENSG00000145220.9,ENSG00000145241.6,ENSG00000145287.6,ENSG00000145649.7,ENSG00000145700.5,ENSG00000145779.7,ENSG00000146285.9,ENSG00000146757.9,ENSG00000146955.6,ENSG00000147138.1,ENSG00000147168.8,ENSG00000147231.9,ENSG00000147443.8,ENSG00000147457.9,ENSG00000149308.12,ENSG00000149311.13,ENSG00000149646.8,ENSG00000150045.7,ENSG00000150054.14,ENSG00000150637.4,ENSG00000151418.7,ENSG00000151702.12,ENSG00000151883.12,ENSG00000152270.4,ENSG00000152495.6,ENSG00000153283.8,ENSG00000153563.11,ENSG00000153898.8,ENSG00000154165.3,ENSG00000154451.10,ENSG00000154611.10,ENSG00000154814.9,ENSG00000155903.7,ENSG00000156127.6,ENSG00000156136.5,ENSG00000156232.6,ENSG00000156482.6,ENSG00000156509.9,ENSG00000156738.13,ENSG00000157303.6,ENSG00000157514.12,ENSG00000157978.7,ENSG00000158050.4,ENSG00000158525.11,ENSG00000158717.6,ENSG00000158805.7,ENSG00000158985.9,ENSG00000158987.15,ENSG00000159314.7,ENSG00000159445.8,ENSG00000159496.10,ENSG00000159618.11,ENSG00000159753.9,ENSG00000159904.7,ENSG00000159958.3,ENSG00000160185.9,ENSG00000160588.5,ENSG00000160654.5,ENSG00000160683.4,ENSG00000160791.12,ENSG00000160856.16,ENSG00000160908.14,ENSG00000161265.10,ENSG00000161328.10,ENSG00000161405.12,ENSG00000161570.4,ENSG00000162241.8,ENSG00000162594.10,ENSG00000162654.8,ENSG00000162676.7,ENSG00000162739.9,ENSG00000162777.12,ENSG00000162843.13,ENSG00000162894.7,ENSG00000163154.5,ENSG00000163219.7,ENSG00000163492.9,ENSG00000163508.8,ENSG00000163519.9,ENSG00000163534.10,ENSG00000163564.10,ENSG00000163568.9,ENSG00000163599.10,ENSG00000163600.8,ENSG00000163606.6,ENSG00000163635.13,ENSG00000163947.7,ENSG00000164304.11,ENSG00000164308.12,ENSG00000164483.12,ENSG00000164512.13,ENSG00000164543.5,ENSG00000164674.11,ENSG00000164691.12,ENSG00000165355.7,ENSG00000165591.6,ENSG00000165923.11,ENSG00000165929.8,ENSG00000166046.6,ENSG00000166428.8,ENSG00000166669.9,ENSG00000166710.13,ENSG00000166750.5,ENSG00000167046.4,ENSG00000167077.8,ENSG00000167094.11,ENSG00000167208.10,ENSG00000167261.9,ENSG00000167286.5,ENSG00000167483.13,ENSG00000167618.5,ENSG00000167664.4,ENSG00000167895.10,ENSG00000167984.12,ENSG00000168016.9,ENSG00000168071.17,ENSG00000168229.3,ENSG00000168234.8,ENSG00000168329.9,ENSG00000168421.8,ENSG00000168685.10,ENSG00000168876.4,ENSG00000168918.9,ENSG00000168944.11,ENSG00000169220.13,ENSG00000169239.8,ENSG00000169442.4,ENSG00000169508.6,ENSG00000169762.12,ENSG00000170089.11,ENSG00000170128.2,ENSG00000170222.11,ENSG00000170379.15,ENSG00000170476.11,ENSG00000170486.6,ENSG00000170571.7,ENSG00000170819.4,ENSG00000170989.8,ENSG00000171136.6,ENSG00000171223.4,ENSG00000171522.5,ENSG00000171596.6,ENSG00000171608.11,ENSG00000171791.10,ENSG00000171806.7,ENSG00000172116.17,ENSG00000172183.10,ENSG00000172215.5,ENSG00000172349.12,ENSG00000172460.10,ENSG00000172543.3,ENSG00000172575.7,ENSG00000172673.6,ENSG00000172794.15,ENSG00000173114.8,ENSG00000173198.4,ENSG00000173200.8,ENSG00000173208.3,ENSG00000173762.3,ENSG00000173876.9,ENSG00000174171.4,ENSG00000174500.8,ENSG00000174718.7,ENSG00000174944.4,ENSG00000174946.5,ENSG00000175202.3,ENSG00000175265.13,ENSG00000175463.7,ENSG00000175564.8,ENSG00000175567.4,ENSG00000175730.7,ENSG00000175779.1,ENSG00000175841.7,ENSG00000176083.13,ENSG00000176160.5,ENSG00000176390.10,ENSG00000177272.7,ENSG00000177338.9,ENSG00000177340.4,ENSG00000177398.14,ENSG00000177455.7,ENSG00000177600.4,ENSG00000177721.3,ENSG00000177738.3,ENSG00000177954.7,ENSG00000178093.12,ENSG00000178199.9,ENSG00000178217.9,ENSG00000178429.9,ENSG00000178562.13,ENSG00000178636.4,ENSG00000178732.4,ENSG00000178971.9,ENSG00000178977.3,ENSG00000179057.9,ENSG00000179088.10,ENSG00000179144.4,ENSG00000179253.3,ENSG00000179344.12,ENSG00000179583.13,ENSG00000179715.8,ENSG00000179934.5,ENSG00000180096.7,ENSG00000180448.6,ENSG00000180644.6,ENSG00000180739.12,ENSG00000181036.9,ENSG00000181201.2,ENSG00000181847.7,ENSG00000181896.7,ENSG00000182010.6,ENSG00000182173.8,ENSG00000182183.10,ENSG00000182351.6,ENSG00000182405.4,ENSG00000182472.4,ENSG00000182557.3,ENSG00000182568.12,ENSG00000182586.3,ENSG00000182866.12,ENSG00000183150.3,ENSG00000183308.6,ENSG00000183813.6,ENSG00000183878.11,ENSG00000183918.10,ENSG00000183960.4,ENSG00000184068.2,ENSG00000184293.3,ENSG00000185101.8,ENSG00000185115.4,ENSG00000185404.12,ENSG00000185477.4,ENSG00000185669.5,ENSG00000185697.12,ENSG00000185811.12,ENSG00000185885.11,ENSG00000185905.3,ENSG00000185989.9,ENSG00000186049.4,ENSG00000186056.5,ENSG00000186075.8,ENSG00000186265.5,ENSG00000186468.8,ENSG00000186470.9,ENSG00000186517.9,ENSG00000186810.7,ENSG00000186827.6,ENSG00000186854.6,ENSG00000186891.9,ENSG00000186919.8,ENSG00000187105.4,ENSG00000187156.4,ENSG00000187862.7,ENSG00000187912.7,ENSG00000187922.9,ENSG00000187990.4,ENSG00000187994.9,ENSG00000188042.5,ENSG00000188389.6,ENSG00000188404.4,ENSG00000188660.3,ENSG00000188822.6,ENSG00000189152.6,ENSG00000189190.7,ENSG00000189233.7,ENSG00000189283.5,ENSG00000189319.9,ENSG00000189430.8,ENSG00000196247.7,ENSG00000196329.6,ENSG00000196405.8,ENSG00000196420.3,ENSG00000196421.3,ENSG00000196511.9,ENSG00000196735.7,ENSG00000196860</t>
  </si>
  <si>
    <t>CL:0000558</t>
  </si>
  <si>
    <t>reticulocyte</t>
  </si>
  <si>
    <t>An immature erythrocyte that changes the protein composition of its plasma membrane by exosome formation and extrusion. The types of protein removed differ between species though removal of the transferrin receptor is apparent in mammals and birds.</t>
  </si>
  <si>
    <t>CNhs13552,CNhs13553</t>
  </si>
  <si>
    <t>CATG00000000327.1,CATG00000000543.1,CATG00000000577.1,CATG00000000691.1,CATG00000000835.1,CATG00000000836.1,CATG00000001425.1,CATG00000001429.1,CATG00000001430.1,CATG00000001749.1,CATG00000001798.1,CATG00000001804.1,CATG00000001978.1,CATG00000002329.1,CATG00000002338.1,CATG00000002528.1,CATG00000002663.1,CATG00000002667.1,CATG00000002705.1,CATG00000002953.1,CATG00000002955.1,CATG00000002978.1,CATG00000003379.1,CATG00000003754.1,CATG00000003873.1,CATG00000003973.1,CATG00000004070.1,CATG00000004727.1,CATG00000004927.1,CATG00000005527.1,CATG00000005743.1,CATG00000005801.1,CATG00000005865.1,CATG00000005866.1,CATG00000005941.1,CATG00000006010.1,CATG00000006118.1,CATG00000006660.1,CATG00000007170.1,CATG00000007185.1,CATG00000007822.1,CATG00000008507.1,CATG00000008719.1,CATG00000008842.1,CATG00000009016.1,CATG00000009026.1,CATG00000009142.1,CATG00000009463.1,CATG00000009606.1,CATG00000010693.1,CATG00000010885.1,CATG00000010914.1,CATG00000010936.1,CATG00000010995.1,CATG00000011120.1,CATG00000011165.1,CATG00000011200.1,CATG00000012059.1,CATG00000012098.1,CATG00000013665.1,CATG00000013792.1,CATG00000014048.1,CATG00000014054.1,CATG00000014101.1,CATG00000014307.1,CATG00000014710.1,CATG00000015343.1,CATG00000015791.1,CATG00000015792.1,CATG00000015853.1,CATG00000016584.1,CATG00000017188.1,CATG00000017189.1,CATG00000017327.1,CATG00000017348.1,CATG00000017408.1,CATG00000017499.1,CATG00000017644.1,CATG00000017801.1,CATG00000018164.1,CATG00000018993.1,CATG00000019064.1,CATG00000019275.1,CATG00000019355.1,CATG00000019385.1,CATG00000019452.1,CATG00000019477.1,CATG00000019480.1,CATG00000019711.1,CATG00000019896.1,CATG00000020007.1,CATG00000020098.1,CATG00000020834.1,CATG00000021281.1,CATG00000021384.1,CATG00000021966.1,CATG00000022142.1,CATG00000022210.1,CATG00000022455.1,CATG00000022458.1,CATG00000022721.1,CATG00000022723.1,CATG00000023674.1,CATG00000023677.1,CATG00000023840.1,CATG00000024044.1,CATG00000024483.1,CATG00000024674.1,CATG00000024774.1,CATG00000025536.1,CATG00000025577.1,CATG00000025753.1,CATG00000025824.1,CATG00000025885.1,CATG00000025893.1,CATG00000025912.1,CATG00000025918.1,CATG00000026149.1,CATG00000026162.1,CATG00000026553.1,CATG00000026936.1,CATG00000027032.1,CATG00000027061.1,CATG00000027654.1,CATG00000027662.1,CATG00000027776.1,CATG00000028073.1,CATG00000028145.1,CATG00000028255.1,CATG00000028305.1,CATG00000028374.1,CATG00000028462.1,CATG00000028494.1,CATG00000028785.1,CATG00000029287.1,CATG00000029340.1,CATG00000029411.1,CATG00000029660.1,CATG00000029661.1,CATG00000029662.1,CATG00000029670.1,CATG00000029677.1,CATG00000029694.1,CATG00000029790.1,CATG00000029808.1,CATG00000029923.1,CATG00000029950.1,CATG00000030129.1,CATG00000030142.1,CATG00000030274.1,CATG00000030425.1,CATG00000030632.1,CATG00000030869.1,CATG00000030910.1,CATG00000030927.1,CATG00000031039.1,CATG00000031115.1,CATG00000031149.1,CATG00000031175.1,CATG00000031430.1,CATG00000031489.1,CATG00000031490.1,CATG00000032096.1,CATG00000032221.1,CATG00000033133.1,CATG00000033736.1,CATG00000034129.1,CATG00000034487.1,CATG00000034637.1,CATG00000035012.1,CATG00000035156.1,CATG00000035582.1,CATG00000036905.1,CATG00000036933.1,CATG00000037047.1,CATG00000037475.1,CATG00000038091.1,CATG00000038268.1,CATG00000038275.1,CATG00000038364.1,CATG00000038377.1,CATG00000038525.1,CATG00000038530.1,CATG00000038567.1,CATG00000038573.1,CATG00000038607.1,CATG00000038610.1,CATG00000038661.1,CATG00000038820.1,CATG00000038930.1,CATG00000039314.1,CATG00000039433.1,CATG00000039520.1,CATG00000039543.1,CATG00000039605.1,CATG00000039712.1,CATG00000039804.1,CATG00000039815.1,CATG00000039828.1,CATG00000039829.1,CATG00000039846.1,CATG00000039945.1,CATG00000039946.1,CATG00000039962.1,CATG00000040016.1,CATG00000040476.1,CATG00000040479.1,CATG00000040483.1,CATG00000040500.1,CATG00000040539.1,CATG00000040683.1,CATG00000041128.1,CATG00000041243.1,CATG00000041300.1,CATG00000041450.1,CATG00000041527.1,CATG00000041838.1,CATG00000041851.1,CATG00000041853.1,CATG00000042495.1,CATG00000042522.1,CATG00000042922.1,CATG00000042994.1,CATG00000042995.1,CATG00000043033.1,CATG00000043058.1,CATG00000043304.1,CATG00000043591.1,CATG00000043689.1,CATG00000043717.1,CATG00000043757.1,CATG00000043772.1,CATG00000044155.1,CATG00000045978.1,CATG00000046407.1,CATG00000046416.1,CATG00000046539.1,CATG00000046669.1,CATG00000046680.1,CATG00000046826.1,CATG00000046846.1,CATG00000046855.1,CATG00000047090.1,CATG00000047281.1,CATG00000047595.1,CATG00000047931.1,CATG00000048359.1,CATG00000048494.1,CATG00000048584.1,CATG00000048636.1,CATG00000049346.1,CATG00000049895.1,CATG00000049898.1,CATG00000051513.1,CATG00000051757.1,CATG00000051838.1,CATG00000051876.1,CATG00000051922.1,CATG00000051923.1,CATG00000052064.1,CATG00000052172.1,CATG00000052212.1,CATG00000052322.1,CATG00000052754.1,CATG00000052881.1,CATG00000052892.1,CATG00000052904.1,CATG00000052993.1,CATG00000052997.1,CATG00000053133.1,CATG00000053269.1,CATG00000053371.1,CATG00000053407.1,CATG00000053518.1,CATG00000053531.1,CATG00000053613.1,CATG00000053677.1,CATG00000053719.1,CATG00000053772.1,CATG00000053943.1,CATG00000054161.1,CATG00000054680.1,CATG00000054841.1,CATG00000054844.1,CATG00000055122.1,CATG00000055300.1,CATG00000055324.1,CATG00000055615.1,CATG00000055740.1,CATG00000055972.1,CATG00000057099.1,CATG00000057427.1,CATG00000057795.1,CATG00000057839.1,CATG00000058292.1,CATG00000058510.1,CATG00000058554.1,CATG00000058818.1,CATG00000059915.1,CATG00000060128.1,CATG00000060177.1,CATG00000060377.1,CATG00000060943.1,CATG00000061038.1,CATG00000061213.1,CATG00000061261.1,CATG00000061453.1,CATG00000061596.1,CATG00000061811.1,CATG00000062065.1,CATG00000062066.1,CATG00000062434.1,CATG00000063072.1,CATG00000063365.1,CATG00000063458.1,CATG00000063486.1,CATG00000063492.1,CATG00000063921.1,CATG00000064471.1,CATG00000064602.1,CATG00000065037.1,CATG00000065289.1,CATG00000065858.1,CATG00000066046.1,CATG00000066352.1,CATG00000066357.1,CATG00000066442.1,CATG00000066542.1,CATG00000067313.1,CATG00000067389.1,CATG00000067582.1,CATG00000067635.1,CATG00000067721.1,CATG00000067862.1,CATG00000068142.1,CATG00000068554.1,CATG00000068906.1,CATG00000069208.1,CATG00000069305.1,CATG00000069387.1,CATG00000069986.1,CATG00000070617.1,CATG00000070763.1,CATG00000070849.1,CATG00000070990.1,CATG00000071350.1,CATG00000071640.1,CATG00000071721.1,CATG00000071869.1,CATG00000072324.1,CATG00000072522.1,CATG00000072915.1,CATG00000073723.1,CATG00000074196.1,CATG00000074213.1,CATG00000074437.1,CATG00000074504.1,CATG00000074532.1,CATG00000075677.1,CATG00000075702.1,CATG00000076216.1,CATG00000076492.1,CATG00000076682.1,CATG00000077278.1,CATG00000077426.1,CATG00000077518.1,CATG00000077678.1,CATG00000077815.1,CATG00000078021.1,CATG00000078098.1,CATG00000078669.1,CATG00000078741.1,CATG00000078964.1,CATG00000080039.1,CATG00000080051.1,CATG00000081154.1,CATG00000082003.1,CATG00000082073.1,CATG00000082184.1,CATG00000082486.1,CATG00000082557.1,CATG00000082558.1,CATG00000082968.1,CATG00000083282.1,CATG00000083346.1,CATG00000083348.1,CATG00000083353.1,CATG00000083355.1,CATG00000083407.1,CATG00000083433.1,CATG00000083445.1,CATG00000083447.1,CATG00000083466.1,CATG00000083629.1,CATG00000083724.1,CATG00000083758.1,CATG00000083764.1,CATG00000083821.1,CATG00000083899.1,CATG00000084531.1,CATG00000084865.1,CATG00000085279.1,CATG00000085304.1,CATG00000085494.1,CATG00000086059.1,CATG00000086185.1,CATG00000086257.1,CATG00000087176.1,CATG00000087190.1,CATG00000087193.1,CATG00000087231.1,CATG00000087547.1,CATG00000087583.1,CATG00000087586.1,CATG00000087796.1,CATG00000087830.1,CATG00000087832.1,CATG00000087855.1,CATG00000087876.1,CATG00000087900.1,CATG00000088174.1,CATG00000088201.1,CATG00000088222.1,CATG00000088224.1,CATG00000089583.1,CATG00000090999.1,CATG00000091598.1,CATG00000091961.1,CATG00000092030.1,CATG00000092364.1,CATG00000093280.1,CATG00000093329.1,CATG00000093365.1,CATG00000093405.1,CATG00000093945.1,CATG00000094259.1,CATG00000094526.1,CATG00000094593.1,CATG00000095020.1,CATG00000095037.1,CATG00000095891.1,CATG00000096365.1,CATG00000096577.1,CATG00000096941.1,CATG00000097066.1,CATG00000097815.1,CATG00000098136.1,CATG00000098142.1,CATG00000098144.1,CATG00000098195.1,CATG00000098201.1,CATG00000098303.1,CATG00000098665.1,CATG00000098695.1,CATG00000099198.1,CATG00000099221.1,CATG00000099439.1,CATG00000099474.1,CATG00000100036.1,CATG00000100377.1,CATG00000100411.1,CATG00000100413.1,CATG00000100633.1,CATG00000100956.1,CATG00000100995.1,CATG00000101070.1,CATG00000101116.1,CATG00000101877.1,CATG00000101882.1,CATG00000101944.1,CATG00000101945.1,CATG00000102233.1,CATG00000102312.1,CATG00000102644.1,CATG00000103037.1,CATG00000104362.1,CATG00000104572.1,CATG00000104644.1,CATG00000104788.1,CATG00000105252.1,CATG00000105624.1,CATG00000105731.1,CATG00000106023.1,CATG00000106046.1,CATG00000106075.1,CATG00000106079.1,CATG00000106192.1,CATG00000106400.1,CATG00000106630.1,CATG00000106968.1,CATG00000107046.1,CATG00000107197.1,CATG00000107400.1,CATG00000107439.1,CATG00000107547.1,CATG00000108269.1,CATG00000108270.1,CATG00000108412.1,CATG00000108670.1,CATG00000109166.1,CATG00000109242.1,CATG00000109888.1,CATG00000109950.1,CATG00000110005.1,CATG00000110009.1,CATG00000110117.1,CATG00000110151.1,CATG00000110959.1,CATG00000111979.1,CATG00000112074.1,CATG00000112111.1,CATG00000112116.1,CATG00000112117.1,CATG00000112309.1,CATG00000112503.1,CATG00000112595.1,CATG00000112600.1,CATG00000112877.1,CATG00000112878.1,CATG00000113168.1,CATG00000113368.1,CATG00000113561.1,CATG00000113726.1,CATG00000113841.1,CATG00000113874.1,CATG00000114132.1,CATG00000114757.1,CATG00000114805.1,CATG00000114904.1,CATG00000114916.1,CATG00000114921.1,CATG00000114934.1,CATG00000115065.1,CATG00000115082.1,CATG00000115107.1,CATG00000115220.1,CATG00000115504.1,CATG00000115508.1,CATG00000116291.1,CATG00000116298.1,CATG00000116304.1,CATG00000116386.1,CATG00000116795.1,CATG00000116839.1,CATG00000116840.1,CATG00000117175.1,CATG00000117210.1,CATG00000117344.1,CATG00000117614.1,CATG00000118077.1,CATG00000118146.1,ENSG00000000460.12,ENSG00000001084.6,ENSG00000004766.11,ENSG00000004809.9,ENSG00000004897.7,ENSG00000004939.9,ENSG00000004961.10,ENSG00000005189.15,ENSG00000005238.15,ENSG00000005249.8,ENSG00000006634.3,ENSG00000007541.10,ENSG00000007968.6,ENSG00000008128.18,ENSG00000008952.12,ENSG00000010292.8,ENSG00000011198.3,ENSG00000011243.13,ENSG00000012048.15,ENSG00000012817.11,ENSG00000013306.11,ENSG00000013561.13,ENSG00000013573.12,ENSG00000013583.4,ENSG00000013810.14,ENSG00000014138.4,ENSG00000017483.10,ENSG00000023909.5,ENSG00000024526.12,ENSG00000028116.12,ENSG00000028839.5,ENSG00000029534.15,ENSG00000029993.10,ENSG00000031691.6,ENSG00000033030.9,ENSG00000034152.14,ENSG00000034677.7,ENSG00000034713.3,ENSG00000035499.8,ENSG00000040275.12,ENSG00000042062.7,ENSG00000043093.9,ENSG00000047597.5,ENSG00000048140.13,ENSG00000051180.12,ENSG00000051341.9,ENSG00000051825.10,ENSG00000055118.10,ENSG00000057757.5,ENSG00000063854.8,ENSG00000065154.7,ENSG00000065328.12,ENSG00000065491.8,ENSG00000066279.12,ENSG00000066735.10,ENSG00000066926.6,ENSG00000067646.7,ENSG00000068489.8,ENSG00000070182.13,ENSG00000070526.10,ENSG00000070669.12,ENSG00000071794.11,ENSG00000072274.8,ENSG00000072571.15,ENSG00000073111.9,ENSG00000075188.4,ENSG00000075218.14,ENSG00000075340.18,ENSG00000075413.13,ENSG00000075539.9,ENSG00000075702.12,ENSG00000076003.4,ENSG00000076043.5,ENSG00000076242.10,ENSG00000076382.12,ENSG00000077152.5,ENSG00000077458.8,ENSG00000077514.4,ENSG00000077935.12,ENSG00000078668.9,ENSG00000078900.10,ENSG00000079257.3,ENSG00000079308.12,ENSG00000079616.8,ENSG00000080819.2,ENSG00000080839.7,ENSG00000080986.8,ENSG00000082146.8,ENSG00000085274.11,ENSG00000085831.11,ENSG00000085840.8,ENSG00000085999.7,ENSG00000086232.8,ENSG00000086506.2,ENSG00000087085.9,ENSG00000087206.12,ENSG00000087301.4,ENSG00000087586.13,ENSG00000088053.7,ENSG00000088325.11,ENSG00000088826.13,ENSG00000088992.13,ENSG00000089685.10,ENSG00000090013.5,ENSG00000090889.10,ENSG00000091651.4,ENSG00000092470.7,ENSG00000092853.9,ENSG00000093009.5,ENSG00000094804.5,ENSG00000094975.9,ENSG00000097046.8,ENSG00000099804.4,ENSG00000099974.7,ENSG00000100024.10,ENSG00000100104.8,ENSG00000100162.10,ENSG00000100206.5,ENSG00000100225.13,ENSG00000100297.11,ENSG00000100336.13,ENSG00000100387.8,ENSG00000100479.8,ENSG00000100526.15,ENSG00000100592.11,ENSG00000100603.9,ENSG00000100711.9,ENSG00000100749.3,ENSG00000100897.13,ENSG00000100908.9,ENSG00000101003.8,ENSG00000101040.15,ENSG00000101057.11,ENSG00000101162.3,ENSG00000101166.11,ENSG00000101447.9,ENSG00000101574.10,ENSG00000101577.5,ENSG00000101624.6,ENSG00000101782.10,ENSG00000101868.6,ENSG00000101928.8,ENSG00000101935.5,ENSG00000101945.12,ENSG00000102098.13,ENSG00000102145.9,ENSG00000102384.9,ENSG00000103534.12,ENSG00000103540.12,ENSG00000103995.9,ENSG00000104147.4,ENSG00000104267.5,ENSG00000104522.11,ENSG00000104626.10,ENSG00000104738.12,ENSG00000104765.10,ENSG00000104783.7,ENSG00000104889.4,ENSG00000104892.12,ENSG00000104903.4,ENSG00000104973.10,ENSG00000105011.4,ENSG00000105173.9,ENSG00000105205.6,ENSG00000105281.8,ENSG00000105371.8,ENSG00000105486.9,ENSG00000105497.3,ENSG00000105610.4,ENSG00000105643.5,ENSG00000105668.3,ENSG00000105856.9,ENSG00000106268.11,ENSG00000106327.8,ENSG00000106399.7,ENSG00000106462.6,ENSG00000107242.13,ENSG00000107521.14,ENSG00000107789.11,ENSG00000108309.8,ENSG00000108384.10,ENSG00000109458.4,ENSG00000109534.12,ENSG00000109572.9,ENSG00000109674.3,ENSG00000109756.4,ENSG00000109787.8,ENSG00000109805.5,ENSG00000109881.12,ENSG00000110693.11,ENSG00000110888.13,ENSG00000111142.9,ENSG00000111206.8,ENSG00000111247.10,ENSG00000111339.6,ENSG00000111445.9,ENSG00000111665.7,ENSG00000111726.8,ENSG00000111732.6,ENSG00000111788.9,ENSG00000111790.9,ENSG00000111843.9,ENSG00000111846.11,ENSG00000111875.7,ENSG00000111885.5,ENSG00000112029.5,ENSG00000112077.11,ENSG00000112146.12,ENSG00000112195.8,ENSG00000112200.12,ENSG00000112212.7,ENSG00000112293.10,ENSG00000112312.5,ENSG00000112742.5,ENSG00000112759.12,ENSG00000112983.13,ENSG00000112984.7,ENSG00000113407.9,ENSG00000113520.6,ENSG00000113742.8,ENSG00000113810.11,ENSG00000114098.13,ENSG00000114126.13,ENSG00000114209.10,ENSG00000114346.9,ENSG00000114648.7,ENSG00000114770.12,ENSG00000115107.15,ENSG00000115317.7,ENSG00000115649.11,ENSG00000115657.8,ENSG00000115993.7,ENSG00000116199.7,ENSG00000116652.5,ENSG00000116668.8,ENSG00000116717.7,ENSG00000116747.8,ENSG00000116815.11,ENSG00000117155.12,ENSG00000117262.14,ENSG00000117394.15,ENSG00000117399.9,ENSG00000117593.8,ENSG00000117616.13,ENSG00000117650.8,ENSG00000117724.8,ENSG00000118046.10,ENSG00000118193.7,ENSG00000118363.7,ENSG00000118412.8,ENSG00000118496.4,ENSG00000118513.14,ENSG00000118520.9,ENSG00000118655.4,ENSG00000118689.10,ENSG00000118777.6,ENSG00000119636.11,ENSG00000119950.16,ENSG00000120158.7,ENSG00000120334.11,ENSG00000120699.8,ENSG00000120756.8,ENSG00000120802.9,ENSG00000121053.5,ENSG00000121089.4,ENSG00000121104.3,ENSG00000121152.5,ENSG00000121210.11,ENSG00000121211.3,ENSG00000121621.6,ENSG00000121691.4,ENSG00000121797.9,ENSG00000121957.8,ENSG00000122481.12,ENSG00000122550.13,ENSG00000122643.14,ENSG00000122644.8,ENSG00000122952.12,ENSG00000123080.6,ENSG00000123219.8,ENSG00000123405.9,ENSG00000123473.11,ENSG00000123485.7,ENSG00000123643.8,ENSG00000123975.4,ENSG00000124097.7,ENSG00000124098.9,ENSG00000124120.6,ENSG00000124529.3,ENSG00000124575.5,ENSG00000124635.7,ENSG00000124693.2,ENSG00000125037.8,ENSG00000125257.9,ENSG00000125772.8,ENSG00000125871.9,ENSG00000125885.9,ENSG00000126088.8,ENSG00000126215.9,ENSG00000126775.8,ENSG00000126787.8,ENSG00000127337.2,ENSG00000127423.6,ENSG00000127564.12,ENSG00000127586.12,ENSG00000128253.9,ENSG00000128268.11,ENSG00000128274.11,ENSG00000128284.15,ENSG00000128408.7,ENSG00000128487.12,ENSG00000128578.5,ENSG00000128692.7,ENSG00000128708.8,ENSG00000128944.9,ENSG00000128951.9,ENSG00000129173.8,ENSG00000129255.10,ENSG00000129355.6,ENSG00000129691.11,ENSG00000129810.10,ENSG00000130227.12,ENSG00000130307.7,ENSG00000130513.6,ENSG00000130560.4,ENSG00000130656.4,ENSG00000130695.9,ENSG00000130734.5,ENSG00000130821.11,ENSG00000130830.10,ENSG00000131153.4,ENSG00000131351.10,ENSG00000131462.3,ENSG00000131747.10,ENSG00000132016.7,ENSG00000132383.7,ENSG00000132436.7,ENSG00000132570.10,ENSG00000132646.6,ENSG00000132780.12,ENSG00000132819.12,ENSG00000132967.9,ENSG00000133069.10,ENSG00000133111.3,ENSG00000133119.8,ENSG00000133193.8,ENSG00000133302.8,ENSG00000133477.12,ENSG00000133488.10,ENSG00000133606.6,ENSG00000133739.11,ENSG00000133742.9,ENSG00000134057.10,ENSG00000134321.7,ENSG00000134326.7,ENSG00000134489.6,ENSG00000134690.6,ENSG00000134827.3,ENSG00000135045.6,ENSG00000135070.9,ENSG00000135218.13,ENSG00000135363.7,ENSG00000135451.8,ENSG00000135476.7,ENSG00000135655.9,ENSG00000135776.4,ENSG00000135838.9,ENSG00000135845.5,ENSG00000135972.4,ENSG00000136108.10,ENSG00000136122.11,ENSG00000136492.4,ENSG00000136732.10,ENSG00000136738.10,ENSG00000136819.10,ENSG00000136824.14,ENSG00000136840.14,ENSG00000136842.9,ENSG00000136908.13,ENSG00000136929.8,ENSG00000136938.8,ENSG00000136982.5,ENSG00000137135.13,ENSG00000137193.9,ENSG00000137198.5,ENSG00000137210.9,ENSG00000137259.2,ENSG00000137266.10,ENSG00000137310.7,ENSG00000137460.4,ENSG00000137713.11,ENSG00000137804.8,ENSG00000137807.9,ENSG00000137812.15,ENSG00000137814.5,ENSG00000137824.11,ENSG00000138092.6,ENSG00000138160.4,ENSG00000138182.10,ENSG00000138293.15,ENSG00000138346.10,ENSG00000138376.6,ENSG00000138449.6,ENSG00000138640.10,ENSG00000138658.11,ENSG00000138756.13,ENSG00000138778.7,ENSG00000138867.12,ENSG00000139239.6,ENSG00000139323.9,ENSG00000139354.6,ENSG00000139515.5,ENSG00000139517.6,ENSG00000139618.10,ENSG00000139734.13,ENSG00000140009.14,ENSG00000140057.4,ENSG00000140181.10,ENSG00000140287.6,ENSG00000140403.8,ENSG00000140525.13,ENSG00000140534.9,ENSG00000141030.8,ENSG00000141084.6,ENSG00000141141.10,ENSG00000141179.9,ENSG00000141469.12,ENSG00000141562.13,ENSG00000142539.9,ENSG00000142731.6,ENSG00000142945.8,ENSG00000143158.6,ENSG00000143164.11,ENSG00000143198.8,ENSG00000143228.8,ENSG00000143321.14,ENSG00000143401.10,ENSG00000143416.16,ENSG00000143458.7,ENSG00000143476.13,ENSG00000143479.11,ENSG00000143552.5,ENSG00000143627.13,ENSG00000143727.11,ENSG00000143751.9,ENSG00000143797.7,ENSG00000143811.12,ENSG00000143815.10,ENSG00000143942.4,ENSG00000144158.4,ENSG00000144407.5,ENSG00000144485.6,ENSG00000144554.6,ENSG00000144659.6,ENSG00000144848.6,ENSG00000144959.5,ENSG00000145335.11,ENSG00000145354.5,ENSG00000145386.5,ENSG00000145425.5,ENSG00000145725.15,ENSG00000145916.14,ENSG00000145949.8,ENSG00000146007.6,ENSG00000146263.7,ENSG00000146410.7,ENSG00000146556.10,ENSG00000146670.5,ENSG00000146918.15,ENSG00000147036.7,ENSG00000147324.6,ENSG00000147434.4,ENSG00000147454.9,ENSG00000148175.8,ENSG00000148218.11,ENSG00000148343.14,ENSG00000148488.11,ENSG00000148773.8,ENSG00000149150.4,ENSG00000149503.8,ENSG00000149516.9,ENSG00000149548.10,ENSG00000149636.11,ENSG00000151503.8,ENSG00000151725.7,ENSG00000152078.5,ENSG00000152240.8,ENSG00000152253.4,ENSG00000152484.9,ENSG00000153044.5,ENSG00000153094.17,ENSG00000153157.8,ENSG00000153561.8,ENSG00000153574.8,ENSG00000153814.7,ENSG00000153975.5,ENSG00000154035.6,ENSG00000154114.8,ENSG00000154252.11,ENSG00000154316.10,ENSG00000154760.9,ENSG00000154803.8,ENSG00000154839.5,ENSG00000154874.10,ENSG00000154920.10,ENSG00000155640.5,ENSG00000155959.6,ENSG00000155962.8,ENSG00000156136.5,ENSG00000156206.9,ENSG00000156381.4,ENSG00000156509.9,ENSG00000156515.17,ENSG00000156575.2,ENSG00000156802.8,ENSG00000156869.8,ENSG00000156876.8,ENSG00000156970.8,ENSG00000157107.9,ENSG00000157350.8,ENSG00000157456.3,ENSG00000157625.11,ENSG00000157734.9,ENSG00000157999.5,ENSG00000158169.7,ENSG00000158373.7,ENSG00000158402.14,ENSG00000158406.2,ENSG00000158578.14,ENSG00000158856.13,ENSG00000159023.14,ENSG00000159055.3,ENSG00000159147.13,ENSG00000159256.8,ENSG00000159259.7,ENSG00000160058.14,ENSG00000160117.10,ENSG00000160298.13,ENSG00000160299.12,ENSG00000160949.12,ENSG00000160957.8,ENSG00000161048.7,ENSG00000161800.8,ENSG00000161860.7,ENSG00000161888.7,ENSG00000162063.8,ENSG00000162367.7,ENSG00000162607.8,ENSG00000162722.8,ENSG00000162923.10,ENSG00000163009.4,ENSG00000163170.7,ENSG00000163251.3,ENSG00000163376.7,ENSG00000163507.9,ENSG00000163535.13,ENSG00000163554.7,ENSG00000163808.12,ENSG00000163864.10,ENSG00000163918.6,ENSG00000164010.9,ENSG00000164045.7,ENSG00000164068.11,ENSG00000164087.3,ENSG00000164104.7,ENSG00000164109.9,ENSG00000164118.8,ENSG00000164123.6,ENSG00000164398.8,ENSG00000164611.8,ENSG00000164849.7,ENSG00000165219.17,ENSG00000165240.13,ENSG00000165244.6,ENSG00000165304.3,ENSG00000165359.10,ENSG00000165392.5,ENSG00000165406.11,ENSG00000165480.11,ENSG00000165490.8,ENSG00000165501.12,ENSG00000165568.13,ENSG00000165682.10,ENSG00000165702.8,ENSG00000165775.13,ENSG00000165891.11,ENSG00000166046.6,ENSG00000166153.12,ENSG00000166167.13,ENSG00000166226.8,ENSG00000166451.9,ENSG00000166508.13,ENSG00000166682.6,ENSG00000166743.5,ENSG00000166793.6,ENSG00000166801.11,ENSG00000166803.6,ENSG00000166845.9,ENSG00000166848.5,ENSG00000166851.10,ENSG00000166946.9,ENSG00000166947.7,ENSG00000166965.8,ENSG00000167325.10,ENSG00000167377.13,ENSG00000167513.4,ENSG00000167536.9,ENSG00000167550.6,ENSG00000167670.11,ENSG00000167705.7,ENSG00000167815.7,ENSG00000167900.7,ENSG00000167970.6,ENSG00000167994.7,ENSG00000168078.5,ENSG00000168116.9,ENSG00000168242.3,ENSG00000168274.3,ENSG00000168288.8,ENSG00000168298.4,ENSG00000168411.9,ENSG00000168496.3,ENSG00000168785.3,ENSG00000169188.4,ENSG00000169385.2,ENSG00000169397.3,ENSG00000169607.8,ENSG00000169627.7,ENSG00000169679.10,ENSG00000169877.5,ENSG00000170089.11,ENSG00000170180.15,ENSG00000170271.6,ENSG00000170279.2,ENSG00000170312.11,ENSG00000170315.9,ENSG00000170540.10,ENSG00000170629.10,ENSG00000170779.10,ENSG00000170832.8,ENSG00000170871.7,ENSG00000171241.4,ENSG00000171320.10,ENSG00000171552.8,ENSG00000171792.6,ENSG00000171843.11,ENSG00000171848.9,ENSG00000171984.10,ENSG00000172167.3,ENSG00000172270.14,ENSG00000172331.7,ENSG00000172432.14,ENSG00000172752.10,ENSG00000172965.10,ENSG00000173064.6,ENSG00000173262.7,ENSG00000173409.9,ENSG00000173542.4,ENSG00000173598.9,ENSG00000173868.7,ENSG00000173926.5,ENSG00000173992.4,ENSG00000174371.12,ENSG00000174428.12,ENSG00000174442.7,ENSG00000174485.10,ENSG00000174799.6,ENSG00000175040.4,ENSG00000175063.12,ENSG00000175087.5,ENSG00000175216.10,ENSG00000175305.12,ENSG00000175449.9,ENSG00000175455.10,ENSG00000175567.4,ENSG00000175643.7,ENSG00000175931.8,ENSG00000176208.4,ENSG00000176390.10,ENSG00000176890.11,ENSG00000176896.7,ENSG00000176912.3,ENSG00000176998.3,ENSG00000177084.12,ENSG00000177261.7,ENSG00000177359.13,ENSG00000177369.4,ENSG00000177602.4,ENSG00000177721.3,ENSG00000177868.7,ENSG00000178295.10,ENSG00000178297.8,ENSG00000178538.5,ENSG00000178694.5,ENSG00000178723.7,ENSG00000178752.11,ENSG00000178999.8,ENSG00000179262.5,ENSG00000179598.5,ENSG00000179750.11,ENSG00000179997.7,ENSG00000180089.4,ENSG00000180573.8,ENSG00000180596.7,ENSG00000180667.6,ENSG00000180771.10,ENSG00000181201.2,ENSG00000181218.4,ENSG00000181544.9,ENSG00000181704.7,ENSG00000181751.5,ENSG00000181788.3,ENSG00000181856.10,ENSG00000182512.4,ENSG00000182572.2,ENSG00000182611.3,ENSG00000182628.8,ENSG00000182732.12,ENSG00000182931.5,ENSG00000183032.6,ENSG00000183055.5,ENSG00000183405.5,ENSG00000183508.4,ENSG00000183558.5,ENSG00000183597.11,ENSG00000183763.4,ENSG00000183814.11,ENSG00000183878.11,ENSG00000183891.5,ENSG00000183941.8,ENSG00000183955.8,ENSG00000184110.10,ENSG00000184260.4,ENSG00000184270.3,ENSG00000184348.2,ENSG00000184350.8,ENSG00000184357.3,ENSG00000184445.7,ENSG00000184481.12,ENSG00000184661.9,ENSG00000184678.8,ENSG00000184785.4,ENSG00000184792.11,ENSG00000184825.4,ENSG00000184999.7,ENSG00000185130.4,ENSG00000185245.6,ENSG00000185480.7,ENSG00000185909.10,ENSG00000186185.9,ENSG00000186204.10,ENSG00000186301.7,ENSG00000186314.7,ENSG00000186591.7,ENSG00000186638.11,ENSG00000186652.5,ENSG00000186654.16,ENSG00000186767.5,ENSG00000186871.5,ENSG00000186908.10,ENSG00000187010.14,ENSG00000187097.8,ENSG00000187266.9,ENSG00000187456.9,ENSG00000187605.11,ENSG00000187699.6,ENSG00000187741.10,ENSG00000187837.2,ENSG00000187951.6,ENSG00000187990.4,ENSG00000187997.7,ENSG00000188078.5,ENSG00000188092.10,ENSG00000188175.5,ENSG00000188312.9,ENSG00000188474.6,ENSG00000188486.3,ENSG00000188536.8,ENSG00000188582.4,ENSG00000188672.12,ENSG00000188690.8,ENSG00000188827.6,ENSG00000188985.5,ENSG00000188987.2,ENSG00000189060.4,ENSG00000189266.7,ENSG00000189316.3,ENSG00000189403.10,ENSG00000196176.7,ENSG00000196226.2,ENSG00000196331.5,ENSG00000196374.5,ENSG00000196407.7,ENSG00000196503.2,ENSG00000196517.7,ENSG00000196532.4,ENSG00000196565.8,ENSG00000196584.2,ENSG00000196747.3,ENSG00000196787.2,ENSG00000196866.2,ENSG00000196890.3,ENSG00000196951.6,ENSG00000197061.3,ENSG00000197153.3,ENSG00000197208.5,ENSG00000197223.7,ENSG00000197238.3,ENSG00000197275.8,ENSG00000197299.6,ENSG00000197312.7,ENSG00000197332.7,ENSG00000197409.6,ENSG00000197459.2,ENSG00000197465.9,ENSG00000197697.3,ENSG00000197721.12,ENSG00000197846.3,ENSG00000197903.6,ENSG00000197914.2,ENSG00000197993.3,ENSG00000198039.7,ENSG00000198056.9,ENSG00000198087.7,ENSG00000198088.6,ENSG00000198157.6,ENSG00000198168.4,ENSG00000198176.8,ENSG00000198327.3,ENSG00000198331.6,ENSG00000198336.5,ENSG00000198339.3,ENSG00000198366.5,ENSG00000198374.3,ENSG00000198518.5,ENSG00000198554.7,ENSG00000198558.2,ENSG00000198692.5,ENSG00000198805.7,ENSG00000198826.6,ENSG00000198876.8,ENSG00000198900.5,ENSG00000198901.9,ENSG00000198924.3,ENSG00000198964.9,ENSG00000198987.1,ENSG00000199065.2,ENSG00000199121.2,ENSG00000203321.2,ENSG00000203760.4,ENSG00000203780.6,ENSG00000203812.2,ENSG00000203813.4,ENSG00000203814.5,ENSG00000203852.3,ENSG00000204010.3,ENSG00000204152.6,ENSG00000204178.5,ENSG00000204323.5,ENSG00000204424.8,ENSG00000204438.6,ENSG00000204610.8,ENSG00000204613.6,ENSG00000204625.6,ENSG00000204710.2,ENSG00000204815.4,ENSG00000204899.5,ENSG00000205250.4,ENSG00000205309.9,ENSG00000205318.3,ENSG00000205639.5,ENSG00000205726.9,ENSG00000206149.6,ENSG00000206172.4,ENSG00000206177.2,ENSG00000206448.3,ENSG00000206561.8,ENSG00000206846.1,ENSG00000206897.1,ENSG00000206913.1,ENSG00000206948.1,ENSG00000207101.1,ENSG00000207716.1,ENSG00000207952.1,ENSG00000207990.1,ENSG00000208006.1,ENSG00000208317.1,ENSG00000211584.9,ENSG00000211829.2,ENSG00000211891.4,ENSG00000212295.1,ENSG00000212769.5,ENSG00000212789.3,ENSG00000213005.2,ENSG00000213070.3,ENSG00000213088.5,ENSG00000213177.3,ENSG00000213184.3,ENSG00000213186.3,ENSG00000213205.3,ENSG00000213210.3,ENSG00000213244.3,ENSG00000213331.4,ENSG00000213347.6,ENSG00000213365.3,ENSG00000213385.3,ENSG00000213390.6,ENSG00000213430.5,ENSG00000213434.2,ENSG00000213551.4,ENSG00000213613.2,ENSG00000213630.3,ENSG00000213707.2,ENSG00000213724.3,ENSG00000213740.2,ENSG00000213793.3,ENSG00000213801.4,ENSG00000213875.3,ENSG00000213931.1,ENSG00000214009.2,ENSG00000214189.4,ENSG00000214192.3,ENSG00000214432.5,ENSG00000214535.3,ENSG00000214653.3,ENSG00000214826.4,ENSG00000214881.4,ENSG00000215049.3,ENSG00000215298.3,ENSG00000215302.4,ENSG00000215467.2,ENSG00000215695.1,ENSG00000215811.3,ENSG00000215837.7,ENSG00000216331.1,ENSG00000216636.1,ENSG00000216915.2,ENSG00000217643.1,ENSG00000217646.1,ENSG00000218018.2,ENSG00000218690.1,ENSG00000218996.1,ENSG00000219722.1,ENSG00000220240.1,ENSG00000220291.1,ENSG00000220323.3,ENSG00000220694.2,ENSG00000220695.1,ENSG00000221091.1,ENSG00000222041.6,ENSG00000222881.1,ENSG00000223345.3,ENSG00000223482.3,ENSG00000223540.1,ENSG00000223552.1,ENSG00000223609.3,ENSG00000223837.2,ENSG00000223904.2,ENSG00000224035.1,ENSG00000224091.1,ENSG00000224157.1,ENSG00000224159.1,ENSG00000224177.2,ENSG00000224228.2,ENSG00000224259.1,ENSG00000224324.1,ENSG00000224550.1,ENSG00000224569.3,ENSG00000224614.1,ENSG00000224725.2,ENSG00000224760.3,ENSG00000224805.2,ENSG00000224846.1,ENSG00000224959.1,ENSG00000224971.1,ENSG00000224982.2,ENSG00000225239.1,ENSG00000225355.1,ENSG00000225506.2,ENSG00000225531.1,ENSG00000225595.2,ENSG00000225603.3,ENSG00000225690.1,ENSG00000225984.1,ENSG00000226026.1,ENSG00000226059.2,ENSG00000226148.1,ENSG00000226241.2,ENSG00000226252.1,ENSG00000226279.2,ENSG00000226359.1,ENSG00000226427.1,ENSG00000226493.1,ENSG00000226510.1,ENSG00000226650.4,ENSG00000226908.1,ENSG00000227070.1,ENSG00000227096.1,ENSG00000227218.3,ENSG00000227325.1,ENSG00000227344.2,ENSG00000227515.3,ENSG00000227533.1,ENSG00000227590.1,ENSG00000227598.1,ENSG00000227709.4,ENSG00000227890.1,ENSG00000228107.1,ENSG00000228175.2,ENSG00000228532.2,ENSG00000228681.1,ENSG00000228783.1,ENSG00000228794.4,ENSG00000229111.1,ENSG00000229316.1,ENSG00000229384.2,ENSG00000229704.1,ENSG00000229806.1,ENSG00000229814.1,ENSG00000229820.2,ENSG00000229840.2,ENSG00000229874.2,ENSG00000229988.1,ENSG00000230006.3,ENSG00000230116.1,ENSG00000230154.1,ENSG00000230409.2,ENSG00000230611.1,ENSG00000230613.1,ENSG00000230615.2,ENSG00000231007.4,ENSG00000231124.1,ENSG00000231245.2,ENSG00000231261.1,ENSG00000231304.1,ENSG00000231357.1,ENSG00000231376.1,ENSG00000231386.1,ENSG00000231535.1,ENSG00000231607.4,ENSG00000231650.1,ENSG00000231937.1,ENSG00000231965.4,ENSG00000232296.1,ENSG00000232341.2,ENSG00000232387.2,ENSG00000232486.1,ENSG00000232508.1,ENSG00000232735.2,ENSG00000232794.1,ENSG00000232884.3,ENSG00000232916.1,ENSG00000233017.1,ENSG00000233070.1,ENSG00000233224.1,ENSG00000233225.2,ENSG00000233427.1,ENSG00000233746.1,ENSG00000233820.2,ENSG00000233822.3,ENSG00000233838.4,ENSG00000234125.4,ENSG00000234129.3,ENSG00000234289.4,ENSG00000234336.2,ENSG00000234425.1,ENSG00000234493.1,ENSG00000234698.1,ENSG00000234816.2,ENSG00000234933.1,ENSG00000234998.1,ENSG00000235105.1,ENSG00000235169.3,ENSG00000235268.2,ENSG00000235288.1,ENSG00000235363.1,ENSG00000235527.2,ENSG00000235616.1,ENSG00000235655.2,ENSG00000235691.1,ENSG00000236124.1,ENSG00000236320.3,ENSG00000236420.1,ENSG00000236459.1,ENSG00000236540.3,ENSG00000236567.2,ENSG00000236680.1,ENSG00000236801.1,ENSG00000236913.1,ENSG00000236986.2,ENSG00000237276.4,ENSG00000237307.2,ENSG00000237569.1,ENSG00000237601.1,ENSG00000237649.3,ENSG00000237883.1,ENSG00000237978.1,ENSG00000238190.1,ENSG00000238222.3,ENSG00000238243.2,ENSG00000238244.2,ENSG00000238269.4,ENSG00000239212.1,ENSG00000239219.2,ENSG00000239608.1,ENSG00000239626.1,ENSG00000239718.1,ENSG00000239791.1,ENSG00000240174.1,ENSG00000240373.1,ENSG00000240583.6,ENSG00000240616.1,ENSG00000240695.1,ENSG00000240912.1,ENSG00000241008.1,ENSG00000241073.1,ENSG00000241343.5,ENSG00000241431.1,ENSG00000241570.4,ENSG00000242082.1,ENSG00000242163.1,ENSG00000242353.1,ENSG00000242445.1,ENSG00000242663.1,ENSG00000242705.1,ENSG00000243014.1,ENSG00000243064.4,ENSG00000243160.1,ENSG00000243273.1,ENSG00000243317.3,ENSG00000243323.1,ENSG00000243514.2,ENSG00000243664.1,ENSG00000243844.1,ENSG00000244009.1,ENSG00000244043.1,ENSG00000244157.1,ENSG00000244171.3,ENSG00000244199.1,ENSG00000244265.1,ENSG00000244266.1,ENSG00000244361.1,ENSG00000244363.2,ENSG00000244604.1,ENSG00000244687.7,ENSG00000244703.3,ENSG00000244734.2,ENSG00000245552.2,ENSG00000247092.2,ENSG00000247317.3,ENSG00000247324.2,ENSG00000247775.2,ENSG00000248200.2,ENSG00000248503.2,ENSG00000248531.3,ENSG00000248616.1,ENSG00000248710.1,ENSG00000248785.1,ENSG00000248827.1,ENSG00000248850.1,ENSG00000248929.1,ENSG00000249014.2,ENSG00000249215.1,ENSG00000249565.2,ENSG00000249693.2,ENSG00000249694.2,ENSG00000249784.1,ENSG00000250072.1,ENSG00000250101.1,ENSG00000250167.1,ENSG00000250254.1,ENSG00000250361.2,ENSG00000250436.1,ENSG00000250550.3,ENSG00000250641.1,ENSG00000250696.1,ENSG00000251002.3,ENSG00000251015.1,ENSG00000251129.1,ENSG00000251666.1,ENSG00000251667.1,ENSG00000251821.1,ENSG00000252088.1,ENSG00000253154.1,ENSG00000253173.2,ENSG00000253208.1,ENSG00000253250.2,ENSG00000253426.1,ENSG00000253547.2,ENSG00000253559.1,ENSG00000253571.1,ENSG00000253605.1,ENSG00000253619.1,ENSG00000253626.2,ENSG00000253628.1,ENSG00000253666.1,ENSG00000253677.1,ENSG00000253986.1,ENSG00000254003.1,ENSG00000254006.1,ENSG00000254017.1,ENSG00000254140.1,ENSG00000254144.2,ENSG00000254319.1,ENSG00000254779.4,ENSG00000255020.1,ENSG00000255276.1,ENSG00000255291.1,ENSG00000255293.1,ENSG00000255308.1,ENSG00000255326.1,ENSG00000255401.1,ENSG00000255444.1,ENSG00000255624.1,ENSG00000255835.1,ENSG00000255927.1,ENSG00000255967.1,ENSG00000256018.1,ENSG00000256020.1,ENSG00000256269.2,ENSG00000256316.1,ENSG00000256658.1,ENSG00000256706.1,ENSG00000256811.1,ENSG00000256826.1,ENSG00000257043.1,ENSG00000257052.1,ENSG00000257070.1,ENSG00000257108.1,ENSG00000257167.2,ENSG00000257179.1,ENSG00000257252.1,ENSG00000257331.1,ENSG00000257529.1,ENSG00000257594.2,ENSG00000257779.1,ENSG00000257951.1,ENSG00000258016.1,ENSG00000258128.2,ENSG00000258131.1,ENSG00000258384.1,ENSG00000258445.3,ENSG00000258452.1,ENSG00000258493.2,ENSG00000258503.1,ENSG00000258568.1,ENSG00000258578.2,ENSG00000258595.2,ENSG00000258629.1,ENSG00000258656.1,ENSG00000258708.1,ENSG00000258725.1,ENSG00000258748.1,ENSG00000258759.1,E</t>
  </si>
  <si>
    <t>CL:0000569</t>
  </si>
  <si>
    <t>cardiac mesenchymal cell</t>
  </si>
  <si>
    <t>A mesenchymal cell found in the developing heart and that develops into some part of the heart.  These cells derive from intra- and extra-cardiac sources, including the endocardium, epicardium, neural crest, and second heart field.</t>
  </si>
  <si>
    <t>CNhs12368,CNhs12369,CNhs12370,CNhs12371</t>
  </si>
  <si>
    <t>CATG00000000736.1,CATG00000000816.1,CATG00000001455.1,CATG00000001572.1,CATG00000001573.1,CATG00000001597.1,CATG00000002928.1,CATG00000003255.1,CATG00000003622.1,CATG00000003623.1,CATG00000004772.1,CATG00000004811.1,CATG00000004813.1,CATG00000005043.1,CATG00000007503.1,CATG00000009609.1,CATG00000009833.1,CATG00000009836.1,CATG00000010853.1,CATG00000010858.1,CATG00000010860.1,CATG00000011126.1,CATG00000011628.1,CATG00000012286.1,CATG00000013700.1,CATG00000013999.1,CATG00000014089.1,CATG00000014591.1,CATG00000014595.1,CATG00000014604.1,CATG00000015752.1,CATG00000017523.1,CATG00000018402.1,CATG00000018954.1,CATG00000019284.1,CATG00000020049.1,CATG00000021079.1,CATG00000021275.1,CATG00000021328.1,CATG00000021388.1,CATG00000021389.1,CATG00000021961.1,CATG00000022481.1,CATG00000022941.1,CATG00000022944.1,CATG00000023391.1,CATG00000026935.1,CATG00000030211.1,CATG00000030232.1,CATG00000030274.1,CATG00000030279.1,CATG00000030743.1,CATG00000030768.1,CATG00000030848.1,CATG00000031336.1,CATG00000031662.1,CATG00000033135.1,CATG00000033612.1,CATG00000034737.1,CATG00000034902.1,CATG00000035108.1,CATG00000035279.1,CATG00000035280.1,CATG00000035285.1,CATG00000035412.1,CATG00000035774.1,CATG00000035965.1,CATG00000036436.1,CATG00000037022.1,CATG00000040125.1,CATG00000041603.1,CATG00000042026.1,CATG00000042284.1,CATG00000042487.1,CATG00000043211.1,CATG00000044402.1,CATG00000045032.1,CATG00000045037.1,CATG00000045043.1,CATG00000046287.1,CATG00000046918.1,CATG00000047162.1,CATG00000047193.1,CATG00000047195.1,CATG00000047215.1,CATG00000047909.1,CATG00000048039.1,CATG00000048336.1,CATG00000048693.1,CATG00000049429.1,CATG00000049535.1,CATG00000049953.1,CATG00000050033.1,CATG00000050201.1,CATG00000050538.1,CATG00000051357.1,CATG00000051553.1,CATG00000051782.1,CATG00000052008.1,CATG00000052033.1,CATG00000052034.1,CATG00000052322.1,CATG00000052768.1,CATG00000053499.1,CATG00000053593.1,CATG00000053688.1,CATG00000055048.1,CATG00000055106.1,CATG00000055146.1,CATG00000055148.1,CATG00000055819.1,CATG00000056286.1,CATG00000056292.1,CATG00000056293.1,CATG00000056294.1,CATG00000056923.1,CATG00000057028.1,CATG00000059666.1,CATG00000060429.1,CATG00000060759.1,CATG00000061040.1,CATG00000061088.1,CATG00000061419.1,CATG00000061421.1,CATG00000061625.1,CATG00000062028.1,CATG00000062127.1,CATG00000062522.1,CATG00000062829.1,CATG00000063694.1,CATG00000064087.1,CATG00000064469.1,CATG00000066314.1,CATG00000066408.1,CATG00000066422.1,CATG00000066614.1,CATG00000066638.1,CATG00000067311.1,CATG00000067664.1,CATG00000068953.1,CATG00000068962.1,CATG00000069358.1,CATG00000070515.1,CATG00000071265.1,CATG00000071380.1,CATG00000071739.1,CATG00000072318.1,CATG00000072794.1,CATG00000072808.1,CATG00000072814.1,CATG00000073475.1,CATG00000073559.1,CATG00000073635.1,CATG00000074469.1,CATG00000075175.1,CATG00000075204.1,CATG00000075509.1,CATG00000075541.1,CATG00000076086.1,CATG00000076339.1,CATG00000076373.1,CATG00000078019.1,CATG00000078733.1,CATG00000078735.1,CATG00000078983.1,CATG00000079758.1,CATG00000079996.1,CATG00000080251.1,CATG00000080252.1,CATG00000080590.1,CATG00000081496.1,CATG00000082031.1,CATG00000082474.1,CATG00000082478.1,CATG00000083737.1,CATG00000084015.1,CATG00000084094.1,CATG00000084647.1,CATG00000084678.1,CATG00000085352.1,CATG00000085602.1,CATG00000089786.1,CATG00000092362.1,CATG00000093115.1,CATG00000093287.1,CATG00000093459.1,CATG00000093705.1,CATG00000095274.1,CATG00000095406.1,CATG00000095695.1,CATG00000095698.1,CATG00000096234.1,CATG00000096238.1,CATG00000096636.1,CATG00000096898.1,CATG00000097955.1,CATG00000098035.1,CATG00000098600.1,CATG00000098744.1,CATG00000098747.1,CATG00000098748.1,CATG00000098754.1,CATG00000098756.1,CATG00000098765.1,CATG00000098831.1,CATG00000099921.1,CATG00000100582.1,CATG00000100649.1,CATG00000101663.1,CATG00000101949.1,CATG00000102278.1,CATG00000102282.1,CATG00000102378.1,CATG00000102395.1,CATG00000102399.1,CATG00000102412.1,CATG00000102417.1,CATG00000102497.1,CATG00000103455.1,CATG00000103739.1,CATG00000103771.1,CATG00000104063.1,CATG00000104140.1,CATG00000104804.1,CATG00000104805.1,CATG00000105525.1,CATG00000105654.1,CATG00000106055.1,CATG00000106319.1,CATG00000106700.1,CATG00000106702.1,CATG00000106837.1,CATG00000108357.1,CATG00000109351.1,CATG00000109489.1,CATG00000109491.1,CATG00000109580.1,CATG00000109603.1,CATG00000109923.1,CATG00000114825.1,CATG00000115554.1,CATG00000116151.1,CATG00000117136.1,CATG00000117162.1,CATG00000117303.1,CATG00000118041.1,ENSG00000078098.9,ENSG00000085662.9,ENSG00000100739.6,ENSG00000102265.7,ENSG00000102802.5,ENSG00000105509.6,ENSG00000105825.7,ENSG00000108342.8,ENSG00000109511.6,ENSG00000115963.9,ENSG00000123496.3,ENSG00000124875.5,ENSG00000128342.4,ENSG00000128606.8,ENSG00000130720.8,ENSG00000131459.8,ENSG00000133808.4,ENSG00000134259.3,ENSG00000136244.7,ENSG00000136574.13,ENSG00000137033.7,ENSG00000138131.3,ENSG00000138316.6,ENSG00000143341.7,ENSG00000145777.10,ENSG00000149090.7,ENSG00000149380.7,ENSG00000149968.7,ENSG00000154175.12,ENSG00000159261.6,ENSG00000162892.11,ENSG00000163661.3,ENSG00000163735.6,ENSG00000163739.4,ENSG00000163814.3,ENSG00000164171.6,ENSG00000164251.4,ENSG00000164616.10,ENSG00000169436.12,ENSG00000171889.3,ENSG00000172061.7,ENSG00000172156.3,ENSG00000174899.6,ENSG00000177757.1,ENSG00000183671.8,ENSG00000185420.14,ENSG00000186340.10,ENSG00000187134.8,ENSG00000189001.6,ENSG00000196611.4,ENSG00000197415.7,ENSG00000197635.5,ENSG00000198074.5,ENSG00000198855.2,ENSG00000213431.4,ENSG00000213704.3,ENSG00000219257.2,ENSG00000224132.2,ENSG00000224173.1,ENSG00000224294.1,ENSG00000224715.1,ENSG00000224743.2,ENSG00000226110.2,ENSG00000227517.2,ENSG00000227744.4,ENSG00000228035.1,ENSG00000228063.1,ENSG00000228714.2,ENSG00000228787.1,ENSG00000229751.1,ENSG00000229915.1,ENSG00000230024.1,ENSG00000230838.1,ENSG00000230918.1,ENSG00000232455.2,ENSG00000232679.1,ENSG00000232725.1,ENSG00000232739.1,ENSG00000232946.1,ENSG00000232949.1,ENSG00000233292.1,ENSG00000233397.1,ENSG00000233858.4,ENSG00000234695.1,ENSG00000235885.3,ENSG00000236453.1,ENSG00000236838.2,ENSG00000237013.1,ENSG00000238258.1,ENSG00000239351.1,ENSG00000243742.1,ENSG00000248698.1,ENSG00000249378.1,ENSG00000249417.1,ENSG00000249917.2,ENSG00000250339.2,ENSG00000252827.1,ENSG00000253172.1,ENSG00000253455.1,ENSG00000253496.2,ENSG00000253672.1,ENSG00000253702.1,ENSG00000253802.1,ENSG00000254303.1,ENSG00000254560.1,ENSG00000255317.1,ENSG00000255364.1,ENSG00000255400.1,ENSG00000255414.1,ENSG00000255465.3,ENSG00000255491.1,ENSG00000256083.1,ENSG00000258183.1,ENSG00000259471.1,ENSG00000259560.1,ENSG00000260454.1,ENSG00000263432.1,ENSG00000263745.1,ENSG00000264379.1,ENSG00000265194.1,ENSG00000265282.1,ENSG00000268873.1,ENSG00000270571.2,ENSG00000271584.1,ENSG00000272736.1,ENSG00000273297.1,ENSG00000273388.1</t>
  </si>
  <si>
    <t>CL:0000575</t>
  </si>
  <si>
    <t>corneal epithelial cell</t>
  </si>
  <si>
    <t>An epithelial cell of the cornea.</t>
  </si>
  <si>
    <t>CNhs11336,CNhs12123</t>
  </si>
  <si>
    <t>CATG00000000282.1,CATG00000000666.1,CATG00000001341.1,CATG00000001487.1,CATG00000002414.1,CATG00000002516.1,CATG00000002616.1,CATG00000004063.1,CATG00000004261.1,CATG00000005180.1,CATG00000005933.1,CATG00000006321.1,CATG00000006744.1,CATG00000007178.1,CATG00000007755.1,CATG00000008570.1,CATG00000008766.1,CATG00000008892.1,CATG00000008983.1,CATG00000008985.1,CATG00000008986.1,CATG00000008987.1,CATG00000009061.1,CATG00000011832.1,CATG00000011990.1,CATG00000011999.1,CATG00000012124.1,CATG00000012294.1,CATG00000012634.1,CATG00000013147.1,CATG00000013219.1,CATG00000013851.1,CATG00000013852.1,CATG00000013906.1,CATG00000014189.1,CATG00000015287.1,CATG00000016780.1,CATG00000018328.1,CATG00000018958.1,CATG00000019846.1,CATG00000021810.1,CATG00000023028.1,CATG00000025456.1,CATG00000025763.1,CATG00000025870.1,CATG00000025986.1,CATG00000028168.1,CATG00000028692.1,CATG00000030059.1,CATG00000030506.1,CATG00000030567.1,CATG00000031332.1,CATG00000031389.1,CATG00000031391.1,CATG00000031397.1,CATG00000032679.1,CATG00000033334.1,CATG00000034601.1,CATG00000034604.1,CATG00000035610.1,CATG00000039610.1,CATG00000039703.1,CATG00000040446.1,CATG00000040566.1,CATG00000040685.1,CATG00000040749.1,CATG00000041261.1,CATG00000042034.1,CATG00000042036.1,CATG00000042600.1,CATG00000042924.1,CATG00000043300.1,CATG00000043646.1,CATG00000045542.1,CATG00000045600.1,CATG00000046280.1,CATG00000046890.1,CATG00000047993.1,CATG00000049436.1,CATG00000049696.1,CATG00000050675.1,CATG00000050795.1,CATG00000051147.1,CATG00000051357.1,CATG00000052191.1,CATG00000052905.1,CATG00000053750.1,CATG00000053805.1,CATG00000054030.1,CATG00000054476.1,CATG00000054531.1,CATG00000054918.1,CATG00000055108.1,CATG00000056950.1,CATG00000057129.1,CATG00000057133.1,CATG00000057355.1,CATG00000057872.1,CATG00000059656.1,CATG00000060166.1,CATG00000060386.1,CATG00000061615.1,CATG00000066161.1,CATG00000067893.1,CATG00000068260.1,CATG00000068347.1,CATG00000069919.1,CATG00000070778.1,CATG00000071420.1,CATG00000071589.1,CATG00000072916.1,CATG00000074740.1,CATG00000074805.1,CATG00000075836.1,CATG00000076016.1,CATG00000077150.1,CATG00000079737.1,CATG00000079741.1,CATG00000080065.1,CATG00000082568.1,CATG00000082684.1,CATG00000082697.1,CATG00000082786.1,CATG00000083449.1,CATG00000083857.1,CATG00000085348.1,CATG00000087135.1,CATG00000087443.1,CATG00000088189.1,CATG00000088641.1,CATG00000092338.1,CATG00000092341.1,CATG00000092342.1,CATG00000093295.1,CATG00000094096.1,CATG00000094880.1,CATG00000095724.1,CATG00000095868.1,CATG00000096745.1,CATG00000096960.1,CATG00000097174.1,CATG00000098779.1,CATG00000100690.1,CATG00000100718.1,CATG00000101372.1,CATG00000101789.1,CATG00000103017.1,CATG00000103353.1,CATG00000103472.1,CATG00000105243.1,CATG00000106612.1,CATG00000108346.1,CATG00000109844.1,CATG00000109919.1,CATG00000110133.1,CATG00000112248.1,CATG00000112455.1,CATG00000114510.1,CATG00000114826.1,CATG00000114916.1,CATG00000115047.1,CATG00000115049.1,CATG00000116206.1,CATG00000116309.1,CATG00000116317.1,CATG00000116501.1,CATG00000116586.1,CATG00000116595.1,CATG00000117181.1,CATG00000118022.1,ENSG00000001617.7,ENSG00000005001.5,ENSG00000005884.13,ENSG00000006453.9,ENSG00000006555.6,ENSG00000012211.8,ENSG00000016402.8,ENSG00000039068.14,ENSG00000043039.5,ENSG00000049283.13,ENSG00000052344.11,ENSG00000058085.10,ENSG00000062038.9,ENSG00000064195.7,ENSG00000065618.12,ENSG00000065621.10,ENSG00000069812.7,ENSG00000070731.5,ENSG00000073067.9,ENSG00000073282.8,ENSG00000075275.12,ENSG00000081277.7,ENSG00000084207.11,ENSG00000085552.12,ENSG00000086570.8,ENSG00000088002.7,ENSG00000088726.11,ENSG00000088836.8,ENSG00000089356.12,ENSG00000090776.5,ENSG00000092295.7,ENSG00000092377.9,ENSG00000099812.6,ENSG00000100065.10,ENSG00000100558.4,ENSG00000101213.5,ENSG00000101255.6,ENSG00000102243.8,ENSG00000102886.10,ENSG00000102890.10,ENSG00000103044.6,ENSG00000103067.7,ENSG00000103257.4,ENSG00000104140.6,ENSG00000104413.11,ENSG00000104881.10,ENSG00000104892.12,ENSG00000105131.3,ENSG00000105538.4,ENSG00000106211.8,ENSG00000106789.8,ENSG00000107159.8,ENSG00000108602.13,ENSG00000109101.3,ENSG00000109182.7,ENSG00000109255.7,ENSG00000110400.6,ENSG00000111012.5,ENSG00000112378.11,ENSG00000112559.9,ENSG00000114270.11,ENSG00000114638.3,ENSG00000114993.11,ENSG00000115457.5,ENSG00000115507.5,ENSG00000115884.6,ENSG00000117394.15,ENSG00000117399.9,ENSG00000117407.12,ENSG00000117472.5,ENSG00000117525.9,ENSG00000117595.6,ENSG00000118898.11,ENSG00000120055.5,ENSG00000120471.10,ENSG00000121552.3,ENSG00000121742.11,ENSG00000121900.14,ENSG00000124102.4,ENSG00000124107.5,ENSG00000124466.8,ENSG00000125731.8,ENSG00000125798.10,ENSG00000125850.6,ENSG00000125998.7,ENSG00000128422.11,ENSG00000129194.3,ENSG00000129270.11,ENSG00000129354.7,ENSG00000129451.7,ENSG00000129455.11,ENSG00000129474.11,ENSG00000130762.10,ENSG00000131650.9,ENSG00000131746.8,ENSG00000132470.9,ENSG00000132518.6,ENSG00000132698.9,ENSG00000132746.10,ENSG00000133477.12,ENSG00000134757.4,ENSG00000134762.12,ENSG00000136695.10,ENSG00000137203.6,ENSG00000137440.3,ENSG00000137648.12,ENSG00000137699.12,ENSG00000137747.10,ENSG00000137857.13,ENSG00000137875.4,ENSG00000140254.8,ENSG00000140519.8,ENSG00000141579.6,ENSG00000141738.9,ENSG00000142273.6,ENSG00000142627.9,ENSG00000142677.3,ENSG00000142700.7,ENSG00000143061.13,ENSG00000143217.7,ENSG00000144045.9,ENSG00000144063.3,ENSG00000145879.6,ENSG00000146054.13,ENSG00000146904.4,ENSG00000147394.14,ENSG00000147689.12,ENSG00000148426.8,ENSG00000149043.12,ENSG00000149418.6,ENSG00000149527.13,ENSG00000154102.6,ENSG00000154227.9,ENSG00000154764.5,ENSG00000155066.11,ENSG00000155918.3,ENSG00000156463.13,ENSG00000157992.8,ENSG00000158023.5,ENSG00000158055.11,ENSG00000158125.5,ENSG00000158246.7,ENSG00000159166.9,ENSG00000159648.7,ENSG00000159871.10,ENSG00000161249.16,ENSG00000163141.14,ENSG00000163207.5,ENSG00000163216.6,ENSG00000163218.10,ENSG00000163235.11,ENSG00000163347.5,ENSG00000163362.6,ENSG00000163472.14,ENSG00000163701.14,ENSG00000163814.3,ENSG00000163915.3,ENSG00000164078.8,ENSG00000164086.8,ENSG00000164393.4,ENSG00000164520.7,ENSG00000164855.11,ENSG00000165272.10,ENSG00000165474.5,ENSG00000165794.5,ENSG00000165905.12,ENSG00000166145.10,ENSG00000166396.8,ENSG00000167600.9,ENSG00000167642.8,ENSG00000167644.7,ENSG00000167656.4,ENSG00000167754.8,ENSG00000167757.9,ENSG00000167880.3,ENSG00000168209.4,ENSG00000168528.7,ENSG00000168703.5,ENSG00000168907.9,ENSG00000169035.7,ENSG00000169174.9,ENSG00000169469.7,ENSG00000169474.3,ENSG00000169509.5,ENSG00000169594.8,ENSG00000170209.4,ENSG00000170426.1,ENSG00000170465.9,ENSG00000171219.8,ENSG00000171345.9,ENSG00000171346.9,ENSG00000171462.10,ENSG00000172382.5,ENSG00000172818.5,ENSG00000173156.2,ENSG00000173338.8,ENSG00000173801.12,ENSG00000174292.8,ENSG00000174564.8,ENSG00000174950.6,ENSG00000174951.6,ENSG00000175121.7,ENSG00000175707.7,ENSG00000175793.10,ENSG00000175832.8,ENSG00000175906.4,ENSG00000176092.9,ENSG00000178038.12,ENSG00000178078.7,ENSG00000178172.2,ENSG00000178184.11,ENSG00000178363.3,ENSG00000178372.6,ENSG00000178462.7,ENSG00000179111.4,ENSG00000179148.5,ENSG00000179593.11,ENSG00000180066.5,ENSG00000180264.6,ENSG00000180921.6,ENSG00000181885.14,ENSG00000182040.4,ENSG00000182379.9,ENSG00000182795.12,ENSG00000183421.7,ENSG00000184292.5,ENSG00000184363.5,ENSG00000184916.4,ENSG00000185033.10,ENSG00000185275.6,ENSG00000185479.5,ENSG00000185962.1,ENSG00000185966.3,ENSG00000186081.7,ENSG00000186226.7,ENSG00000186442.6,ENSG00000186474.11,ENSG00000186567.8,ENSG00000186807.9,ENSG00000186832.4,ENSG00000186847.5,ENSG00000187242.4,ENSG00000187583.6,ENSG00000188100.8,ENSG00000188112.4,ENSG00000188157.9,ENSG00000188372.10,ENSG00000188373.4,ENSG00000188505.4,ENSG00000188522.10,ENSG00000188643.6,ENSG00000188883.4,ENSG00000188910.7,ENSG00000189001.6,ENSG00000189051.5,ENSG00000189280.3,ENSG00000189334.4,ENSG00000189410.7,ENSG00000189433.5,ENSG00000196754.6,ENSG00000196878.8,ENSG00000197191.3,ENSG00000197921.5,ENSG00000197956.5,ENSG00000198729.4,ENSG00000199038.1,ENSG00000199066.1,ENSG00000199426.1,ENSG00000203499.6,ENSG00000203722.3,ENSG00000203786.5,ENSG00000204618.4,ENSG00000204839.4,ENSG00000204866.4,ENSG00000205420.6,ENSG00000206075.9,ENSG00000206159.6,ENSG00000207568.1,ENSG00000207708.1,ENSG00000207713.1,ENSG00000208005.1,ENSG00000211866.1,ENSG00000213022.4,ENSG00000213352.3,ENSG00000213358.3,ENSG00000213779.4,ENSG00000213906.5,ENSG00000214145.2,ENSG00000214860.4,ENSG00000215033.3,ENSG00000215863.2,ENSG00000218014.1,ENSG00000218582.2,ENSG00000219951.4,ENSG00000221926.7,ENSG00000223573.2,ENSG00000223617.1,ENSG00000223784.1,ENSG00000223863.1,ENSG00000225521.1,ENSG00000225950.3,ENSG00000226125.1,ENSG00000226240.1,ENSG00000226652.1,ENSG00000227184.3,ENSG00000227279.1,ENSG00000228951.1,ENSG00000228998.3,ENSG00000229001.1,ENSG00000229401.1,ENSG00000229950.1,ENSG00000230439.2,ENSG00000230937.5,ENSG00000231007.4,ENSG00000231119.2,ENSG00000231366.1,ENSG00000231483.1,ENSG00000231648.1,ENSG00000231651.1,ENSG00000231870.4,ENSG00000232222.1,ENSG00000233901.1,ENSG00000234378.1,ENSG00000236740.2,ENSG00000236782.1,ENSG00000236961.1,ENSG00000236972.1,ENSG00000237528.1,ENSG00000238266.1,ENSG00000239492.2,ENSG00000239556.2,ENSG00000242147.1,ENSG00000243509.4,ENSG00000245648.1,ENSG00000247844.1,ENSG00000250685.3,ENSG00000251381.2,ENSG00000251537.4,ENSG00000253313.1,ENSG00000253410.1,ENSG00000253929.1,ENSG00000255367.1,ENSG00000255462.1,ENSG00000256029.1,ENSG00000256812.1,ENSG00000257084.1,ENSG00000258018.1,ENSG00000258440.1,ENSG00000259132.1,ENSG00000259230.1,ENSG00000260466.1,ENSG00000260833.2,ENSG00000260899.1,ENSG00000261092.1,ENSG00000261183.1,ENSG00000261359.2,ENSG00000261582.1,ENSG00000262302.1,ENSG00000263082.1,ENSG00000264831.1,ENSG00000265181.1,ENSG00000265329.1,ENSG00000265660.1,ENSG00000266656.1,ENSG00000267069.1,ENSG00000267073.1,ENSG00000267110.1,ENSG00000267748.2,ENSG00000269495.1,ENSG00000269741.1,ENSG00000269855.1,ENSG00000273248.1</t>
  </si>
  <si>
    <t>CL:0000576</t>
  </si>
  <si>
    <t>monocyte</t>
  </si>
  <si>
    <t>Myeloid mononuclear recirculating leukocyte that can act as a precursor of tissue macrophages, osteoclasts and some populations of tissue dendritic cells.</t>
  </si>
  <si>
    <t>CNhs10852,CNhs10858,CNhs10861,CNhs11062,CNhs11897,CNhs11899,CNhs11904,CNhs11941,CNhs11954,CNhs11997,CNhs12000,CNhs12003,CNhs13174,CNhs13207,CNhs13208,CNhs13216,CNhs13224,CNhs13229,CNhs13379,CNhs13465,CNhs13466,CNhs13467,CNhs13468,CNhs13469,CNhs13470,CNhs13471,CNhs13472,CNhs13473,CNhs13474,CNhs13475,CNhs13476,CNhs13483,CNhs13484,CNhs13485,CNhs13487,CNhs13488,CNhs13489,CNhs13490,CNhs13491,CNhs13492,CNhs13493,CNhs13494,CNhs13495,CNhs13532,CNhs13533,CNhs13540,CNhs13541,CNhs13543,CNhs13544,CNhs13545,CNhs13546,CNhs13548,CNhs13549,CNhs13554,CNhs13555,CNhs13556,CNhs13557,CNhs13559,CNhs13560,CNhs13561,CNhs13562,CNhs13637,CNhs13638,CNhs13639,CNhs13640,CNhs13641,CNhs13643,CNhs13645,CNhs13646,CNhs13647,CNhs13649,CNhs13650,CNhs13651</t>
  </si>
  <si>
    <t>CATG00000000008.1,CATG00000000084.1,CATG00000000110.1,CATG00000000135.1,CATG00000000227.1,CATG00000000231.1,CATG00000000232.1,CATG00000000365.1,CATG00000000373.1,CATG00000000419.1,CATG00000000494.1,CATG00000000539.1,CATG00000000571.1,CATG00000000687.1,CATG00000000703.1,CATG00000000704.1,CATG00000000932.1,CATG00000000933.1,CATG00000001007.1,CATG00000001121.1,CATG00000001127.1,CATG00000001131.1,CATG00000001134.1,CATG00000001176.1,CATG00000001177.1,CATG00000001178.1,CATG00000001253.1,CATG00000001257.1,CATG00000001338.1,CATG00000001342.1,CATG00000001363.1,CATG00000001378.1,CATG00000001508.1,CATG00000001512.1,CATG00000001539.1,CATG00000001587.1,CATG00000001743.1,CATG00000001980.1,CATG00000002019.1,CATG00000002025.1,CATG00000002208.1,CATG00000002235.1,CATG00000002239.1,CATG00000002317.1,CATG00000002330.1,CATG00000002332.1,CATG00000002339.1,CATG00000002341.1,CATG00000002370.1,CATG00000002440.1,CATG00000002453.1,CATG00000002463.1,CATG00000002464.1,CATG00000002485.1,CATG00000002486.1,CATG00000002496.1,CATG00000002514.1,CATG00000002612.1,CATG00000002617.1,CATG00000002638.1,CATG00000002652.1,CATG00000002755.1,CATG00000002973.1,CATG00000002980.1,CATG00000002981.1,CATG00000003113.1,CATG00000003116.1,CATG00000003118.1,CATG00000003441.1,CATG00000003445.1,CATG00000003457.1,CATG00000003708.1,CATG00000003781.1,CATG00000003787.1,CATG00000003969.1,CATG00000003970.1,CATG00000003973.1,CATG00000004356.1,CATG00000004617.1,CATG00000004749.1,CATG00000004752.1,CATG00000004949.1,CATG00000005249.1,CATG00000005254.1,CATG00000005279.1,CATG00000005458.1,CATG00000005551.1,CATG00000005608.1,CATG00000005618.1,CATG00000005652.1,CATG00000005671.1,CATG00000005703.1,CATG00000005715.1,CATG00000005769.1,CATG00000005771.1,CATG00000005835.1,CATG00000005852.1,CATG00000005853.1,CATG00000005854.1,CATG00000005856.1,CATG00000005936.1,CATG00000005960.1,CATG00000005987.1,CATG00000005990.1,CATG00000006091.1,CATG00000006104.1,CATG00000006489.1,CATG00000006667.1,CATG00000006701.1,CATG00000006826.1,CATG00000006914.1,CATG00000006919.1,CATG00000006929.1,CATG00000007131.1,CATG00000007149.1,CATG00000007172.1,CATG00000007187.1,CATG00000007278.1,CATG00000007283.1,CATG00000007296.1,CATG00000007332.1,CATG00000007637.1,CATG00000007793.1,CATG00000007794.1,CATG00000007795.1,CATG00000007797.1,CATG00000007805.1,CATG00000007869.1,CATG00000007887.1,CATG00000007947.1,CATG00000007948.1,CATG00000007950.1,CATG00000007970.1,CATG00000008021.1,CATG00000008050.1,CATG00000008137.1,CATG00000008374.1,CATG00000008381.1,CATG00000008504.1,CATG00000008526.1,CATG00000008768.1,CATG00000008846.1,CATG00000008996.1,CATG00000009063.1,CATG00000009089.1,CATG00000009097.1,CATG00000009193.1,CATG00000009433.1,CATG00000009441.1,CATG00000009446.1,CATG00000009569.1,CATG00000009582.1,CATG00000009864.1,CATG00000009942.1,CATG00000009951.1,CATG00000009957.1,CATG00000009958.1,CATG00000010051.1,CATG00000010058.1,CATG00000010129.1,CATG00000010131.1,CATG00000010182.1,CATG00000010410.1,CATG00000010413.1,CATG00000010414.1,CATG00000010416.1,CATG00000010462.1,CATG00000010537.1,CATG00000010538.1,CATG00000010539.1,CATG00000010633.1,CATG00000010647.1,CATG00000010649.1,CATG00000010764.1,CATG00000010771.1,CATG00000010773.1,CATG00000010855.1,CATG00000011086.1,CATG00000011109.1,CATG00000011142.1,CATG00000011181.1,CATG00000011252.1,CATG00000011256.1,CATG00000011322.1,CATG00000011651.1,CATG00000011656.1,CATG00000011662.1,CATG00000011720.1,CATG00000011773.1,CATG00000011774.1,CATG00000011915.1,CATG00000011988.1,CATG00000012003.1,CATG00000012026.1,CATG00000012060.1,CATG00000012062.1,CATG00000012107.1,CATG00000012261.1,CATG00000012306.1,CATG00000012366.1,CATG00000012368.1,CATG00000012385.1,CATG00000012759.1,CATG00000012783.1,CATG00000012786.1,CATG00000012787.1,CATG00000012794.1,CATG00000012796.1,CATG00000012857.1,CATG00000012859.1,CATG00000012861.1,CATG00000012864.1,CATG00000012866.1,CATG00000013090.1,CATG00000013247.1,CATG00000013318.1,CATG00000013322.1,CATG00000013499.1,CATG00000013507.1,CATG00000013510.1,CATG00000013511.1,CATG00000013598.1,CATG00000013601.1,CATG00000013694.1,CATG00000013695.1,CATG00000013703.1,CATG00000013829.1,CATG00000013871.1,CATG00000013885.1,CATG00000013891.1,CATG00000014006.1,CATG00000014047.1,CATG00000014104.1,CATG00000014196.1,CATG00000014207.1,CATG00000014285.1,CATG00000014352.1,CATG00000014549.1,CATG00000014561.1,CATG00000014592.1,CATG00000014661.1,CATG00000014672.1,CATG00000014689.1,CATG00000014751.1,CATG00000014752.1,CATG00000015348.1,CATG00000015351.1,CATG00000015361.1,CATG00000015927.1,CATG00000016002.1,CATG00000016043.1,CATG00000016218.1,CATG00000016254.1,CATG00000016263.1,CATG00000016281.1,CATG00000016285.1,CATG00000016289.1,CATG00000016379.1,CATG00000016383.1,CATG00000016384.1,CATG00000016438.1,CATG00000016446.1,CATG00000016500.1,CATG00000016581.1,CATG00000016705.1,CATG00000016919.1,CATG00000016926.1,CATG00000016929.1,CATG00000016939.1,CATG00000017017.1,CATG00000017029.1,CATG00000017046.1,CATG00000017091.1,CATG00000017105.1,CATG00000017108.1,CATG00000017127.1,CATG00000017483.1,CATG00000017496.1,CATG00000017720.1,CATG00000018078.1,CATG00000018132.1,CATG00000018191.1,CATG00000018226.1,CATG00000018232.1,CATG00000018275.1,CATG00000018334.1,CATG00000018535.1,CATG00000018539.1,CATG00000018542.1,CATG00000018543.1,CATG00000018777.1,CATG00000018862.1,CATG00000018880.1,CATG00000018884.1,CATG00000018907.1,CATG00000019056.1,CATG00000019058.1,CATG00000019061.1,CATG00000019062.1,CATG00000019184.1,CATG00000019195.1,CATG00000019208.1,CATG00000019510.1,CATG00000019532.1,CATG00000019583.1,CATG00000019710.1,CATG00000019901.1,CATG00000019942.1,CATG00000019949.1,CATG00000019993.1,CATG00000019998.1,CATG00000019999.1,CATG00000020018.1,CATG00000020162.1,CATG00000020178.1,CATG00000020269.1,CATG00000020462.1,CATG00000020513.1,CATG00000020629.1,CATG00000020715.1,CATG00000020865.1,CATG00000021084.1,CATG00000021091.1,CATG00000021161.1,CATG00000021187.1,CATG00000021189.1,CATG00000021195.1,CATG00000021316.1,CATG00000021329.1,CATG00000021452.1,CATG00000021460.1,CATG00000021481.1,CATG00000021544.1,CATG00000021586.1,CATG00000021602.1,CATG00000021603.1,CATG00000021641.1,CATG00000021643.1,CATG00000021645.1,CATG00000021674.1,CATG00000021809.1,CATG00000021872.1,CATG00000021916.1,CATG00000022079.1,CATG00000022086.1,CATG00000022210.1,CATG00000022489.1,CATG00000022594.1,CATG00000022612.1,CATG00000022677.1,CATG00000022686.1,CATG00000022687.1,CATG00000022774.1,CATG00000022822.1,CATG00000022826.1,CATG00000022827.1,CATG00000022987.1,CATG00000023019.1,CATG00000023070.1,CATG00000023270.1,CATG00000023278.1,CATG00000023312.1,CATG00000023443.1,CATG00000023453.1,CATG00000023485.1,CATG00000023547.1,CATG00000023586.1,CATG00000023598.1,CATG00000023643.1,CATG00000023752.1,CATG00000023780.1,CATG00000023782.1,CATG00000023784.1,CATG00000023809.1,CATG00000023841.1,CATG00000023977.1,CATG00000024020.1,CATG00000024256.1,CATG00000024278.1,CATG00000024316.1,CATG00000024378.1,CATG00000024467.1,CATG00000024500.1,CATG00000024667.1,CATG00000024728.1,CATG00000024742.1,CATG00000024798.1,CATG00000024799.1,CATG00000024823.1,CATG00000024824.1,CATG00000024825.1,CATG00000024927.1,CATG00000025046.1,CATG00000025231.1,CATG00000025233.1,CATG00000025242.1,CATG00000025392.1,CATG00000025393.1,CATG00000025394.1,CATG00000025414.1,CATG00000025492.1,CATG00000025533.1,CATG00000025564.1,CATG00000025597.1,CATG00000025637.1,CATG00000025681.1,CATG00000025682.1,CATG00000025687.1,CATG00000025709.1,CATG00000025760.1,CATG00000025785.1,CATG00000025827.1,CATG00000025944.1,CATG00000025972.1,CATG00000026051.1,CATG00000026111.1,CATG00000026115.1,CATG00000026292.1,CATG00000026306.1,CATG00000026333.1,CATG00000026553.1,CATG00000026610.1,CATG00000026622.1,CATG00000026746.1,CATG00000026812.1,CATG00000026855.1,CATG00000026867.1,CATG00000027083.1,CATG00000027119.1,CATG00000027120.1,CATG00000027127.1,CATG00000027285.1,CATG00000027365.1,CATG00000027439.1,CATG00000027596.1,CATG00000027715.1,CATG00000027790.1,CATG00000027795.1,CATG00000027831.1,CATG00000027843.1,CATG00000027872.1,CATG00000027967.1,CATG00000027973.1,CATG00000028063.1,CATG00000028064.1,CATG00000028125.1,CATG00000028176.1,CATG00000028245.1,CATG00000028354.1,CATG00000028512.1,CATG00000028697.1,CATG00000028924.1,CATG00000028932.1,CATG00000029007.1,CATG00000029047.1,CATG00000029072.1,CATG00000029081.1,CATG00000029094.1,CATG00000029147.1,CATG00000029200.1,CATG00000029233.1,CATG00000029291.1,CATG00000029360.1,CATG00000029361.1,CATG00000029656.1,CATG00000029814.1,CATG00000029909.1,CATG00000030049.1,CATG00000030116.1,CATG00000030137.1,CATG00000030171.1,CATG00000030174.1,CATG00000030178.1,CATG00000030349.1,CATG00000030392.1,CATG00000030407.1,CATG00000030408.1,CATG00000030411.1,CATG00000030415.1,CATG00000030417.1,CATG00000030520.1,CATG00000030587.1,CATG00000030660.1,CATG00000030733.1,CATG00000030758.1,CATG00000030863.1,CATG00000030898.1,CATG00000031078.1,CATG00000031150.1,CATG00000031152.1,CATG00000031155.1,CATG00000031157.1,CATG00000031413.1,CATG00000031418.1,CATG00000031446.1,CATG00000031490.1,CATG00000031741.1,CATG00000031871.1,CATG00000031932.1,CATG00000032029.1,CATG00000032125.1,CATG00000032272.1,CATG00000032320.1,CATG00000032370.1,CATG00000032371.1,CATG00000032373.1,CATG00000032376.1,CATG00000032378.1,CATG00000032389.1,CATG00000032415.1,CATG00000032416.1,CATG00000032430.1,CATG00000032530.1,CATG00000032541.1,CATG00000032542.1,CATG00000032543.1,CATG00000032550.1,CATG00000032551.1,CATG00000032634.1,CATG00000032669.1,CATG00000032703.1,CATG00000032704.1,CATG00000032733.1,CATG00000032738.1,CATG00000032764.1,CATG00000032836.1,CATG00000032857.1,CATG00000032924.1,CATG00000032925.1,CATG00000032969.1,CATG00000033000.1,CATG00000033084.1,CATG00000033087.1,CATG00000033110.1,CATG00000033111.1,CATG00000033349.1,CATG00000033360.1,CATG00000033362.1,CATG00000033444.1,CATG00000033448.1,CATG00000033451.1,CATG00000033506.1,CATG00000033577.1,CATG00000033674.1,CATG00000033695.1,CATG00000033748.1,CATG00000033869.1,CATG00000033899.1,CATG00000033934.1,CATG00000033948.1,CATG00000034048.1,CATG00000034058.1,CATG00000034086.1,CATG00000034132.1,CATG00000034137.1,CATG00000034198.1,CATG00000034219.1,CATG00000034234.1,CATG00000034235.1,CATG00000034239.1,CATG00000034241.1,CATG00000034259.1,CATG00000034274.1,CATG00000034280.1,CATG00000034397.1,CATG00000034398.1,CATG00000034487.1,CATG00000034522.1,CATG00000034680.1,CATG00000034706.1,CATG00000034718.1,CATG00000034724.1,CATG00000034725.1,CATG00000034726.1,CATG00000034727.1,CATG00000034729.1,CATG00000034805.1,CATG00000034825.1,CATG00000034836.1,CATG00000034913.1,CATG00000034914.1,CATG00000034989.1,CATG00000035014.1,CATG00000035034.1,CATG00000035036.1,CATG00000035093.1,CATG00000035124.1,CATG00000035126.1,CATG00000035242.1,CATG00000035322.1,CATG00000035323.1,CATG00000035337.1,CATG00000035601.1,CATG00000035773.1,CATG00000035832.1,CATG00000035835.1,CATG00000035848.1,CATG00000035920.1,CATG00000035934.1,CATG00000035959.1,CATG00000035975.1,CATG00000036107.1,CATG00000036110.1,CATG00000036123.1,CATG00000036129.1,CATG00000036203.1,CATG00000036282.1,CATG00000036286.1,CATG00000036299.1,CATG00000036362.1,CATG00000036632.1,CATG00000036636.1,CATG00000036637.1,CATG00000036787.1,CATG00000036797.1,CATG00000036803.1,CATG00000036856.1,CATG00000036907.1,CATG00000037257.1,CATG00000037451.1,CATG00000037612.1,CATG00000037704.1,CATG00000037745.1,CATG00000037781.1,CATG00000038023.1,CATG00000038052.1,CATG00000038160.1,CATG00000038176.1,CATG00000038197.1,CATG00000038215.1,CATG00000038230.1,CATG00000038244.1,CATG00000038306.1,CATG00000038320.1,CATG00000038325.1,CATG00000038372.1,CATG00000038418.1,CATG00000038441.1,CATG00000038597.1,CATG00000038607.1,CATG00000038608.1,CATG00000038647.1,CATG00000038776.1,CATG00000038834.1,CATG00000038869.1,CATG00000039065.1,CATG00000039093.1,CATG00000039101.1,CATG00000039135.1,CATG00000039139.1,CATG00000039355.1,CATG00000039425.1,CATG00000039426.1,CATG00000039435.1,CATG00000039436.1,CATG00000039461.1,CATG00000039496.1,CATG00000039497.1,CATG00000039517.1,CATG00000039536.1,CATG00000039537.1,CATG00000039559.1,CATG00000039564.1,CATG00000039609.1,CATG00000039613.1,CATG00000039648.1,CATG00000039711.1,CATG00000039749.1,CATG00000039751.1,CATG00000039820.1,CATG00000039821.1,CATG00000039920.1,CATG00000039942.1,CATG00000039983.1,CATG00000040018.1,CATG00000040026.1,CATG00000040037.1,CATG00000040066.1,CATG00000040067.1,CATG00000040077.1,CATG00000040121.1,CATG00000040122.1,CATG00000040127.1,CATG00000040167.1,CATG00000040268.1,CATG00000040307.1,CATG00000040376.1,CATG00000040378.1,CATG00000040393.1,CATG00000040407.1,CATG00000040419.1,CATG00000040425.1,CATG00000040454.1,CATG00000040501.1,CATG00000040514.1,CATG00000040550.1,CATG00000040590.1,CATG00000040778.1,CATG00000040780.1,CATG00000040791.1,CATG00000040796.1,CATG00000040849.1,CATG00000040952.1,CATG00000041032.1,CATG00000041110.1,CATG00000041116.1,CATG00000041147.1,CATG00000041154.1,CATG00000041168.1,CATG00000041174.1,CATG00000041175.1,CATG00000041224.1,CATG00000041226.1,CATG00000041269.1,CATG00000041277.1,CATG00000041336.1,CATG00000041337.1,CATG00000041357.1,CATG00000041411.1,CATG00000041413.1,CATG00000041420.1,CATG00000041423.1,CATG00000041426.1,CATG00000041477.1,CATG00000041579.1,CATG00000041685.1,CATG00000041725.1,CATG00000041925.1,CATG00000042055.1,CATG00000042127.1,CATG00000042146.1,CATG00000042228.1,CATG00000042238.1,CATG00000042297.1,CATG00000042435.1,CATG00000042518.1,CATG00000042563.1,CATG00000042601.1,CATG00000042617.1,CATG00000042837.1,CATG00000042913.1,CATG00000042928.1,CATG00000042929.1,CATG00000042932.1,CATG00000042935.1,CATG00000043013.1,CATG00000043083.1,CATG00000043101.1,CATG00000043105.1,CATG00000043107.1,CATG00000043203.1,CATG00000043230.1,CATG00000043243.1,CATG00000043248.1,CATG00000043289.1,CATG00000043383.1,CATG00000043676.1,CATG00000043708.1,CATG00000043717.1,CATG00000043803.1,CATG00000043839.1,CATG00000043841.1,CATG00000043887.1,CATG00000043937.1,CATG00000043966.1,CATG00000044210.1,CATG00000044214.1,CATG00000044216.1,CATG00000044353.1,CATG00000044358.1,CATG00000044530.1,CATG00000044539.1,CATG00000044540.1,CATG00000044716.1,CATG00000044717.1,CATG00000044750.1,CATG00000044822.1,CATG00000044829.1,CATG00000044833.1,CATG00000044867.1,CATG00000044871.1,CATG00000044875.1,CATG00000044878.1,CATG00000044920.1,CATG00000044929.1,CATG00000044948.1,CATG00000045046.1,CATG00000045070.1,CATG00000045215.1,CATG00000045402.1,CATG00000045514.1,CATG00000045567.1,CATG00000045682.1,CATG00000045696.1,CATG00000046012.1,CATG00000046209.1,CATG00000046297.1,CATG00000046393.1,CATG00000046409.1,CATG00000046580.1,CATG00000046582.1,CATG00000046964.1,CATG00000046965.1,CATG00000046966.1,CATG00000046971.1,CATG00000046972.1,CATG00000047017.1,CATG00000047093.1,CATG00000047096.1,CATG00000047098.1,CATG00000047111.1,CATG00000047280.1,CATG00000047289.1,CATG00000047338.1,CATG00000047371.1,CATG00000047451.1,CATG00000047463.1,CATG00000047575.1,CATG00000047746.1,CATG00000047844.1,CATG00000047907.1,CATG00000047933.1,CATG00000047936.1,CATG00000047995.1,CATG00000048252.1,CATG00000048264.1,CATG00000048324.1,CATG00000048550.1,CATG00000048576.1,CATG00000048580.1,CATG00000048665.1,CATG00000048676.1,CATG00000048743.1,CATG00000048880.1,CATG00000048931.1,CATG00000048934.1,CATG00000049047.1,CATG00000049183.1,CATG00000049200.1,CATG00000049239.1,CATG00000049293.1,CATG00000049339.1,CATG00000049353.1,CATG00000049454.1,CATG00000049462.1,CATG00000049464.1,CATG00000049484.1,CATG00000049637.1,CATG00000049669.1,CATG00000049674.1,CATG00000049683.1,CATG00000049695.1,CATG00000049698.1,CATG00000049710.1,CATG00000049794.1,CATG00000049795.1,CATG00000049898.1,CATG00000049914.1,CATG00000049971.1,CATG00000050062.1,CATG00000050109.1,CATG00000050185.1,CATG00000050187.1,CATG00000050188.1,CATG00000050209.1,CATG00000050213.1,CATG00000050219.1,CATG00000050222.1,CATG00000050236.1,CATG00000050315.1,CATG00000050325.1,CATG00000050461.1,CATG00000050470.1,CATG00000050475.1,CATG00000050525.1,CATG00000050705.1,CATG00000050714.1,CATG00000050736.1,CATG00000050740.1,CATG00000050856.1,CATG00000050881.1,CATG00000051248.1,CATG00000051324.1,CATG00000051327.1,CATG00000051355.1,CATG00000051361.1,CATG00000051365.1,CATG00000051486.1,CATG00000051546.1,CATG00000051556.1,CATG00000051559.1,CATG00000051597.1,CATG00000051629.1,CATG00000051669.1,CATG00000051762.1,CATG00000051777.1,CATG00000051797.1,CATG00000051798.1,CATG00000051826.1,CATG00000051829.1,CATG00000051860.1,CATG00000051865.1,CATG00000051943.1,CATG00000052107.1,CATG00000052211.1,CATG00000052234.1,CATG00000052261.1,CATG00000052347.1,CATG00000052361.1,CATG00000052364.1,CATG00000052390.1,CATG00000052542.1,CATG00000052772.1,CATG00000052895.1,CATG00000052897.1,CATG00000052900.1,CATG00000052902.1,CATG00000052907.1,CATG00000052975.1,CATG00000053094.1,CATG00000053110.1,CATG00000053155.1,CATG00000053156.1,CATG00000053247.1,CATG00000053250.1,CATG00000053253.1,CATG00000053260.1,CATG00000053265.1,CATG00000053365.1,CATG00000053466.1,CATG00000053503.1,CATG00000053508.1,CATG00000053509.1,CATG00000053510.1,CATG00000053526.1,CATG00000053541.1,CATG00000053543.1,CATG00000053561.1,CATG00000053562.1,CATG00000053566.1,CATG00000053672.1,CATG00000053829.1,CATG00000053834.1,CATG00000053835.1,CATG00000053945.1,CATG00000053948.1,CATG00000053951.1,CATG00000053995.1,CATG00000054069.1,CATG00000054077.1,CATG00000054105.1,CATG00000054118.1,CATG00000054151.1,CATG00000054163.1,CATG00000054164.1,CATG00000054167.1,CATG00000054170.1,CATG00000054202.1,CATG00000054479.1,CATG00000054481.1,CATG00000054482.1,CATG00000054620.1,CATG00000054714.1,CATG00000054724.1,CATG00000054725.1,CATG00000054726.1,CATG00000054790.1,CATG00000054804.1,CATG00000054808.1,CATG00000054813.1,CATG00000054839.1,CATG00000055043.1,CATG00000055053.1,CATG00000055056.1,CATG00000055057.1,CATG00000055062.1,CATG00000055064.1,CATG00000055076.1,CATG00000055085.1,CATG00000055086.1,CATG00000055087.1,CATG00000055089.1,CATG00000055093.1,CATG00000055094.1,CATG00000055097.1,CATG00000055106.1,CATG00000055110.1,CATG00000055112.1,CATG00000055114.1,CATG00000055117.1,CATG00000055118.1,CATG00000055184.1,CATG00000055191.1,CATG00000055207.1,CATG00000055217.1,CATG00000055219.1,CATG00000055241.1,CATG00000055342.1,CATG00000055392.1,CATG00000055405.1,CATG00000055413.1,CATG00000055461.1,CATG00000055544.1,CATG00000055547.1,CATG00000055555.1,CATG00000055564.1,CATG00000055569.1,CATG00000055836.1,CATG00000055848.1,CATG00000055869.1,CATG00000055910.1,CATG00000055938.1,CATG00000055944.1,CATG00000055945.1,CATG00000055946.1,CATG00000055979.1,CATG00000055982.1,CATG00000056048.1,CATG00000056058.1,CATG00000056069.1,CATG00000056223.1,CATG00000056224.1,CATG00000056262.1,CATG00000056300.1,CATG00000056322.1,CATG00000056402.1,CATG00000056741.1,CATG00000056744.1,CATG00000056751.1,CATG00000056759.1,CATG00000056762.1,CATG00000056822.1,CATG00000056856.1,CATG00000056917.1,CATG00000056918.1,CATG00000056943.1,CATG00000056980.1,CATG00000057062.1,CATG00000057194.1,CATG00000057336.1,CATG00000057337.1,CATG00000057339.1,CATG00000057360.1,CATG00000057364.1,CATG00000057408.1,CATG00000057414.1,CATG00000057415.1,CATG00000057418.1,CATG00000057419.1,CATG00000057420.1,CATG00000057423.1,CATG00000057430.1,CATG00000057735.1,CATG00000057783.1,CATG00000057849.1,CATG00000057881.1,CATG00000058281.1,CATG00000058287.1,CATG00000058311.1,CATG00000058351.1,CATG00000058371.1,CATG00000058373.1,CATG00000058417.1,CATG00000058465.1,CATG00000058571.1,CATG00000058632.1,CATG00000058647.1,CATG00000058651.1,CATG00000058831.1,CATG00000058844.1,CATG00000058905.1,CATG00000059008.1,CATG00000059016.1,CATG00000059027.1,CATG00000059036.1,CATG00000059210.1,CATG00000059216.1,CATG00000059241.1,CATG00000059268.1,CATG00000059471.1,CATG00000059473.1,CATG00000059714.1,CATG00000059742.1,CATG00000059783.1,CATG00000059784.1,CATG00000059804.1,CATG00000059852.1,CATG00000059856.1,CATG00000059950.1,CATG00000059964.1,CATG00000059988.1,CATG00000059990.1,CATG00000059992.1,CATG00000059993.1,CATG00000059994.1,CATG00000059995.1,CATG00000060000.1,CATG00000060059.1,CATG00000060060.1,CATG00000060079.1,CATG00000060207.1,CATG00000060208.1,CATG00000060316.1,CATG00000060467.1,CATG00000061175.1,CATG00000061185.1,CATG00000061230.1,CATG00000061411.1,CATG00000061445.1,CATG00000061507.1,CATG00000061513.1,CATG00000061563.1,CATG00000061700.1,CATG00000061701.1,CATG00000061773.1,CATG00000061782.1,CATG00000061787.1,CATG00000061976.1,CATG00000062067.1,CATG00000062140.1,CATG00000062176.1,CATG00000062256.1,CATG00000062392.1,CATG00000062401.1,CATG00000062406.1,CATG00000062520.1,CATG00000062850.1,CATG00000062981.1,CATG00000063081.1,CATG00000063086.1,CATG00000063135.1,CATG00000063144.1,CATG00000063209.1,CATG00000063228.1,CATG00000063381.1,CATG00000063432.1,CATG00000063434.1,CATG00000063508.1,CATG00000063644.1,CATG00000063734.1,CATG00000063738.1,CATG00000063762.1,CATG00000064011.1,CATG00000064178.1,CATG00000064243.1,CATG00000064252.1,CATG00000064354.1,CATG00000064407.1,CATG00000064461.1,CATG00000064465.1,CATG00000064482.1,CATG00000064485.1,CATG00000064486.1,CATG00000064487.1,CATG00000064488.1,CATG00000064503.1,CATG00000064587.1,CATG00000064669.1,CATG00000064688.1,CATG00000064757.1,CATG00000064800.1,CATG00000064889.1,CATG00000064974.1,CATG00000065003.1,CATG00000065075.1,CATG00000065196.1,CATG00000065345.1,CATG00000065351.1,CATG00000065396.1,CATG00000065407.1,CATG00000065460.1,CATG00000065539.1,CATG00000065543.1,CATG00000065545.1,CATG00000065552.1,CATG00000065824.1,CATG00000065831.1,CATG00000065837.1,CATG00000066003.1,CATG00000066068.1,CATG00000066456.1,CATG00000066457.1,CATG00000066493.1,CATG00000066543.1,CATG00000066547.1,CATG00000066549.1,CATG00000066580.1,CATG00000066599.1,CATG00000066798.1,CATG00000066809.1,CATG00000066857.1,CATG00000067072.1,CATG00000067075.1,CATG00000067191.1,CATG00000067293.1,CATG00000067371.1,CATG00000067396.1,CATG00000067410.1,CATG00000067536.1,CATG00000067544.1,CATG00000067715.1,CATG00000067788.1,CATG00000067789.1,CATG00000067809.1,CATG00000067849.1,CATG00000068045.1,CATG00000068078.1,CATG00000068101.1,CATG00000068127.1,CATG00000068222.1,CATG00000068362.1,CATG00000068371.1,CATG00000068412.1,CATG00000068413.1,CATG00000068414.1,CATG00000068938.1,CATG00000068951.1,CATG00000068956.1,CATG00000069181.1,CATG00000069208.1,CATG00000069212.1,CATG00000069224.1,CATG00000069337.1,CATG00000069822.1,CATG00000069825.1,CATG00000069867.1,CATG00000069883.1,CATG00000069894.1,CATG00000070014.1,CATG00000070137.1,CATG00000070139.1,CATG00000070304.1,CATG00000070309.1,CATG00000070323.1,CATG00000070347.1,CATG00000070604.1,CATG00000070753.1,CATG00000070759.1,CATG00000070760.1,CATG00000070763.1,CATG00000070909.1,CATG00000070928.1,CATG00000071332.1,CATG00000071336.1,CATG00000071341.1,CATG00000071354.1,CATG00000071355.1,CATG00000071356.1,CATG00000071360.1,CATG00000071362.1,CATG00000071364.1,CATG00000071484.1,CATG00000071501.1,CATG00000071624.1,CATG00000071683.1,CATG00000071737.1,CATG00000071786.1,CATG00000071804.1,CATG00000071806.1,CATG00000071819.1,CATG00000071942.1,CATG00000072157.1,CATG00000072164.1,CATG00000072166.1,CATG00000072170.1,CATG00000072378.1,CATG00000072411.1,CATG00000072715.1,CATG00000072805.1,CATG00000072823.1,CATG00000072989.1,CATG00000073012.1,CATG00000073209.1,CATG00000073317.1,CATG00000073743.1,CATG00000073889.1,CATG00000073896.1,CATG00000073950.1,CATG00000073953.1,CATG00000073955.1,CATG00000074077.1,CATG00000074221.1,CATG00000074222.1,CATG00000074343.1,CATG00000074344.1,CATG00000074504.1,CATG00000074537.1,CATG00000074748.1,CATG00000074760.1,CATG00000074877.1,CATG00000074887.1,CATG00000074891.1,CATG00000074944.1,CATG00000074949.1,CATG00000074971.1,CATG00000074975.1,CATG00000075247.1,CATG00000075540.1,CATG00000075565.1,CATG00000075659.1,CATG00000075661.1,CATG00000075669.1,CATG00000075906.1,CATG00000075910.1,CATG00000076005.1,CATG00000076046.1,CATG00000076083.1,CATG00000076152.1,CATG00000076244.1,CATG00000076492.1,CATG00000076632.1,CATG00000076639.1,CATG00000076731.1,CATG00000076834.1,CATG00000076835.1,CATG00000076837.1,CATG00000077037.1,CATG00000077092.1,CATG00000077255.1,CATG00000077537.1,CATG00000077557.1,CATG00000077815.1,CATG00000077851.1,CATG00000077873.1,CATG00000077962.1,CATG00000077988.1,CATG00000078036.1,CATG00000078065.1,CATG00000078081.1,CATG00000078082.1,CATG00000078085.1,CATG00000078275.1,CATG00000078628.1,CATG00000078629.1,CATG00000078677.1,CATG00000078678.1,CATG00000078699.1,CATG00000078702.1,CATG00000078706.1,CATG00000078757.1,CATG00000078830.1,CATG00000078852.1,CATG00000078908.1,CATG00000078934.1,CATG00000078935.1,CATG00000078936.1,CATG00000078937.1,CATG00000078939.1,CATG00000079027.1,CATG00000079081.1,CATG00000079126.1,CATG00000079127.1,CATG00000079248.1,CATG00000079334.1,CATG00000079483.1,CATG00000079484.1,CATG00000079497.1,CATG00000079580.1,CATG00000079611.1,CATG00000079612.1,CATG00000079614.1,CATG00000079615.1,CATG00000079789.1,CATG00000079792.1,CATG00000079793.1,CATG00000079812.1,CATG00000079857.1,CATG00000079873.1,CATG00000079883.1,CATG00000080006.1,CATG00000080007.1,CATG00000080056.1,CATG00000080082.1,CATG00000080091.1,CATG00000080165.1,CATG00000080168.1,CATG00000080218.1,CATG00000080304.1,CATG00000080462.1,CATG00000080494.1,CATG00000080640.1,CATG00000080641.1,CATG00000080762.1,CATG00000080947.1,CATG00000080948.1,CATG00000081003.1,CATG00000081005.1,CATG00000081014.1,CATG00000081018.1,CATG00000081246.1,CATG00000081331.1,CATG00000081414.1,CATG00000081415.1,CATG00000081424.1,CATG00000081428.1,CATG00000081571.1,CATG00000081601.1,CATG00000081626.1,CATG00000081984.1,CATG00000081985.1,CATG00000081986.1,CATG00000082020.1,CATG00000082033.1,CATG00000082039.1,CATG00000082040.1,CATG00000082156.1,CATG00000082230.1,CATG00000082242.1,CATG00000082260.1,CATG00000082280.1,CATG00000082387.1,CATG00000082389.1,CATG00000082559.1,CATG00000082570.1,CATG00000082571.1,CATG00000082706.1,CATG00000082711.1,CATG00000082713.1,CATG00000082780.1,CATG00000082820.1,CATG00000082843.1,CATG00000082852.1,CATG00000082882.1,CATG00000082884.1,CATG00000082893.1,CATG00000082898.1,CATG00000082901.1,CATG00000082902.1,CATG00000082913.1,CATG00000082917.1,CATG00000082918.1,CATG00000082930.1,CATG00000083014.1,CATG00000083143.1,CATG00000083238.1,CATG00000083468.1,CATG00000083570.1,CATG00000083575.1,CATG00000083577.1,CATG00000083579.1,CATG00000083592.1,CATG00000083598.1,CATG00000083665.1,CATG00000083749.1,CATG00000083755.1,CATG00000083834.1,CATG00000083836.1,CATG00000083853.1,CATG00000083905.1,CATG00000083966.1,CATG00000083983.1,CATG00000084365.1,CATG00000084412.1,CATG00000084563.1,CATG00000084638.1,CATG00000084696.1,CATG00000084773.1,CATG00000084802.1,CATG00000085191.1,CATG00000085201.1,CATG00000085204.1,CATG00000085206.1,CATG00000085208.1,CATG00000085214.1,CATG00000085217.1,CATG00000085239.1,CATG00000085276.1,CATG00000085346.1,CATG00000085390.1,CATG00000085397.1,CATG00000085452.1,CATG00000085471.1,CATG00000085605.1,CATG00000085845.1,CATG00000085873.1,CATG00000085965.1,CATG00000086004.1,CATG00000086005.1,CATG00000086010.1,CATG00000086022.1,CATG00000086038.1,CATG00000086039.1,CATG00000086099.1,CATG00000086102.1,CATG00000086103.1,CATG00000086115.1,CATG00000086133.1,CATG00000086136.1,CATG00000086137.1,CATG00000086143.1,CATG00000086148.1,CATG00000086152.1,CATG00000086157.1,CATG00000086184.1,CATG00000086372.1,CATG00000086459.1,CATG00000086521.1,CATG00000086635.1,CATG00000086753.1,CATG00000086775.1,CATG00000086826.1,CATG00000086920.1,CATG00000086948.1,CATG00000087044.1,CATG00000087047.1,CATG00000087064.1,CATG00000087169.1,CATG00000087264.1,CATG00000087267.1,CATG00000087410.1,CATG00000087503.1,CATG00000087507.1,CATG00000087567.1,CATG00000087631.1,CATG00000087637.1,CATG00000087695.1,CATG00000087795.1,CATG00000087805.1,CATG00000087923.1,CATG00000087971.1,CATG00000087998.1,CATG00000088002.1,CATG00000088026.1,CATG00000088030.1,CATG00000088064.1,CATG00000088071.1,CATG00000088084.1,CATG00000088124.1,CATG00000088126.1,CATG00000088127.1,CATG00000088344.1,CATG00000088367.1,CATG00000088404.1,CATG00000088442.1,CATG00000088558.1,CATG00000088826.1,CATG00000088881.1,CATG00000089041.1,CATG00000089176.1,CATG00000089177.1,CATG00000089207.1,CATG00000089469.1,CATG00000089478.1,CATG00000089483.1,CATG00000089485.1,CATG00000089491.1,CATG00000089492.1,CATG00000089494.1,CATG00000089504.1,CATG00000089561.1,CATG00000089573.1,CATG00000089591.1,CATG00000089616.1,CATG00000089621.1,CATG00000089655.1,CATG00000089657.1,CATG00000089879.1,CATG00000089924.1,CATG00000090064.1,CATG00000090076.1,CATG00000090078.1,CATG00000090166.1,CATG00000090176.1,CATG00000090228.1,CATG00000090245.1,CATG00000090351.1,CATG00000090352.1,CATG00000090646.1,CATG00000090647.1,CATG00000090656.1,CATG00000090689.1,CATG00000090692.1,CATG00000090702.1,CATG00000090718.1,CATG00000090870.1,CATG00000090945.1,CATG00000090980.1,CATG00000091049.1,CATG00000091077.1,CATG00000091079.1,CATG00000091277.1,CATG00000091425.1,CATG00000091426.1,CATG00000091435.1,CATG00000091437.1,CATG00000091553.1,CATG00000091612.1,CATG00000091664.1,CATG00000091666.1,CATG00000091667.1,CATG00000091713.1,CATG00000091754.1,CATG00000091923.1,CATG00000091993.1,CATG00000092062.1,CATG00000092110.1,CATG00000092159.1,CATG00000092189.1,CATG00000092629.1,CATG00000092654.1,CATG00000092827.1,CATG00000093092.1,CATG00000093147.1,CATG00000093208.1,CATG00000093240.1,CATG00000093245.1,CATG00000093279.1,CATG00000093292.1,CATG00000093306.1,CATG00000093309.1,CATG00000093328.1,CATG00000093343.1,CATG00000093534.1,CATG00000093597.1,CATG00000093917.1,CATG00000093922.1,CATG00000094248.1,CATG00000094254.1,CATG00000094431.1,CATG00000094441.1,CATG00000094544.1,CATG00000094584.1,CATG00000094624.1,CATG00000094629.1,CATG00000094754.1,CATG00000094801.1,CATG00000094965.1,CATG00000095080.1,CATG00000095150.1,CATG00000095151.1,CATG00000095230.1,CATG00000095263.1,CATG00000095265.1,CATG00000095269.1,CATG00000095337.1,CATG00000095344.1,CATG00000095356.1,CATG00000095362.1,CATG00000095367.1,CATG00000095464.1,CATG00000095567.1,CATG00000095637.1,CATG00000095685.1,CATG00000095707.1,CATG00000095742.1,CATG00000095745.1,CATG00000095747.1,CATG00000095749.1,CATG00000095801.1,CATG00000095809.1,CATG00000095864.1,CATG00000096133.1,CATG00000096150.1,CATG00000096154.1,CATG00000096161.1,CATG00000096269.1,CATG00000096367.1,CATG00000096391.1,CATG00000096540.1,CATG00000096613.1,CATG00000096656.1,CATG00000096704.1,CATG00000097058.1,CATG00000097241.1,CATG00000097260.1,CATG00000097276.1,CATG00000097304.1,CATG00000097365.1,CATG00000097527.1,CATG00000097536.1,CATG00000097548.1,CATG00000097567.1,CATG00000097572.1,CATG00000097577.1,CATG00000097582.1,CATG00000097606.1,CATG00000097633.1,CATG00000097697.1,CATG00000097755.1,CATG00000097970.1,CATG00000097971.1,CATG00000097973.1,CATG00000097975.1,CATG00000098076.1,CATG00000098080.1,CATG00000098096.1,CATG00000098118.1,CATG00000098201.1,CATG00000098333.1,CATG00000098667.1,CATG00000098730.1,CATG00000098794.1,CATG00000098860.1,CATG00000098861.1,CATG00000098883.1,CATG00000098986.1,CATG00000098989.1,CATG00000099068.1,CATG00000099192.1,CATG00000099197.1,CATG00000099282.1,CATG00000099396.1,CATG00000099735.1,CATG00000099738.1,CATG00000099982.1,CATG00000099985.1,CATG00000099994.1,CATG00000100002.1,CATG00000100026.1,CATG00000100027.1,CATG00000100359.1,CATG00000100379.1,CATG00000100452.1,CATG00000100624.1,CATG00000100695.1,CATG00000100699.1,CATG00000100701.1,CATG00000100703.1,CATG00000100705.1,CATG00000100725.1,CATG00000100726.1,CATG00000100857.1,CATG00000100937.1,CATG00000100991.1,CATG00000100994.1,CATG00000101053.1,CATG00000101059.1,CATG00000101210.1,CATG00000101238.1,CATG00000101288.1,CATG00000101298.1,CATG00000101401.1,CATG00000101669.1,CATG00000101671.1,CATG00000101701.1,CATG00000101748.1,CATG00000101790.1,CATG00000101799.1,CATG00000101830.1,CATG00000101831.1,CATG00000101944.1,CATG00000101948.1,CATG00000102032.1,CATG00000102070.1,CATG00000102465.1,CATG00000102491.1,CATG00000102565.1,CATG00000102579.1,CATG00000102601.1,CATG00000102657.1,CATG00000102686.1,CATG00000102764.1,CATG00000103053.1,CATG00000103067.1,CATG00000103151.1,CATG00000103199.1,CATG00000103240.1,CATG00000103252.1,CATG00000103334.1,CATG00000103482.1,CATG00000103484.1,CATG00000103500.1,CATG00000103516.1,CATG00000103647.1,CATG00000103650.1,CATG00000103933.1,CATG00000103942.1,CATG00000103950.1,CATG00000103991.1,CATG00000104018.1,CATG00000104059.1,CATG00000104065.1,CATG00000104155.1,CATG00000104158.1,CATG00000104198.1,CATG00000104227.1,CATG00000104230.1,CATG00000104372.1,CATG00000104409.1,CATG00000104430.1,CATG00000104609.1,CATG00000104613.1,CATG00000104811.1,CATG00000105110.1,CATG00000105112.1,CATG00000105294.1,CATG00000105590.1,CATG00000105765.1,CATG00000105951.1,CATG00000105999.1,CATG00000106007.1,CATG00000106021.1,CATG00000106032.1,CATG00000106033.1,CATG00000106035.1,CATG00000106063.1,CATG00000106133.1,CATG00000106179.1,CATG00000106180.1,CATG00000106186.1,CATG00000106364.1,CATG00000106473.1,CATG00000106474.1,CATG00000106563.1,CATG00000106576.1,CATG00000106578.1,CATG00000106579.1,CATG00000106637.1,CATG00000106649.1,CATG00000106665.1,CATG00000106734.1,CATG00000106742.1,CATG00000106755.1,CATG00000106793.1,CATG00000106819.1,CATG00000106957.1,CATG00000106963.1,CATG00000106964.1,CATG00000106965.1,CATG00000107083.1,CATG000</t>
  </si>
  <si>
    <t>CL:0000594</t>
  </si>
  <si>
    <t>skeletal muscle satellite cell</t>
  </si>
  <si>
    <t>An elongated, spindle-shaped, cell that is located between the basal lamina and the plasmalemma of a muscle fiber. These cells are mostly quiescent, but upon activation they divide to produce cells that generate new muscle fibers.</t>
  </si>
  <si>
    <t>CNhs10869,CNhs11964,CNhs12008</t>
  </si>
  <si>
    <t>CATG00000000388.1,CATG00000001361.1,CATG00000001701.1,CATG00000001837.1,CATG00000004409.1,CATG00000007400.1,CATG00000008747.1,CATG00000009052.1,CATG00000009836.1,CATG00000010357.1,CATG00000011013.1,CATG00000012294.1,CATG00000012735.1,CATG00000012738.1,CATG00000013255.1,CATG00000014419.1,CATG00000015750.1,CATG00000015752.1,CATG00000015758.1,CATG00000016939.1,CATG00000016957.1,CATG00000017140.1,CATG00000017177.1,CATG00000017474.1,CATG00000018943.1,CATG00000020196.1,CATG00000020700.1,CATG00000022689.1,CATG00000023102.1,CATG00000024502.1,CATG00000030204.1,CATG00000030232.1,CATG00000030750.1,CATG00000031334.1,CATG00000032141.1,CATG00000035774.1,CATG00000042483.1,CATG00000042742.1,CATG00000043978.1,CATG00000045713.1,CATG00000046017.1,CATG00000049478.1,CATG00000050383.1,CATG00000051463.1,CATG00000052038.1,CATG00000052040.1,CATG00000052764.1,CATG00000057021.1,CATG00000057263.1,CATG00000057264.1,CATG00000060571.1,CATG00000060759.1,CATG00000062066.1,CATG00000062084.1,CATG00000063461.1,CATG00000064028.1,CATG00000066562.1,CATG00000066614.1,CATG00000066674.1,CATG00000067488.1,CATG00000068201.1,CATG00000070646.1,CATG00000071020.1,CATG00000071265.1,CATG00000072311.1,CATG00000074064.1,CATG00000074286.1,CATG00000077658.1,CATG00000080389.1,CATG00000083714.1,CATG00000083716.1,CATG00000083940.1,CATG00000084680.1,CATG00000084686.1,CATG00000085119.1,CATG00000085799.1,CATG00000092123.1,CATG00000092863.1,CATG00000092872.1,CATG00000093443.1,CATG00000095152.1,CATG00000096238.1,CATG00000096995.1,CATG00000098837.1,CATG00000100144.1,CATG00000100323.1,CATG00000100909.1,CATG00000102394.1,CATG00000102496.1,CATG00000104816.1,CATG00000106702.1,CATG00000106837.1,CATG00000107791.1,CATG00000107824.1,CATG00000107836.1,CATG00000107850.1,CATG00000108393.1,CATG00000108950.1,CATG00000110005.1,CATG00000113651.1,CATG00000114327.1,CATG00000115430.1,CATG00000117328.1,ENSG00000099994.10,ENSG00000106511.5,ENSG00000108960.3,ENSG00000109193.6,ENSG00000112837.12,ENSG00000122180.4,ENSG00000122420.5,ENSG00000123572.12,ENSG00000127377.4,ENSG00000129152.3,ENSG00000133055.4,ENSG00000143127.8,ENSG00000147465.7,ENSG00000149506.6,ENSG00000163359.11,ENSG00000163735.6,ENSG00000166396.8,ENSG00000173068.13,ENSG00000174325.4,ENSG00000179008.4,ENSG00000180818.4,ENSG00000181408.2,ENSG00000187616.4,ENSG00000196549.6,ENSG00000201041.1,ENSG00000202048.1,ENSG00000207581.1,ENSG00000207779.1,ENSG00000207949.1,ENSG00000208005.1,ENSG00000215808.2,ENSG00000217514.1,ENSG00000221091.1,ENSG00000221818.4,ENSG00000223604.1,ENSG00000223822.2,ENSG00000224413.1,ENSG00000226172.2,ENSG00000226643.1,ENSG00000226679.1,ENSG00000226790.2,ENSG00000228630.1,ENSG00000228707.1,ENSG00000228877.2,ENSG00000229647.1,ENSG00000230630.1,ENSG00000231877.1,ENSG00000232821.1,ENSG00000233219.1,ENSG00000233858.4,ENSG00000234779.1,ENSG00000234938.2,ENSG00000235180.1,ENSG00000235927.2,ENSG00000236591.1,ENSG00000237413.1,ENSG00000238300.1,ENSG00000245385.2,ENSG00000248187.1,ENSG00000248265.1,ENSG00000248515.1,ENSG00000248802.1,ENSG00000250038.1,ENSG00000250657.1,ENSG00000250748.2,ENSG00000251003.3,ENSG00000251126.2,ENSG00000251144.1,ENSG00000251151.2,ENSG00000252847.1,ENSG00000252866.1,ENSG00000254115.1,ENSG00000254480.1,ENSG00000254586.1,ENSG00000255345.1,ENSG00000256268.1,ENSG00000256896.1,ENSG00000256915.1,ENSG00000257331.1,ENSG00000258171.1,ENSG00000258636.1,ENSG00000260430.1,ENSG00000262003.1,ENSG00000264116.1,ENSG00000264379.1,ENSG00000264823.1,ENSG00000267984.1,ENSG00000269099.1,ENSG00000270321.1,ENSG00000270522.1,ENSG00000273049.1,ENSG00000273297.1</t>
  </si>
  <si>
    <t>CL:0000622</t>
  </si>
  <si>
    <t>acinar cell</t>
  </si>
  <si>
    <t>A secretory cell that is grouped together with other cells of the same type to form grape shaped clusters known as acini (singular acinus).</t>
  </si>
  <si>
    <t>CNhs10847,CNhs11951,CNhs12810,CNhs12811,CNhs12812</t>
  </si>
  <si>
    <t>CATG00000000204.1,CATG00000000205.1,CATG00000000282.1,CATG00000001795.1,CATG00000002516.1,CATG00000004063.1,CATG00000005003.1,CATG00000008766.1,CATG00000008985.1,CATG00000008987.1,CATG00000010313.1,CATG00000011000.1,CATG00000011832.1,CATG00000011864.1,CATG00000011999.1,CATG00000012291.1,CATG00000012634.1,CATG00000013219.1,CATG00000014045.1,CATG00000014192.1,CATG00000014638.1,CATG00000015287.1,CATG00000015432.1,CATG00000016858.1,CATG00000018323.1,CATG00000018391.1,CATG00000019485.1,CATG00000020872.1,CATG00000022194.1,CATG00000022773.1,CATG00000023028.1,CATG00000023888.1,CATG00000025456.1,CATG00000025986.1,CATG00000027440.1,CATG00000029301.1,CATG00000030567.1,CATG00000031332.1,CATG00000031389.1,CATG00000031391.1,CATG00000031437.1,CATG00000032679.1,CATG00000033023.1,CATG00000033556.1,CATG00000033744.1,CATG00000035504.1,CATG00000036368.1,CATG00000037057.1,CATG00000037058.1,CATG00000037192.1,CATG00000037778.1,CATG00000039745.1,CATG00000039975.1,CATG00000040446.1,CATG00000040629.1,CATG00000040999.1,CATG00000041297.1,CATG00000042600.1,CATG00000043190.1,CATG00000045321.1,CATG00000045542.1,CATG00000048594.1,CATG00000048752.1,CATG00000048817.1,CATG00000050675.1,CATG00000051634.1,CATG00000051782.1,CATG00000052299.1,CATG00000053516.1,CATG00000054918.1,CATG00000054990.1,CATG00000055108.1,CATG00000055285.1,CATG00000056871.1,CATG00000056923.1,CATG00000057355.1,CATG00000060356.1,CATG00000061041.1,CATG00000063289.1,CATG00000063411.1,CATG00000066586.1,CATG00000067216.1,CATG00000067223.1,CATG00000067676.1,CATG00000068592.1,CATG00000068953.1,CATG00000071429.1,CATG00000072185.1,CATG00000072406.1,CATG00000072885.1,CATG00000073658.1,CATG00000074523.1,CATG00000074802.1,CATG00000076016.1,CATG00000077986.1,CATG00000079741.1,CATG00000080065.1,CATG00000080858.1,CATG00000080892.1,CATG00000082772.1,CATG00000083246.1,CATG00000086537.1,CATG00000086832.1,CATG00000087443.1,CATG00000087798.1,CATG00000088364.1,CATG00000089003.1,CATG00000090491.1,CATG00000092080.1,CATG00000092342.1,CATG00000093649.1,CATG00000095755.1,CATG00000095855.1,CATG00000098278.1,CATG00000100582.1,CATG00000102380.1,CATG00000102911.1,CATG00000102917.1,CATG00000103017.1,CATG00000103046.1,CATG00000103050.1,CATG00000103357.1,CATG00000103898.1,CATG00000104027.1,CATG00000104953.1,CATG00000104957.1,CATG00000105110.1,CATG00000106637.1,CATG00000106702.1,CATG00000106954.1,CATG00000107304.1,CATG00000107960.1,CATG00000108639.1,CATG00000109000.1,CATG00000110105.1,CATG00000110133.1,CATG00000110218.1,CATG00000110224.1,CATG00000111791.1,CATG00000112248.1,CATG00000115920.1,CATG00000116206.1,CATG00000116317.1,CATG00000116501.1,CATG00000116960.1,CATG00000118022.1,ENSG00000001617.7,ENSG00000005884.13,ENSG00000038295.3,ENSG00000053747.11,ENSG00000057149.10,ENSG00000058085.10,ENSG00000062038.9,ENSG00000065618.12,ENSG00000069011.11,ENSG00000069812.7,ENSG00000073282.8,ENSG00000075673.7,ENSG00000081277.7,ENSG00000086570.8,ENSG00000087494.11,ENSG00000087916.7,ENSG00000088002.7,ENSG00000088726.11,ENSG00000090512.7,ENSG00000091409.10,ENSG00000092295.7,ENSG00000096696.9,ENSG00000100558.4,ENSG00000101311.11,ENSG00000102554.9,ENSG00000103044.6,ENSG00000103067.7,ENSG00000104055.10,ENSG00000104140.6,ENSG00000104881.10,ENSG00000105141.4,ENSG00000105427.5,ENSG00000105880.4,ENSG00000106211.8,ENSG00000108244.12,ENSG00000108342.8,ENSG00000109101.3,ENSG00000109182.7,ENSG00000112378.11,ENSG00000114270.11,ENSG00000115112.7,ENSG00000115884.6,ENSG00000117595.6,ENSG00000118898.11,ENSG00000120471.10,ENSG00000121552.3,ENSG00000123364.3,ENSG00000124102.4,ENSG00000124429.13,ENSG00000124466.8,ENSG00000125998.7,ENSG00000126233.1,ENSG00000128422.11,ENSG00000129194.3,ENSG00000129270.11,ENSG00000129451.7,ENSG00000129455.11,ENSG00000130201.3,ENSG00000131746.8,ENSG00000132470.9,ENSG00000132746.10,ENSG00000133477.12,ENSG00000133710.11,ENSG00000134755.10,ENSG00000134757.4,ENSG00000134760.5,ENSG00000134762.12,ENSG00000134765.5,ENSG00000136688.6,ENSG00000136695.10,ENSG00000136943.6,ENSG00000137203.6,ENSG00000137440.3,ENSG00000137699.12,ENSG00000137857.13,ENSG00000137975.7,ENSG00000138271.4,ENSG00000139433.5,ENSG00000140022.5,ENSG00000140254.8,ENSG00000140945.11,ENSG00000141579.6,ENSG00000142273.6,ENSG00000143061.13,ENSG00000143382.9,ENSG00000143520.6,ENSG00000143556.4,ENSG00000143631.10,ENSG00000143882.5,ENSG00000144045.9,ENSG00000144452.10,ENSG00000144908.9,ENSG00000145283.7,ENSG00000145824.8,ENSG00000145879.6,ENSG00000147394.14,ENSG00000147689.12,ENSG00000147697.4,ENSG00000148600.10,ENSG00000149043.12,ENSG00000149527.13,ENSG00000149573.4,ENSG00000151617.11,ENSG00000153246.7,ENSG00000153294.7,ENSG00000154227.9,ENSG00000155918.3,ENSG00000156463.13,ENSG00000158023.5,ENSG00000158055.11,ENSG00000159166.9,ENSG00000159337.6,ENSG00000159516.8,ENSG00000159871.10,ENSG00000161249.16,ENSG00000162040.5,ENSG00000163141.14,ENSG00000163202.4,ENSG00000163207.5,ENSG00000163216.6,ENSG00000163218.10,ENSG00000163347.5,ENSG00000163362.6,ENSG00000164379.4,ENSG00000164520.7,ENSG00000165474.5,ENSG00000165548.6,ENSG00000165799.4,ENSG00000165905.12,ENSG00000166535.15,ENSG00000166828.2,ENSG00000167644.7,ENSG00000167754.8,ENSG00000167768.4,ENSG00000167914.6,ENSG00000167916.4,ENSG00000168143.8,ENSG00000168447.6,ENSG00000168528.7,ENSG00000168703.5,ENSG00000168907.9,ENSG00000169035.7,ENSG00000169469.7,ENSG00000169474.3,ENSG00000169509.5,ENSG00000169594.8,ENSG00000170044.4,ENSG00000170209.4,ENSG00000170423.8,ENSG00000170426.1,ENSG00000170454.5,ENSG00000170465.9,ENSG00000170549.3,ENSG00000170561.8,ENSG00000171346.9,ENSG00000171403.5,ENSG00000171462.10,ENSG00000171517.5,ENSG00000172155.7,ENSG00000172548.10,ENSG00000173156.2,ENSG00000173212.4,ENSG00000173801.12,ENSG00000174564.8,ENSG00000174950.6,ENSG00000175121.7,ENSG00000175793.10,ENSG00000176075.6,ENSG00000177494.5,ENSG00000177508.11,ENSG00000177627.5,ENSG00000178172.2,ENSG00000178363.3,ENSG00000178372.6,ENSG00000178814.11,ENSG00000179133.7,ENSG00000179148.5,ENSG00000179477.5,ENSG00000179593.11,ENSG00000179826.5,ENSG00000180921.6,ENSG00000181333.11,ENSG00000182040.4,ENSG00000182585.5,ENSG00000182795.12,ENSG00000183421.7,ENSG00000184148.3,ENSG00000184330.7,ENSG00000184363.5,ENSG00000184459.4,ENSG00000184916.4,ENSG00000185069.2,ENSG00000185479.5,ENSG00000185567.6,ENSG00000185966.3,ENSG00000186081.7,ENSG00000186226.7,ENSG00000186395.6,ENSG00000186474.11,ENSG00000186493.7,ENSG00000186567.8,ENSG00000186806.5,ENSG00000186807.9,ENSG00000186832.4,ENSG00000186847.5,ENSG00000187173.3,ENSG00000187223.3,ENSG00000188089.9,ENSG00000188100.8,ENSG00000188112.4,ENSG00000188293.5,ENSG00000188373.4,ENSG00000188505.4,ENSG00000188508.6,ENSG00000188883.4,ENSG00000188910.7,ENSG00000189001.6,ENSG00000189051.5,ENSG00000189280.3,ENSG00000189334.4,ENSG00000189433.5,ENSG00000196344.7,ENSG00000196407.7,ENSG00000196562.10,ENSG00000196734.6,ENSG00000196754.6,ENSG00000196805.6,ENSG00000197084.4,ENSG00000197191.3,ENSG00000197565.11,ENSG00000197641.7,ENSG00000198092.5,ENSG00000198535.5,ENSG00000198729.4,ENSG00000198854.4,ENSG00000202351.1,ENSG00000203722.3,ENSG00000203782.5,ENSG00000203785.4,ENSG00000203786.5,ENSG00000203837.4,ENSG00000204421.2,ENSG00000204538.3,ENSG00000204539.3,ENSG00000204618.4,ENSG00000204866.4,ENSG00000205325.1,ENSG00000205420.6,ENSG00000206075.9,ENSG00000207460.1,ENSG00000207568.1,ENSG00000213022.4,ENSG00000213046.4,ENSG00000213906.5,ENSG00000214432.5,ENSG00000214975.4,ENSG00000215033.3,ENSG00000215853.3,ENSG00000221638.1,ENSG00000223573.2,ENSG00000223617.1,ENSG00000223916.1,ENSG00000224260.2,ENSG00000224689.3,ENSG00000225950.3,ENSG00000225996.2,ENSG00000226652.1,ENSG00000226965.1,ENSG00000227584.1,ENSG00000227706.3,ENSG00000228998.3,ENSG00000230183.3,ENSG00000230439.2,ENSG00000230937.5,ENSG00000231648.1,ENSG00000231870.4,ENSG00000232093.1,ENSG00000232946.1,ENSG00000235942.2,ENSG00000236044.1,ENSG00000236972.1,ENSG00000237238.2,ENSG00000237450.4,ENSG00000237548.1,ENSG00000239492.2,ENSG00000240122.1,ENSG00000241735.1,ENSG00000241794.1,ENSG00000242925.1,ENSG00000245648.1,ENSG00000249500.1,ENSG00000249641.2,ENSG00000249736.1,ENSG00000250158.1,ENSG00000251095.2,ENSG00000251191.3,ENSG00000253315.1,ENSG00000253438.2,ENSG00000255296.1,ENSG00000255325.2,ENSG00000255501.1,ENSG00000256148.1,ENSG00000256812.1,ENSG00000257443.1,ENSG00000259107.1,ENSG00000259827.1,ENSG00000260125.1,ENSG00000260581.1,ENSG00000260673.1,ENSG00000260846.2,ENSG00000261040.2,ENSG00000261582.1,ENSG00000265359.1,ENSG00000265660.1,ENSG00000266184.1,ENSG00000267118.1,ENSG00000268621.1,ENSG00000269113.3,ENSG00000269495.1,ENSG00000269729.1,ENSG00000269741.1,ENSG00000269855.1,ENSG00000269985.1</t>
  </si>
  <si>
    <t>CL:0000623</t>
  </si>
  <si>
    <t>natural killer cell</t>
  </si>
  <si>
    <t>A lymphocyte that can spontaneously kill a variety of target cells without prior antigenic activation via germline encoded activation receptors and also regulate immune responses via cytokine release and direct contact with other cells.</t>
  </si>
  <si>
    <t>CNhs10859,CNhs11957,CNhs12001</t>
  </si>
  <si>
    <t>CATG00000000008.1,CATG00000000010.1,CATG00000000034.1,CATG00000000072.1,CATG00000000079.1,CATG00000000096.1,CATG00000000100.1,CATG00000000107.1,CATG00000000110.1,CATG00000000163.1,CATG00000000368.1,CATG00000000443.1,CATG00000000523.1,CATG00000000566.1,CATG00000000617.1,CATG00000000618.1,CATG00000000659.1,CATG00000000670.1,CATG00000000691.1,CATG00000000695.1,CATG00000000703.1,CATG00000001000.1,CATG00000001034.1,CATG00000001093.1,CATG00000001176.1,CATG00000001209.1,CATG00000001248.1,CATG00000001303.1,CATG00000001395.1,CATG00000001403.1,CATG00000001418.1,CATG00000001464.1,CATG00000001497.1,CATG00000001511.1,CATG00000001520.1,CATG00000001621.1,CATG00000001624.1,CATG00000001672.1,CATG00000001674.1,CATG00000001676.1,CATG00000001804.1,CATG00000002023.1,CATG00000002025.1,CATG00000002194.1,CATG00000002504.1,CATG00000002514.1,CATG00000002516.1,CATG00000002557.1,CATG00000002618.1,CATG00000002630.1,CATG00000002638.1,CATG00000002896.1,CATG00000002898.1,CATG00000002955.1,CATG00000003113.1,CATG00000003114.1,CATG00000003116.1,CATG00000003148.1,CATG00000003315.1,CATG00000003607.1,CATG00000003744.1,CATG00000003754.1,CATG00000003759.1,CATG00000003874.1,CATG00000003943.1,CATG00000003992.1,CATG00000004005.1,CATG00000004141.1,CATG00000004155.1,CATG00000004289.1,CATG00000004295.1,CATG00000004297.1,CATG00000004303.1,CATG00000004583.1,CATG00000004632.1,CATG00000004640.1,CATG00000004641.1,CATG00000004643.1,CATG00000004759.1,CATG00000004761.1,CATG00000004851.1,CATG00000004877.1,CATG00000004984.1,CATG00000005009.1,CATG00000005018.1,CATG00000005216.1,CATG00000005247.1,CATG00000005251.1,CATG00000005254.1,CATG00000005255.1,CATG00000005261.1,CATG00000005468.1,CATG00000005504.1,CATG00000005618.1,CATG00000005683.1,CATG00000005706.1,CATG00000005754.1,CATG00000005764.1,CATG00000005774.1,CATG00000005834.1,CATG00000005845.1,CATG00000005878.1,CATG00000005886.1,CATG00000005903.1,CATG00000005904.1,CATG00000005974.1,CATG00000006009.1,CATG00000006033.1,CATG00000006164.1,CATG00000006499.1,CATG00000006517.1,CATG00000006656.1,CATG00000006747.1,CATG00000006748.1,CATG00000007112.1,CATG00000007117.1,CATG00000007167.1,CATG00000007218.1,CATG00000007423.1,CATG00000007425.1,CATG00000007426.1,CATG00000007428.1,CATG00000007429.1,CATG00000007430.1,CATG00000007431.1,CATG00000007433.1,CATG00000007462.1,CATG00000007613.1,CATG00000007679.1,CATG00000007700.1,CATG00000007821.1,CATG00000007855.1,CATG00000007863.1,CATG00000007866.1,CATG00000007912.1,CATG00000007937.1,CATG00000007938.1,CATG00000008021.1,CATG00000008031.1,CATG00000008108.1,CATG00000008118.1,CATG00000008312.1,CATG00000008315.1,CATG00000008353.1,CATG00000008376.1,CATG00000008495.1,CATG00000008499.1,CATG00000008616.1,CATG00000008684.1,CATG00000008698.1,CATG00000008719.1,CATG00000008732.1,CATG00000008741.1,CATG00000008768.1,CATG00000008771.1,CATG00000008821.1,CATG00000008866.1,CATG00000008926.1,CATG00000009025.1,CATG00000009129.1,CATG00000009422.1,CATG00000009569.1,CATG00000009570.1,CATG00000009581.1,CATG00000009582.1,CATG00000009591.1,CATG00000009818.1,CATG00000009864.1,CATG00000009873.1,CATG00000009957.1,CATG00000009962.1,CATG00000009974.1,CATG00000010060.1,CATG00000010061.1,CATG00000010180.1,CATG00000010268.1,CATG00000010279.1,CATG00000010329.1,CATG00000010367.1,CATG00000010413.1,CATG00000010414.1,CATG00000010660.1,CATG00000010664.1,CATG00000010764.1,CATG00000010916.1,CATG00000010957.1,CATG00000010971.1,CATG00000011049.1,CATG00000011064.1,CATG00000011115.1,CATG00000011142.1,CATG00000011178.1,CATG00000011211.1,CATG00000011224.1,CATG00000011225.1,CATG00000011262.1,CATG00000011429.1,CATG00000011538.1,CATG00000011539.1,CATG00000011570.1,CATG00000011666.1,CATG00000011668.1,CATG00000011809.1,CATG00000011818.1,CATG00000011819.1,CATG00000011913.1,CATG00000011942.1,CATG00000011948.1,CATG00000011985.1,CATG00000012026.1,CATG00000012028.1,CATG00000012030.1,CATG00000012047.1,CATG00000012091.1,CATG00000012098.1,CATG00000012151.1,CATG00000012186.1,CATG00000012212.1,CATG00000012270.1,CATG00000012346.1,CATG00000012359.1,CATG00000012381.1,CATG00000012386.1,CATG00000012433.1,CATG00000012434.1,CATG00000012499.1,CATG00000012515.1,CATG00000012516.1,CATG00000012641.1,CATG00000012769.1,CATG00000012771.1,CATG00000012781.1,CATG00000012787.1,CATG00000012797.1,CATG00000012832.1,CATG00000012854.1,CATG00000012861.1,CATG00000012900.1,CATG00000012959.1,CATG00000012969.1,CATG00000012970.1,CATG00000012976.1,CATG00000013037.1,CATG00000013079.1,CATG00000013178.1,CATG00000013191.1,CATG00000013200.1,CATG00000013296.1,CATG00000013322.1,CATG00000013376.1,CATG00000013486.1,CATG00000013497.1,CATG00000013521.1,CATG00000013571.1,CATG00000013574.1,CATG00000013576.1,CATG00000013586.1,CATG00000013597.1,CATG00000013611.1,CATG00000013621.1,CATG00000013662.1,CATG00000013675.1,CATG00000013679.1,CATG00000013771.1,CATG00000013843.1,CATG00000013845.1,CATG00000013848.1,CATG00000013849.1,CATG00000013867.1,CATG00000013872.1,CATG00000013885.1,CATG00000013923.1,CATG00000013940.1,CATG00000013944.1,CATG00000013953.1,CATG00000014110.1,CATG00000014127.1,CATG00000014196.1,CATG00000014230.1,CATG00000014291.1,CATG00000014452.1,CATG00000014501.1,CATG00000014503.1,CATG00000014533.1,CATG00000014616.1,CATG00000014670.1,CATG00000014749.1,CATG00000014768.1,CATG00000014776.1,CATG00000014798.1,CATG00000015298.1,CATG00000015361.1,CATG00000015424.1,CATG00000015603.1,CATG00000015875.1,CATG00000015924.1,CATG00000015927.1,CATG00000016385.1,CATG00000016391.1,CATG00000016428.1,CATG00000016472.1,CATG00000016488.1,CATG00000016490.1,CATG00000016495.1,CATG00000016516.1,CATG00000016531.1,CATG00000016603.1,CATG00000016698.1,CATG00000016792.1,CATG00000016910.1,CATG00000017029.1,CATG00000017188.1,CATG00000017193.1,CATG00000017432.1,CATG00000017543.1,CATG00000017558.1,CATG00000017625.1,CATG00000017626.1,CATG00000017644.1,CATG00000017829.1,CATG00000017830.1,CATG00000017840.1,CATG00000017860.1,CATG00000018150.1,CATG00000018153.1,CATG00000018158.1,CATG00000018161.1,CATG00000018169.1,CATG00000018191.1,CATG00000018226.1,CATG00000018228.1,CATG00000018232.1,CATG00000018265.1,CATG00000018324.1,CATG00000018464.1,CATG00000018520.1,CATG00000018542.1,CATG00000018543.1,CATG00000018862.1,CATG00000018875.1,CATG00000018885.1,CATG00000018898.1,CATG00000019055.1,CATG00000019056.1,CATG00000019168.1,CATG00000019207.1,CATG00000019296.1,CATG00000019386.1,CATG00000019404.1,CATG00000019540.1,CATG00000019545.1,CATG00000019609.1,CATG00000019710.1,CATG00000019889.1,CATG00000019915.1,CATG00000019933.1,CATG00000019939.1,CATG00000019978.1,CATG00000020091.1,CATG00000020127.1,CATG00000020181.1,CATG00000020194.1,CATG00000020211.1,CATG00000020216.1,CATG00000020217.1,CATG00000020274.1,CATG00000020280.1,CATG00000020281.1,CATG00000020343.1,CATG00000020438.1,CATG00000020441.1,CATG00000020443.1,CATG00000020465.1,CATG00000020483.1,CATG00000020629.1,CATG00000020754.1,CATG00000021020.1,CATG00000021021.1,CATG00000021025.1,CATG00000021028.1,CATG00000021070.1,CATG00000021074.1,CATG00000021075.1,CATG00000021088.1,CATG00000021097.1,CATG00000021098.1,CATG00000021181.1,CATG00000021182.1,CATG00000021184.1,CATG00000021269.1,CATG00000021278.1,CATG00000021387.1,CATG00000021427.1,CATG00000021485.1,CATG00000021517.1,CATG00000021554.1,CATG00000021574.1,CATG00000021599.1,CATG00000021616.1,CATG00000021628.1,CATG00000021639.1,CATG00000021649.1,CATG00000021653.1,CATG00000021809.1,CATG00000021824.1,CATG00000021852.1,CATG00000021966.1,CATG00000022014.1,CATG00000022030.1,CATG00000022034.1,CATG00000022043.1,CATG00000022100.1,CATG00000022142.1,CATG00000022219.1,CATG00000022221.1,CATG00000022222.1,CATG00000022223.1,CATG00000022269.1,CATG00000022458.1,CATG00000022790.1,CATG00000022793.1,CATG00000022813.1,CATG00000022822.1,CATG00000022987.1,CATG00000023043.1,CATG00000023093.1,CATG00000023109.1,CATG00000023177.1,CATG00000023273.1,CATG00000023277.1,CATG00000023282.1,CATG00000023283.1,CATG00000023290.1,CATG00000023312.1,CATG00000023331.1,CATG00000023332.1,CATG00000023345.1,CATG00000023443.1,CATG00000023562.1,CATG00000023621.1,CATG00000023678.1,CATG00000023687.1,CATG00000023696.1,CATG00000023977.1,CATG00000024044.1,CATG00000024076.1,CATG00000024110.1,CATG00000024264.1,CATG00000024277.1,CATG00000024400.1,CATG00000024687.1,CATG00000024697.1,CATG00000024728.1,CATG00000024732.1,CATG00000024789.1,CATG00000024798.1,CATG00000024799.1,CATG00000024801.1,CATG00000024824.1,CATG00000024906.1,CATG00000024911.1,CATG00000024916.1,CATG00000024942.1,CATG00000024944.1,CATG00000025208.1,CATG00000025244.1,CATG00000025247.1,CATG00000025251.1,CATG00000025270.1,CATG00000025290.1,CATG00000025291.1,CATG00000025294.1,CATG00000025295.1,CATG00000025383.1,CATG00000025401.1,CATG00000025402.1,CATG00000025415.1,CATG00000025433.1,CATG00000025502.1,CATG00000025528.1,CATG00000025548.1,CATG00000025549.1,CATG00000025587.1,CATG00000025601.1,CATG00000025636.1,CATG00000025651.1,CATG00000025657.1,CATG00000025687.1,CATG00000025706.1,CATG00000025785.1,CATG00000025793.1,CATG00000025826.1,CATG00000025827.1,CATG00000025907.1,CATG00000025926.1,CATG00000025928.1,CATG00000025942.1,CATG00000025945.1,CATG00000025972.1,CATG00000026017.1,CATG00000026294.1,CATG00000026314.1,CATG00000026321.1,CATG00000026322.1,CATG00000026619.1,CATG00000026827.1,CATG00000026851.1,CATG00000026855.1,CATG00000026937.1,CATG00000026940.1,CATG00000026942.1,CATG00000027001.1,CATG00000027005.1,CATG00000027008.1,CATG00000027061.1,CATG00000027080.1,CATG00000027091.1,CATG00000027097.1,CATG00000027101.1,CATG00000027266.1,CATG00000027285.1,CATG00000027334.1,CATG00000027415.1,CATG00000027469.1,CATG00000027654.1,CATG00000027662.1,CATG00000027715.1,CATG00000027764.1,CATG00000027831.1,CATG00000027872.1,CATG00000027967.1,CATG00000028017.1,CATG00000028020.1,CATG00000028047.1,CATG00000028160.1,CATG00000028161.1,CATG00000028183.1,CATG00000028209.1,CATG00000028252.1,CATG00000028260.1,CATG00000028289.1,CATG00000028325.1,CATG00000028351.1,CATG00000028431.1,CATG00000028531.1,CATG00000028555.1,CATG00000028561.1,CATG00000028579.1,CATG00000028653.1,CATG00000028654.1,CATG00000028655.1,CATG00000028797.1,CATG00000028876.1,CATG00000028912.1,CATG00000028923.1,CATG00000028939.1,CATG00000028973.1,CATG00000028983.1,CATG00000028998.1,CATG00000029007.1,CATG00000029010.1,CATG00000029024.1,CATG00000029043.1,CATG00000029046.1,CATG00000029056.1,CATG00000029094.1,CATG00000029153.1,CATG00000029159.1,CATG00000029167.1,CATG00000029208.1,CATG00000029224.1,CATG00000029294.1,CATG00000029367.1,CATG00000029374.1,CATG00000029380.1,CATG00000029387.1,CATG00000029654.1,CATG00000029684.1,CATG00000029716.1,CATG00000029808.1,CATG00000029903.1,CATG00000029909.1,CATG00000029971.1,CATG00000029975.1,CATG00000029977.1,CATG00000030049.1,CATG00000030051.1,CATG00000030064.1,CATG00000030111.1,CATG00000030188.1,CATG00000030252.1,CATG00000030285.1,CATG00000030326.1,CATG00000030455.1,CATG00000030487.1,CATG00000030622.1,CATG00000030623.1,CATG00000030733.1,CATG00000030841.1,CATG00000030857.1,CATG00000031026.1,CATG00000031189.1,CATG00000031197.1,CATG00000031202.1,CATG00000031276.1,CATG00000031299.1,CATG00000031317.1,CATG00000031336.1,CATG00000031337.1,CATG00000031340.1,CATG00000031343.1,CATG00000031370.1,CATG00000031418.1,CATG00000031446.1,CATG00000031490.1,CATG00000031532.1,CATG00000031546.1,CATG00000031640.1,CATG00000031643.1,CATG00000031671.1,CATG00000031721.1,CATG00000031875.1,CATG00000032004.1,CATG00000032029.1,CATG00000032035.1,CATG00000032071.1,CATG00000032076.1,CATG00000032088.1,CATG00000032091.1,CATG00000032115.1,CATG00000032120.1,CATG00000032122.1,CATG00000032125.1,CATG00000032178.1,CATG00000032199.1,CATG00000032328.1,CATG00000032410.1,CATG00000032426.1,CATG00000032467.1,CATG00000032517.1,CATG00000032546.1,CATG00000032548.1,CATG00000032607.1,CATG00000032672.1,CATG00000032680.1,CATG00000032755.1,CATG00000032772.1,CATG00000032773.1,CATG00000032796.1,CATG00000032809.1,CATG00000032935.1,CATG00000032950.1,CATG00000032966.1,CATG00000032969.1,CATG00000033044.1,CATG00000033203.1,CATG00000033337.1,CATG00000033358.1,CATG00000033372.1,CATG00000033397.1,CATG00000033491.1,CATG00000033503.1,CATG00000033505.1,CATG00000033571.1,CATG00000033595.1,CATG00000033626.1,CATG00000033630.1,CATG00000033631.1,CATG00000033644.1,CATG00000033646.1,CATG00000033648.1,CATG00000033649.1,CATG00000033664.1,CATG00000033823.1,CATG00000033860.1,CATG00000033881.1,CATG00000033886.1,CATG00000033908.1,CATG00000033949.1,CATG00000034085.1,CATG00000034107.1,CATG00000034162.1,CATG00000034220.1,CATG00000034243.1,CATG00000034249.1,CATG00000034258.1,CATG00000034265.1,CATG00000034280.1,CATG00000034282.1,CATG00000034289.1,CATG00000034319.1,CATG00000034343.1,CATG00000034345.1,CATG00000034353.1,CATG00000034360.1,CATG00000034361.1,CATG00000034366.1,CATG00000034380.1,CATG00000034571.1,CATG00000034593.1,CATG00000034625.1,CATG00000034626.1,CATG00000034666.1,CATG00000034706.1,CATG00000034808.1,CATG00000034878.1,CATG00000034983.1,CATG00000034984.1,CATG00000034985.1,CATG00000034986.1,CATG00000034994.1,CATG00000035094.1,CATG00000035098.1,CATG00000035274.1,CATG00000035380.1,CATG00000035584.1,CATG00000035588.1,CATG00000035590.1,CATG00000035603.1,CATG00000035773.1,CATG00000035848.1,CATG00000035911.1,CATG00000035925.1,CATG00000035928.1,CATG00000035995.1,CATG00000036113.1,CATG00000036282.1,CATG00000036335.1,CATG00000036336.1,CATG00000036343.1,CATG00000036346.1,CATG00000036495.1,CATG00000036786.1,CATG00000036797.1,CATG00000036877.1,CATG00000036964.1,CATG00000036993.1,CATG00000037015.1,CATG00000037117.1,CATG00000037144.1,CATG00000037266.1,CATG00000037271.1,CATG00000037289.1,CATG00000037317.1,CATG00000037403.1,CATG00000037475.1,CATG00000037502.1,CATG00000037507.1,CATG00000037545.1,CATG00000037594.1,CATG00000037704.1,CATG00000037774.1,CATG00000037790.1,CATG00000037805.1,CATG00000037921.1,CATG00000037923.1,CATG00000037924.1,CATG00000037925.1,CATG00000038058.1,CATG00000038113.1,CATG00000038167.1,CATG00000038194.1,CATG00000038379.1,CATG00000038382.1,CATG00000038422.1,CATG00000038443.1,CATG00000038504.1,CATG00000038520.1,CATG00000038567.1,CATG00000038595.1,CATG00000038616.1,CATG00000038643.1,CATG00000038647.1,CATG00000038666.1,CATG00000038667.1,CATG00000038673.1,CATG00000038724.1,CATG00000038727.1,CATG00000038737.1,CATG00000038760.1,CATG00000038776.1,CATG00000038825.1,CATG00000038832.1,CATG00000038863.1,CATG00000038869.1,CATG00000038893.1,CATG00000038938.1,CATG00000039017.1,CATG00000039130.1,CATG00000039131.1,CATG00000039204.1,CATG00000039286.1,CATG00000039290.1,CATG00000039306.1,CATG00000039330.1,CATG00000039413.1,CATG00000039417.1,CATG00000039499.1,CATG00000039519.1,CATG00000039668.1,CATG00000039672.1,CATG00000039719.1,CATG00000039720.1,CATG00000039727.1,CATG00000039761.1,CATG00000039766.1,CATG00000039773.1,CATG00000039787.1,CATG00000039804.1,CATG00000039824.1,CATG00000039832.1,CATG00000039835.1,CATG00000039837.1,CATG00000039908.1,CATG00000039920.1,CATG00000039950.1,CATG00000039966.1,CATG00000039996.1,CATG00000040024.1,CATG00000040038.1,CATG00000040055.1,CATG00000040075.1,CATG00000040122.1,CATG00000040189.1,CATG00000040217.1,CATG00000040224.1,CATG00000040273.1,CATG00000040284.1,CATG00000040317.1,CATG00000040369.1,CATG00000040371.1,CATG00000040378.1,CATG00000040385.1,CATG00000040392.1,CATG00000040410.1,CATG00000040459.1,CATG00000040468.1,CATG00000040479.1,CATG00000040517.1,CATG00000040519.1,CATG00000040547.1,CATG00000040550.1,CATG00000040581.1,CATG00000040636.1,CATG00000040669.1,CATG00000040736.1,CATG00000040755.1,CATG00000040769.1,CATG00000040805.1,CATG00000040955.1,CATG00000040999.1,CATG00000041012.1,CATG00000041048.1,CATG00000041050.1,CATG00000041057.1,CATG00000041061.1,CATG00000041103.1,CATG00000041175.1,CATG00000041177.1,CATG00000041257.1,CATG00000041369.1,CATG00000041438.1,CATG00000041485.1,CATG00000041486.1,CATG00000041715.1,CATG00000041719.1,CATG00000041759.1,CATG00000041762.1,CATG00000041775.1,CATG00000041776.1,CATG00000041779.1,CATG00000041925.1,CATG00000042051.1,CATG00000042146.1,CATG00000042155.1,CATG00000042212.1,CATG00000042228.1,CATG00000042229.1,CATG00000042242.1,CATG00000042513.1,CATG00000042550.1,CATG00000042568.1,CATG00000042575.1,CATG00000042610.1,CATG00000042617.1,CATG00000042624.1,CATG00000042708.1,CATG00000042811.1,CATG00000042826.1,CATG00000042997.1,CATG00000043006.1,CATG00000043092.1,CATG00000043119.1,CATG00000043203.1,CATG00000043221.1,CATG00000043261.1,CATG00000043282.1,CATG00000043289.1,CATG00000043294.1,CATG00000043355.1,CATG00000043391.1,CATG00000043521.1,CATG00000043619.1,CATG00000043665.1,CATG00000043673.1,CATG00000043708.1,CATG00000043717.1,CATG00000043719.1,CATG00000043720.1,CATG00000043760.1,CATG00000043772.1,CATG00000043839.1,CATG00000043842.1,CATG00000043880.1,CATG00000043910.1,CATG00000043925.1,CATG00000043927.1,CATG00000043951.1,CATG00000043952.1,CATG00000044067.1,CATG00000044115.1,CATG00000044236.1,CATG00000044472.1,CATG00000044539.1,CATG00000044540.1,CATG00000044543.1,CATG00000044556.1,CATG00000044607.1,CATG00000044703.1,CATG00000044709.1,CATG00000044713.1,CATG00000044720.1,CATG00000044725.1,CATG00000044822.1,CATG00000045067.1,CATG00000045070.1,CATG00000045106.1,CATG00000045206.1,CATG00000045207.1,CATG00000045246.1,CATG00000045277.1,CATG00000045578.1,CATG00000045673.1,CATG00000045724.1,CATG00000045727.1,CATG00000046013.1,CATG00000046115.1,CATG00000046153.1,CATG00000046209.1,CATG00000046215.1,CATG00000046228.1,CATG00000046292.1,CATG00000046401.1,CATG00000046807.1,CATG00000046838.1,CATG00000046853.1,CATG00000046945.1,CATG00000047001.1,CATG00000047028.1,CATG00000047037.1,CATG00000047096.1,CATG00000047098.1,CATG00000047105.1,CATG00000047106.1,CATG00000047109.1,CATG00000047113.1,CATG00000047114.1,CATG00000047218.1,CATG00000047239.1,CATG00000047316.1,CATG00000047482.1,CATG00000047586.1,CATG00000047597.1,CATG00000047628.1,CATG00000047790.1,CATG00000047836.1,CATG00000047907.1,CATG00000048023.1,CATG00000048035.1,CATG00000048063.1,CATG00000048115.1,CATG00000048126.1,CATG00000048152.1,CATG00000048249.1,CATG00000048251.1,CATG00000048255.1,CATG00000048295.1,CATG00000048300.1,CATG00000048328.1,CATG00000048354.1,CATG00000048475.1,CATG00000048482.1,CATG00000048500.1,CATG00000048515.1,CATG00000048521.1,CATG00000048648.1,CATG00000048679.1,CATG00000048778.1,CATG00000048899.1,CATG00000049007.1,CATG00000049027.1,CATG00000049031.1,CATG00000049034.1,CATG00000049040.1,CATG00000049204.1,CATG00000049230.1,CATG00000049246.1,CATG00000049346.1,CATG00000049347.1,CATG00000049355.1,CATG00000049427.1,CATG00000049535.1,CATG00000049547.1,CATG00000049589.1,CATG00000049601.1,CATG00000049637.1,CATG00000049659.1,CATG00000049660.1,CATG00000049779.1,CATG00000049811.1,CATG00000049847.1,CATG00000049909.1,CATG00000049914.1,CATG00000049922.1,CATG00000049923.1,CATG00000049931.1,CATG00000049964.1,CATG00000049965.1,CATG00000050062.1,CATG00000050081.1,CATG00000050083.1,CATG00000050084.1,CATG00000050085.1,CATG00000050088.1,CATG00000050090.1,CATG00000050095.1,CATG00000050096.1,CATG00000050206.1,CATG00000050208.1,CATG00000050211.1,CATG00000050475.1,CATG00000050477.1,CATG00000050631.1,CATG00000050751.1,CATG00000050771.1,CATG00000050856.1,CATG00000050912.1,CATG00000051011.1,CATG00000051039.1,CATG00000051059.1,CATG00000051102.1,CATG00000051167.1,CATG00000051288.1,CATG00000051309.1,CATG00000051326.1,CATG00000051372.1,CATG00000051461.1,CATG00000051550.1,CATG00000051553.1,CATG00000051557.1,CATG00000051561.1,CATG00000051562.1,CATG00000051571.1,CATG00000051687.1,CATG00000051688.1,CATG00000051689.1,CATG00000051690.1,CATG00000051784.1,CATG00000051869.1,CATG00000051873.1,CATG00000051880.1,CATG00000051919.1,CATG00000051922.1,CATG00000051936.1,CATG00000051941.1,CATG00000051943.1,CATG00000051945.1,CATG00000051952.1,CATG00000051954.1,CATG00000051956.1,CATG00000052072.1,CATG00000052131.1,CATG00000052137.1,CATG00000052138.1,CATG00000052185.1,CATG00000052294.1,CATG00000052311.1,CATG00000052316.1,CATG00000052511.1,CATG00000052762.1,CATG00000052944.1,CATG00000052995.1,CATG00000053010.1,CATG00000053018.1,CATG00000053039.1,CATG00000053075.1,CATG00000053100.1,CATG00000053139.1,CATG00000053196.1,CATG00000053198.1,CATG00000053223.1,CATG00000053269.1,CATG00000053270.1,CATG00000053285.1,CATG00000053322.1,CATG00000053365.1,CATG00000053467.1,CATG00000053505.1,CATG00000053515.1,CATG00000053534.1,CATG00000053602.1,CATG00000053605.1,CATG00000053614.1,CATG00000053664.1,CATG00000053671.1,CATG00000053689.1,CATG00000053781.1,CATG00000053783.1,CATG00000053835.1,CATG00000053836.1,CATG00000053962.1,CATG00000054022.1,CATG00000054126.1,CATG00000054140.1,CATG00000054171.1,CATG00000054180.1,CATG00000054200.1,CATG00000054291.1,CATG00000054391.1,CATG00000054557.1,CATG00000054570.1,CATG00000054620.1,CATG00000054637.1,CATG00000054683.1,CATG00000054684.1,CATG00000054738.1,CATG00000054749.1,CATG00000054840.1,CATG00000054852.1,CATG00000054856.1,CATG00000054927.1,CATG00000054989.1,CATG00000055027.1,CATG00000055036.1,CATG00000055043.1,CATG00000055173.1,CATG00000055241.1,CATG00000055314.1,CATG00000055331.1,CATG00000055334.1,CATG00000055354.1,CATG00000055418.1,CATG00000055464.1,CATG00000055528.1,CATG00000055826.1,CATG00000055828.1,CATG00000055862.1,CATG00000055869.1,CATG00000055928.1,CATG00000056029.1,CATG00000056031.1,CATG00000056034.1,CATG00000056151.1,CATG00000056160.1,CATG00000056202.1,CATG00000056226.1,CATG00000056232.1,CATG00000056234.1,CATG00000056649.1,CATG00000056767.1,CATG00000056792.1,CATG00000056794.1,CATG00000056798.1,CATG00000056839.1,CATG00000056936.1,CATG00000056937.1,CATG00000057047.1,CATG00000057088.1,CATG00000057135.1,CATG00000057183.1,CATG00000057194.1,CATG00000057229.1,CATG00000057232.1,CATG00000057241.1,CATG00000057474.1,CATG00000057694.1,CATG00000057696.1,CATG00000057715.1,CATG00000057717.1,CATG00000057718.1,CATG00000057752.1,CATG00000057756.1,CATG00000057762.1,CATG00000057855.1,CATG00000057881.1,CATG00000057888.1,CATG00000057906.1,CATG00000057936.1,CATG00000057939.1,CATG00000057953.1,CATG00000058059.1,CATG00000058093.1,CATG00000058144.1,CATG00000058242.1,CATG00000058251.1,CATG00000058283.1,CATG00000058292.1,CATG00000058296.1,CATG00000058398.1,CATG00000058409.1,CATG00000058521.1,CATG00000058537.1,CATG00000058571.1,CATG00000058588.1,CATG00000058590.1,CATG00000058639.1,CATG00000058645.1,CATG00000058667.1,CATG00000058683.1,CATG00000058702.1,CATG00000058711.1,CATG00000058714.1,CATG00000058727.1,CATG00000058735.1,CATG00000058740.1,CATG00000058760.1,CATG00000058843.1,CATG00000058905.1,CATG00000058976.1,CATG00000059005.1,CATG00000059016.1,CATG00000059027.1,CATG00000059210.1,CATG00000059214.1,CATG00000059241.1,CATG00000059504.1,CATG00000059739.1,CATG00000059742.1,CATG00000059824.1,CATG00000059856.1,CATG00000059868.1,CATG00000059869.1,CATG00000059874.1,CATG00000059932.1,CATG00000059935.1,CATG00000060035.1,CATG00000060036.1,CATG00000060103.1,CATG00000060105.1,CATG00000060114.1,CATG00000060149.1,CATG00000060167.1,CATG00000060184.1,CATG00000060216.1,CATG00000060242.1,CATG00000060254.1,CATG00000060322.1,CATG00000060379.1,CATG00000060595.1,CATG00000060943.1,CATG00000061034.1,CATG00000061113.1,CATG00000061114.1,CATG00000061239.1,CATG00000061376.1,CATG00000061501.1,CATG00000061626.1,CATG00000061630.1,CATG00000061732.1,CATG00000061773.1,CATG00000061811.1,CATG00000061817.1,CATG00000061927.1,CATG00000062036.1,CATG00000062052.1,CATG00000062115.1,CATG00000062263.1,CATG00000062264.1,CATG00000062313.1,CATG00000062386.1,CATG00000062406.1,CATG00000062445.1,CATG00000062544.1,CATG00000062933.1,CATG00000063073.1,CATG00000063085.1,CATG00000063160.1,CATG00000063257.1,CATG00000063514.1,CATG00000063632.1,CATG00000063644.1,CATG00000063718.1,CATG00000063770.1,CATG00000063812.1,CATG00000063830.1,CATG00000064152.1,CATG00000064197.1,CATG00000064202.1,CATG00000064248.1,CATG00000064267.1,CATG00000064358.1,CATG00000064407.1,CATG00000064478.1,CATG00000064569.1,CATG00000064591.1,CATG00000064611.1,CATG00000064661.1,CATG00000064715.1,CATG00000064894.1,CATG00000064895.1,CATG00000064958.1,CATG00000065003.1,CATG00000065093.1,CATG00000065391.1,CATG00000065395.1,CATG00000065396.1,CATG00000065473.1,CATG00000065645.1,CATG00000065654.1,CATG00000065655.1,CATG00000065697.1,CATG00000065824.1,CATG00000065852.1,CATG00000065875.1,CATG00000065895.1,CATG00000065960.1,CATG00000066002.1,CATG00000066022.1,CATG00000066059.1,CATG00000066070.1,CATG00000066097.1,CATG00000066148.1,CATG00000066160.1,CATG00000066191.1,CATG00000066195.1,CATG00000066202.1,CATG00000066210.1,CATG00000066211.1,CATG00000066212.1,CATG00000066304.1,CATG00000066311.1,CATG00000066319.1,CATG00000066422.1,CATG00000066543.1,CATG00000066580.1,CATG00000066639.1,CATG00000066666.1,CATG00000066704.1,CATG00000066791.1,CATG00000066800.1,CATG00000066809.1,CATG00000066823.1,CATG00000066852.1,CATG00000066877.1,CATG00000066946.1,CATG00000066950.1,CATG00000067072.1,CATG00000067096.1,CATG00000067114.1,CATG00000067208.1,CATG00000067333.1,CATG00000067351.1,CATG00000067359.1,CATG00000067372.1,CATG00000067514.1,CATG00000067520.1,CATG00000067529.1,CATG00000067584.1,CATG00000067650.1,CATG00000067665.1,CATG00000067666.1,CATG00000067698.1,CATG00000067715.1,CATG00000067825.1,CATG00000067897.1,CATG00000068131.1,CATG00000068349.1,CATG00000068520.1,CATG00000068527.1,CATG00000068531.1,CATG00000068537.1,CATG00000068553.1,CATG00000068814.1,CATG00000068905.1,CATG00000068986.1,CATG00000069011.1,CATG00000069038.1,CATG00000069041.1,CATG00000069206.1,CATG00000069210.1,CATG00000069213.1,CATG00000069232.1,CATG00000069314.1,CATG00000069375.1,CATG00000069605.1,CATG00000069613.1,CATG00000069726.1,CATG00000069727.1,CATG00000069822.1,CATG00000070070.1,CATG00000070137.1,CATG00000070149.1,CATG00000070161.1,CATG00000070261.1,CATG00000070326.1,CATG00000070457.1,CATG00000070525.1,CATG00000070585.1,CATG00000070588.1,CATG00000070602.1,CATG00000070618.1,CATG00000070668.1,CATG00000070753.1,CATG00000070845.1,CATG00000070857.1,CATG00000070909.1,CATG00000071011.1,CATG00000071294.1,CATG00000071612.1,CATG00000071632.1,CATG00000071668.1,CATG00000071671.1,CATG00000071728.1,CATG00000071769.1,CATG00000071961.1,CATG00000072158.1,CATG00000072159.1,CATG00000072170.1,CATG00000072280.1,CATG00000072338.1,CATG00000072340.1,CATG00000072365.1,CATG00000072367.1,CATG00000072755.1,CATG00000072823.1,CATG00000072890.1,CATG00000072891.1,CATG00000072893.1,CATG00000072894.1,CATG00000073077.1,CATG00000073110.1,CATG00000073210.1,CATG00000073242.1,CATG00000073286.1,CATG00000073400.1,CATG00000073605.1,CATG00000073625.1,CATG00000073653.1,CATG00000073741.1,CATG00000073950.1,CATG00000074007.1,CATG00000074068.1,CATG00000074075.1,CATG00000074178.1,CATG00000074202.1,CATG00000074496.1,CATG00000074504.1,CATG00000074885.1,CATG00000074949.1,CATG00000074976.1,CATG00000075260.1,CATG00000075358.1,CATG00000075581.1,CATG00000075640.1,CATG00000075662.1,CATG00000075665.1,CATG00000075698.1,CATG00000075724.1,CATG00000075730.1,CATG00000075736.1,CATG00000075788.1,CATG00000075912.1,CATG00000075916.1,CATG00000075931.1,CATG00000075933.1,CATG00000076082.1,CATG00000076105.1,CATG00000076106.1,CATG00000076325.1,CATG00000076368.1,CATG00000076388.1,CATG00000076437.1,CATG00000076549.1,CATG00000076556.1,CATG00000076567.1,CATG00000076637.1,CATG00000076640.1,CATG00000076772.1,CATG00000076837.1,CATG00000076960.1,CATG00000077098.1,CATG00000077226.1,CATG00000077345.1,CATG00000077374.1,CATG00000077412.1,CATG00000077428.1,CATG00000077434.1,CATG00000077524.1,CATG00000077532.1,CATG00000077542.1,CATG00000077556.1,CATG00000077566.1,CATG00000077568.1,CATG00000077595.1,CATG00000077600.1,CATG00000077617.1,CATG00000077736.1,CATG00000077816.1,CATG00000077817.1,CATG00000077822.1,CATG00000077851.1,CATG00000077873.1,CATG00000077907.1,CATG00000077912.1,CATG00000078043.1,CATG00000078055.1,CATG00000078059.1,CATG00000078089.1,CATG00000078117.1,CATG00000078189.1,CATG00000078238.1,CATG00000078262.1,CATG00000078334.1,CATG00000078628.1,CATG00000078655.1,CATG00000078672.1,CATG00000078695.1,CATG00000078696.1,CATG00000078712.1,CATG00000078979.1,CATG00000078998.1,CATG00000079431.1,CATG00000079433.1,CATG00000079435.1,CATG00000079440.1,CATG00000079506.1,CATG00000079558.1,CATG00000079562.1,CATG00000079596.1,CATG00000079597.1,CATG00000079598.1,CATG00000079607.1,CATG00000079626.1,CATG00000079648.1,CATG00000079650.1,CATG00000079662.1,CATG00000079667.1,CATG00000079706.1,CATG00000079708.1,CATG00000079841.1,CATG00000079879.1,CATG00000079883.1,CATG00000080020.1,CATG00000080039.1,CATG00000080043.1,CATG00000080057.1,CATG00000080153.1,CATG00000080160.1,CATG00000080165.1,CATG00000080244.1,CATG00000080245.1,CATG00000080292.1,CATG00000080324.1,CATG00000080377.1,CATG00000080403.1,CATG00000080409.1,CATG00000080452.1,CATG00000080531.1,CATG00000080533.1,CATG00000080539.1,CATG00000080576.1,CATG00000080621.1,CATG00000080658.1,CATG00000080673.1,CATG00000080699.1,CATG00000080803.1,CATG00000080821.1,CATG00000080824.1,CATG00000080828.1,CATG00000080830.1,CATG00000080908.1,CATG00000081001.1,CATG00000081034.1,CATG00000081064.1,CATG00000081148.1,CATG00000081209.1,CATG00000081222.1,CATG00000081224.1,CATG00000081273.1,CATG00000081281.1,CATG00000081283.1,CATG00000081293.1,CATG00000081377.1,CATG00000081398.1,CATG00000081428.1,CATG00000081451.1,CATG00000081482.1,CATG00000081498.1,CATG00000081521.1,CATG00000081782.1,CATG00000081833.1,CATG00000081835.1,CATG00000081918.1,CATG00000081985.1,CATG00000082035.1,CATG00000082042.1,CATG00000082045.1,CATG00000082048.1,CATG00000082135.1,CATG00000082177.1,CATG00000082181.1,CATG00000082228.1,CATG00000082268.1,CATG00000082391.1,CATG00000082402.1,CATG00000082486.1,CATG00000082487.1,CATG00000082579.1,CATG00000082711.1,CATG00000082826.1,CATG00000082915.1,CATG00000082936.1,CATG00000083006.1,CATG00000083238.1,CATG00000083264.1,CATG00000083332.1,CATG00000083407.1,CATG00000083445.1,CATG00000083451.1,CATG00000083467.1,CATG00000083557.1,CATG00000083577.1,CATG00000083579.1,CATG00000083580.1,CATG00000083612.1,CATG00000083624.1,CATG00000083626.1,CATG00000083665.1,CATG00000083706.1,CATG00000083749.1,CATG00000083755.1,CATG00000083758.1,CATG00000083759.1,CATG00000083764.1,CATG00000083773.1,CATG00000083795.1,CATG00000083853.1,CATG00000083881.1,CATG00000083958.1,CATG00000084004.1,CATG00000084414.1,CATG00000084562.1,CATG00000084574.1,CATG00000084695.1,CATG00000084818.1,CATG00000084841.1,CATG00000084856.1,CATG00000085185.1,CATG00000085187.1,CATG00000085265.1,CATG00000085267.1,CATG00000085291.1,CATG00000085342.1,CATG00000085353.1,CATG00000085433.1,CATG00000085480.1,CATG00000085596.1,CATG00000086092.1,CATG00000086093.1,CATG00000086104.1,CATG00000086130.1,CATG00000086144.1,CATG00000086148.1,CATG00000086150.1,CATG00000086157.1,CATG00000086171.1,CATG00000086181.1,CATG00000086192.1,CATG00000086290.1,CATG00000086312.1,CATG00000086370.1,CATG00000086377.1,CATG00000086383.1,CATG00000086390.1,CATG00000086502.1,CATG00000086514.1,CATG00000086516.1,CATG00000086520.1,CATG00000086635.1,CATG00000086695.1,CATG00000086716.1,CATG00000086727.1,CATG00000086741.1,CATG00000086742.1,CATG00000086754.1,CATG00000086806.1,CATG00000086933.1,CATG00000087060.1,CATG00000087063.1,CATG00000087066.1,CATG00000087076.1,CATG00000087154.1,CATG00000087290.1,CATG00000087393.1,CATG00000087410.1,CATG00000087451.1,CATG00000087490.1,CATG00000087501.1,CATG00000087582.1,CATG00000087597.1,CATG00000087610.1,CATG00000087613.1,CATG00000087798.1,CATG00000087800.1,CATG00000087805.1,CATG00000087824.1,CATG00000087827.1,CATG00000087830.1,CATG00000087971.1,CATG00000087981.1,CATG00000088019.1,CATG00000088029.1,CATG00000088033.1,CATG00000088070.1,CATG00000088071.1,CATG00000088098.1,CATG00000088116.1,CATG00000088127.1,CATG00000088142.1,CATG00000088174.1,CATG00000088184.1,CATG00000088193.1,CATG00000088199.1,CATG00000088206.1,CATG00000088207.1,CATG00000088218.1,CATG00000088224.1,CATG00000088230.1,CATG00000088233.1,CATG00000088367.1,CATG00000088373.1,CATG00000088548.1,CATG00000088816.1,CATG00000088838.1,CATG00000088881.1,CATG00000088934.1,CATG00000089063.1,CATG00000089215.1,CATG00000089334.1,CATG00000089465.1,CATG00000089473.1,CATG00000089512.1,CATG00000089569.1,CATG00000089616.1,CATG00000089621.1,CATG00000089719.1,CATG00000089771.1,CATG00000089817.1,CATG00000089818.1,CATG00000089828.1,CATG00000089879.1,CATG00000089993.1,CATG00000090008.1,CATG00000090053.1,CATG00000090145.1,CATG00000090164.1,CATG00000090178.1,CATG00000090183.1,CATG00000090220.1,CATG00000090221.1,CATG00000090223.1,CATG00000090234.1,CATG00000090257.1,CATG00000090289.1,CATG00000090349.1,CATG00000090411.1,CATG00000090413.1,CATG00000090433.1,CATG00000090439.1,CATG00000090446.1,CATG00000090461.1,CATG00000090511.1,CATG00000090619.1,CATG00000090669.1,CATG00000090679.1,CATG00000090728.1,CATG00000090897.1,CATG00000090959.1,CATG00000091007.1,CATG00000091069.1,CATG00000091434.1,CATG00000091455.1,CATG00000091678.1,CATG00000091679.1,CATG00000091878.1,CATG00000091879.1,CATG00000091921.1,CATG00000091924.1,CATG00000091985.1,CATG00000091991.1,CATG00000091992.1,CATG00000091993.1,CATG00000092140.1,CATG00000092159.1,CATG00000092169.1,CATG00000092293.1,CATG00000092377.1,CATG00000092417.1,CATG00000092476.1,CATG00000092614.1,CATG00000092660.1,CATG00000092741.1,CATG00000092970.1,CATG00000093076.1,CATG00000093203.1,CATG00000093328.1,CATG00000093349.1,CATG00000093371.1,CATG00000093390.1,CATG00000093391.1,CATG000</t>
  </si>
  <si>
    <t>CL:0000624</t>
  </si>
  <si>
    <t>CD4-positive, alpha-beta T cell</t>
  </si>
  <si>
    <t>A mature alpha-beta T cell that expresses an alpha-beta T cell receptor and the CD4 coreceptor.</t>
  </si>
  <si>
    <t>CNhs10853,CNhs11955,CNhs11998,CNhs13195,CNhs13202,CNhs13203,CNhs13204,CNhs13205,CNhs13206,CNhs13215,CNhs13223,CNhs13235,CNhs13237,CNhs13238,CNhs13239,CNhs13512,CNhs13513,CNhs13538,CNhs13539,CNhs13811,CNhs13812,CNhs13813,CNhs13814,CNhs13918,CNhs13919,CNhs13920,CNhs13921</t>
  </si>
  <si>
    <t>CATG00000000072.1,CATG00000000523.1,CATG00000000670.1,CATG00000000691.1,CATG00000000695.1,CATG00000001031.1,CATG00000001189.1,CATG00000001209.1,CATG00000001303.1,CATG00000001341.1,CATG00000001403.1,CATG00000001464.1,CATG00000001619.1,CATG00000001621.1,CATG00000001625.1,CATG00000001676.1,CATG00000002023.1,CATG00000002194.1,CATG00000002504.1,CATG00000002536.1,CATG00000002599.1,CATG00000002630.1,CATG00000002781.1,CATG00000002896.1,CATG00000002898.1,CATG00000002978.1,CATG00000003024.1,CATG00000003315.1,CATG00000003759.1,CATG00000003992.1,CATG00000004005.1,CATG00000004289.1,CATG00000004290.1,CATG00000004295.1,CATG00000004297.1,CATG00000004303.1,CATG00000004492.1,CATG00000004580.1,CATG00000004583.1,CATG00000004643.1,CATG00000004690.1,CATG00000004791.1,CATG00000004905.1,CATG00000005009.1,CATG00000005247.1,CATG00000005251.1,CATG00000005255.1,CATG00000005261.1,CATG00000005504.1,CATG00000005683.1,CATG00000005754.1,CATG00000005834.1,CATG00000005914.1,CATG00000006079.1,CATG00000006664.1,CATG00000006674.1,CATG00000006747.1,CATG00000006748.1,CATG00000006786.1,CATG00000007112.1,CATG00000007187.1,CATG00000007218.1,CATG00000007222.1,CATG00000007290.1,CATG00000007413.1,CATG00000007425.1,CATG00000007426.1,CATG00000007429.1,CATG00000007430.1,CATG00000007431.1,CATG00000007433.1,CATG00000007462.1,CATG00000007588.1,CATG00000007613.1,CATG00000007679.1,CATG00000007700.1,CATG00000007708.1,CATG00000007858.1,CATG00000007866.1,CATG00000007937.1,CATG00000007938.1,CATG00000007970.1,CATG00000008031.1,CATG00000008117.1,CATG00000008118.1,CATG00000008300.1,CATG00000008312.1,CATG00000008315.1,CATG00000008353.1,CATG00000008376.1,CATG00000008619.1,CATG00000008741.1,CATG00000008875.1,CATG00000008930.1,CATG00000009974.1,CATG00000010060.1,CATG00000010414.1,CATG00000010458.1,CATG00000010625.1,CATG00000010916.1,CATG00000011044.1,CATG00000011115.1,CATG00000011205.1,CATG00000011211.1,CATG00000011274.1,CATG00000011429.1,CATG00000011538.1,CATG00000011539.1,CATG00000011819.1,CATG00000011843.1,CATG00000011845.1,CATG00000011905.1,CATG00000011913.1,CATG00000011949.1,CATG00000011985.1,CATG00000012091.1,CATG00000012212.1,CATG00000012270.1,CATG00000012346.1,CATG00000012381.1,CATG00000012384.1,CATG00000012434.1,CATG00000012769.1,CATG00000012771.1,CATG00000012797.1,CATG00000012854.1,CATG00000012976.1,CATG00000013087.1,CATG00000013178.1,CATG00000013196.1,CATG00000013200.1,CATG00000013239.1,CATG00000013296.1,CATG00000013568.1,CATG00000013662.1,CATG00000013679.1,CATG00000013843.1,CATG00000013855.1,CATG00000013919.1,CATG00000013940.1,CATG00000013944.1,CATG00000013953.1,CATG00000013958.1,CATG00000014108.1,CATG00000014230.1,CATG00000014257.1,CATG00000014452.1,CATG00000014472.1,CATG00000014501.1,CATG00000014749.1,CATG00000014768.1,CATG00000014798.1,CATG00000015424.1,CATG00000015555.1,CATG00000015603.1,CATG00000015875.1,CATG00000015899.1,CATG00000015962.1,CATG00000016698.1,CATG00000016868.1,CATG00000016907.1,CATG00000016910.1,CATG00000017188.1,CATG00000017508.1,CATG00000017829.1,CATG00000017860.1,CATG00000018160.1,CATG00000018161.1,CATG00000018169.1,CATG00000018256.1,CATG00000018265.1,CATG00000018875.1,CATG00000018885.1,CATG00000018963.1,CATG00000019350.1,CATG00000019404.1,CATG00000019540.1,CATG00000019889.1,CATG00000019903.1,CATG00000019923.1,CATG00000019933.1,CATG00000020091.1,CATG00000020326.1,CATG00000020335.1,CATG00000020343.1,CATG00000020379.1,CATG00000020438.1,CATG00000020441.1,CATG00000020446.1,CATG00000020754.1,CATG00000021070.1,CATG00000021094.1,CATG00000021182.1,CATG00000021184.1,CATG00000021278.1,CATG00000021454.1,CATG00000021485.1,CATG00000021525.1,CATG00000021554.1,CATG00000021653.1,CATG00000021824.1,CATG00000021855.1,CATG00000021859.1,CATG00000021966.1,CATG00000022029.1,CATG00000022034.1,CATG00000022043.1,CATG00000022044.1,CATG00000022097.1,CATG00000022100.1,CATG00000022221.1,CATG00000022222.1,CATG00000022223.1,CATG00000022269.1,CATG00000022446.1,CATG00000022511.1,CATG00000022536.1,CATG00000022646.1,CATG00000022659.1,CATG00000022755.1,CATG00000022790.1,CATG00000022813.1,CATG00000022822.1,CATG00000023033.1,CATG00000023092.1,CATG00000023273.1,CATG00000023283.1,CATG00000023345.1,CATG00000023688.1,CATG00000023860.1,CATG00000024044.1,CATG00000024076.1,CATG00000024176.1,CATG00000024277.1,CATG00000024682.1,CATG00000024721.1,CATG00000024759.1,CATG00000024906.1,CATG00000024944.1,CATG00000025244.1,CATG00000025247.1,CATG00000025433.1,CATG00000025706.1,CATG00000025793.1,CATG00000025826.1,CATG00000025869.1,CATG00000025918.1,CATG00000025926.1,CATG00000025945.1,CATG00000026251.1,CATG00000026314.1,CATG00000026769.1,CATG00000026851.1,CATG00000026855.1,CATG00000026937.1,CATG00000027001.1,CATG00000027005.1,CATG00000027091.1,CATG00000027410.1,CATG00000027764.1,CATG00000027776.1,CATG00000028047.1,CATG00000028304.1,CATG00000028531.1,CATG00000028579.1,CATG00000028797.1,CATG00000028912.1,CATG00000028923.1,CATG00000028973.1,CATG00000028998.1,CATG00000029011.1,CATG00000029043.1,CATG00000029294.1,CATG00000029299.1,CATG00000029352.1,CATG00000029365.1,CATG00000029380.1,CATG00000029468.1,CATG00000029654.1,CATG00000029716.1,CATG00000029879.1,CATG00000029971.1,CATG00000030059.1,CATG00000030188.1,CATG00000030487.1,CATG00000030622.1,CATG00000030623.1,CATG00000030625.1,CATG00000030841.1,CATG00000030857.1,CATG00000030923.1,CATG00000031299.1,CATG00000031340.1,CATG00000031370.1,CATG00000031402.1,CATG00000031546.1,CATG00000031640.1,CATG00000031643.1,CATG00000031683.1,CATG00000031896.1,CATG00000032023.1,CATG00000032069.1,CATG00000032088.1,CATG00000032133.1,CATG00000032178.1,CATG00000032385.1,CATG00000032501.1,CATG00000032546.1,CATG00000032548.1,CATG00000032656.1,CATG00000032665.1,CATG00000032667.1,CATG00000032672.1,CATG00000032674.1,CATG00000032871.1,CATG00000032935.1,CATG00000033337.1,CATG00000033372.1,CATG00000033555.1,CATG00000033571.1,CATG00000033644.1,CATG00000033646.1,CATG00000033648.1,CATG00000033649.1,CATG00000033682.1,CATG00000033817.1,CATG00000033881.1,CATG00000033937.1,CATG00000033949.1,CATG00000034319.1,CATG00000034625.1,CATG00000034666.1,CATG00000034678.1,CATG00000034808.1,CATG00000034878.1,CATG00000034981.1,CATG00000034983.1,CATG00000034984.1,CATG00000034985.1,CATG00000034986.1,CATG00000034994.1,CATG00000035094.1,CATG00000035380.1,CATG00000035590.1,CATG00000035902.1,CATG00000035925.1,CATG00000036337.1,CATG00000036339.1,CATG00000036495.1,CATG00000036876.1,CATG00000036877.1,CATG00000036964.1,CATG00000036965.1,CATG00000037144.1,CATG00000037513.1,CATG00000037760.1,CATG00000037762.1,CATG00000037763.1,CATG00000037766.1,CATG00000037768.1,CATG00000037790.1,CATG00000037805.1,CATG00000038003.1,CATG00000038113.1,CATG00000038276.1,CATG00000038371.1,CATG00000038378.1,CATG00000038379.1,CATG00000038400.1,CATG00000038433.1,CATG00000038504.1,CATG00000038604.1,CATG00000038666.1,CATG00000038667.1,CATG00000038727.1,CATG00000038762.1,CATG00000038825.1,CATG00000039017.1,CATG00000039130.1,CATG00000039131.1,CATG00000039158.1,CATG00000039204.1,CATG00000039413.1,CATG00000039417.1,CATG00000039668.1,CATG00000039787.1,CATG00000039835.1,CATG00000039837.1,CATG00000039908.1,CATG00000040038.1,CATG00000040068.1,CATG00000040273.1,CATG00000040284.1,CATG00000040392.1,CATG00000040410.1,CATG00000040439.1,CATG00000040443.1,CATG00000040459.1,CATG00000040468.1,CATG00000040479.1,CATG00000040547.1,CATG00000040636.1,CATG00000040755.1,CATG00000040769.1,CATG00000040829.1,CATG00000040873.1,CATG00000040922.1,CATG00000040999.1,CATG00000041012.1,CATG00000041025.1,CATG00000041046.1,CATG00000041048.1,CATG00000041103.1,CATG00000041105.1,CATG00000041192.1,CATG00000041257.1,CATG00000041438.1,CATG00000041485.1,CATG00000041701.1,CATG00000041759.1,CATG00000041779.1,CATG00000042051.1,CATG00000042155.1,CATG00000042212.1,CATG00000042263.1,CATG00000042513.1,CATG00000042522.1,CATG00000042550.1,CATG00000042565.1,CATG00000042606.1,CATG00000042610.1,CATG00000042708.1,CATG00000042736.1,CATG00000043006.1,CATG00000043261.1,CATG00000043282.1,CATG00000043294.1,CATG00000043355.1,CATG00000043402.1,CATG00000043521.1,CATG00000043673.1,CATG00000043823.1,CATG00000043880.1,CATG00000043925.1,CATG00000043952.1,CATG00000044062.1,CATG00000044115.1,CATG00000044172.1,CATG00000044236.1,CATG00000044641.1,CATG00000044709.1,CATG00000044725.1,CATG00000044728.1,CATG00000044991.1,CATG00000045207.1,CATG00000045277.1,CATG00000045578.1,CATG00000045724.1,CATG00000045727.1,CATG00000046013.1,CATG00000046061.1,CATG00000046159.1,CATG00000046162.1,CATG00000046222.1,CATG00000046228.1,CATG00000046247.1,CATG00000046284.1,CATG00000046290.1,CATG00000046501.1,CATG00000046855.1,CATG00000047012.1,CATG00000047028.1,CATG00000047037.1,CATG00000047105.1,CATG00000047106.1,CATG00000047109.1,CATG00000047113.1,CATG00000047114.1,CATG00000047577.1,CATG00000047628.1,CATG00000047790.1,CATG00000047836.1,CATG00000047917.1,CATG00000048007.1,CATG00000048023.1,CATG00000048172.1,CATG00000048249.1,CATG00000048251.1,CATG00000048255.1,CATG00000048500.1,CATG00000048515.1,CATG00000048521.1,CATG00000048679.1,CATG00000048759.1,CATG00000049007.1,CATG00000049031.1,CATG00000049038.1,CATG00000049306.1,CATG00000049347.1,CATG00000049355.1,CATG00000049374.1,CATG00000049544.1,CATG00000049545.1,CATG00000049547.1,CATG00000049601.1,CATG00000049659.1,CATG00000049964.1,CATG00000050062.1,CATG00000050081.1,CATG00000050083.1,CATG00000050084.1,CATG00000050085.1,CATG00000050096.1,CATG00000050098.1,CATG00000050387.1,CATG00000050477.1,CATG00000050536.1,CATG00000050644.1,CATG00000050751.1,CATG00000050926.1,CATG00000051011.1,CATG00000051102.1,CATG00000051122.1,CATG00000051164.1,CATG00000051309.1,CATG00000051326.1,CATG00000051340.1,CATG00000051784.1,CATG00000051838.1,CATG00000051907.1,CATG00000051919.1,CATG00000051922.1,CATG00000051936.1,CATG00000051941.1,CATG00000051943.1,CATG00000051954.1,CATG00000051956.1,CATG00000052055.1,CATG00000052065.1,CATG00000052138.1,CATG00000052311.1,CATG00000052321.1,CATG00000052842.1,CATG00000052944.1,CATG00000053015.1,CATG00000053017.1,CATG00000053018.1,CATG00000053139.1,CATG00000053196.1,CATG00000053285.1,CATG00000053322.1,CATG00000053336.1,CATG00000053500.1,CATG00000053809.1,CATG00000053842.1,CATG00000053962.1,CATG00000054047.1,CATG00000054101.1,CATG00000054109.1,CATG00000054171.1,CATG00000054528.1,CATG00000054684.1,CATG00000054738.1,CATG00000054749.1,CATG00000054852.1,CATG00000054890.1,CATG00000054989.1,CATG00000055314.1,CATG00000055331.1,CATG00000055334.1,CATG00000055354.1,CATG00000055418.1,CATG00000055464.1,CATG00000055740.1,CATG00000055826.1,CATG00000055828.1,CATG00000055852.1,CATG00000055862.1,CATG00000056034.1,CATG00000056160.1,CATG00000056254.1,CATG00000056259.1,CATG00000056794.1,CATG00000056798.1,CATG00000056839.1,CATG00000056936.1,CATG00000056937.1,CATG00000056942.1,CATG00000057011.1,CATG00000057088.1,CATG00000057187.1,CATG00000057400.1,CATG00000057634.1,CATG00000057718.1,CATG00000057749.1,CATG00000057752.1,CATG00000057932.1,CATG00000058027.1,CATG00000058093.1,CATG00000058227.1,CATG00000058339.1,CATG00000058521.1,CATG00000058588.1,CATG00000058602.1,CATG00000058645.1,CATG00000058654.1,CATG00000058667.1,CATG00000058689.1,CATG00000058740.1,CATG00000058831.1,CATG00000058843.1,CATG00000059365.1,CATG00000059391.1,CATG00000059399.1,CATG00000059691.1,CATG00000059730.1,CATG00000059731.1,CATG00000059739.1,CATG00000059742.1,CATG00000059927.1,CATG00000060105.1,CATG00000060322.1,CATG00000060560.1,CATG00000060595.1,CATG00000061034.1,CATG00000061185.1,CATG00000061239.1,CATG00000061376.1,CATG00000061630.1,CATG00000061811.1,CATG00000062026.1,CATG00000062036.1,CATG00000062052.1,CATG00000062115.1,CATG00000062263.1,CATG00000062264.1,CATG00000062313.1,CATG00000062933.1,CATG00000063435.1,CATG00000063480.1,CATG00000063830.1,CATG00000064127.1,CATG00000064160.1,CATG00000064169.1,CATG00000064248.1,CATG00000064478.1,CATG00000064661.1,CATG00000064716.1,CATG00000065040.1,CATG00000065395.1,CATG00000065473.1,CATG00000065654.1,CATG00000065655.1,CATG00000066195.1,CATG00000066422.1,CATG00000066639.1,CATG00000066830.1,CATG00000066949.1,CATG00000067114.1,CATG00000067177.1,CATG00000067208.1,CATG00000067372.1,CATG00000067514.1,CATG00000067520.1,CATG00000067529.1,CATG00000067584.1,CATG00000067666.1,CATG00000067698.1,CATG00000067825.1,CATG00000068347.1,CATG00000068349.1,CATG00000068527.1,CATG00000068537.1,CATG00000068918.1,CATG00000069038.1,CATG00000069041.1,CATG00000069206.1,CATG00000069375.1,CATG00000069613.1,CATG00000069727.1,CATG00000070326.1,CATG00000070408.1,CATG00000070457.1,CATG00000070525.1,CATG00000070585.1,CATG00000070608.1,CATG00000071294.1,CATG00000071629.1,CATG00000071769.1,CATG00000071804.1,CATG00000072159.1,CATG00000072338.1,CATG00000072365.1,CATG00000072890.1,CATG00000072893.1,CATG00000072894.1,CATG00000072992.1,CATG00000073077.1,CATG00000073110.1,CATG00000073210.1,CATG00000073286.1,CATG00000073419.1,CATG00000074147.1,CATG00000074225.1,CATG00000074959.1,CATG00000074965.1,CATG00000074987.1,CATG00000075358.1,CATG00000075497.1,CATG00000075581.1,CATG00000075640.1,CATG00000075662.1,CATG00000075726.1,CATG00000075788.1,CATG00000076144.1,CATG00000076294.1,CATG00000076323.1,CATG00000076437.1,CATG00000076640.1,CATG00000076960.1,CATG00000077345.1,CATG00000077412.1,CATG00000077524.1,CATG00000077525.1,CATG00000077704.1,CATG00000077735.1,CATG00000077736.1,CATG00000077817.1,CATG00000077822.1,CATG00000078055.1,CATG00000078262.1,CATG00000078288.1,CATG00000078998.1,CATG00000079323.1,CATG00000079435.1,CATG00000079440.1,CATG00000079506.1,CATG00000079596.1,CATG00000079626.1,CATG00000079650.1,CATG00000079662.1,CATG00000079667.1,CATG00000079783.1,CATG00000079841.1,CATG00000080039.1,CATG00000080069.1,CATG00000080160.1,CATG00000080244.1,CATG00000080452.1,CATG00000080539.1,CATG00000080562.1,CATG00000080616.1,CATG00000080821.1,CATG00000081064.1,CATG00000081135.1,CATG00000081141.1,CATG00000081281.1,CATG00000081293.1,CATG00000081482.1,CATG00000081664.1,CATG00000081918.1,CATG00000082120.1,CATG00000082228.1,CATG00000082268.1,CATG00000082391.1,CATG00000082569.1,CATG00000083244.1,CATG00000083264.1,CATG00000083332.1,CATG00000083349.1,CATG00000083467.1,CATG00000083624.1,CATG00000083626.1,CATG00000083706.1,CATG00000083755.1,CATG00000083758.1,CATG00000083773.1,CATG00000083795.1,CATG00000083880.1,CATG00000083881.1,CATG00000084004.1,CATG00000084090.1,CATG00000084841.1,CATG00000085185.1,CATG00000085198.1,CATG00000085267.1,CATG00000085343.1,CATG00000085348.1,CATG00000085353.1,CATG00000085480.1,CATG00000086093.1,CATG00000086150.1,CATG00000086171.1,CATG00000086290.1,CATG00000086312.1,CATG00000086318.1,CATG00000086336.1,CATG00000086370.1,CATG00000086514.1,CATG00000086516.1,CATG00000086520.1,CATG00000086613.1,CATG00000086695.1,CATG00000086720.1,CATG00000086741.1,CATG00000086742.1,CATG00000086806.1,CATG00000086913.1,CATG00000087047.1,CATG00000087261.1,CATG00000087682.1,CATG00000087798.1,CATG00000087800.1,CATG00000087824.1,CATG00000087830.1,CATG00000087948.1,CATG00000088116.1,CATG00000088184.1,CATG00000088233.1,CATG00000088343.1,CATG00000089334.1,CATG00000089512.1,CATG00000089721.1,CATG00000089818.1,CATG00000089992.1,CATG00000089993.1,CATG00000090053.1,CATG00000090134.1,CATG00000090135.1,CATG00000090145.1,CATG00000090164.1,CATG00000090178.1,CATG00000090221.1,CATG00000090223.1,CATG00000090349.1,CATG00000090413.1,CATG00000090619.1,CATG00000090655.1,CATG00000090669.1,CATG00000090679.1,CATG00000090728.1,CATG00000090872.1,CATG00000090897.1,CATG00000091069.1,CATG00000091924.1,CATG00000092129.1,CATG00000092140.1,CATG00000092287.1,CATG00000092293.1,CATG00000092367.1,CATG00000092377.1,CATG00000092417.1,CATG00000092419.1,CATG00000092473.1,CATG00000092654.1,CATG00000093267.1,CATG00000093391.1,CATG00000093774.1,CATG00000093907.1,CATG00000093982.1,CATG00000094563.1,CATG00000094595.1,CATG00000094817.1,CATG00000094847.1,CATG00000094863.1,CATG00000094873.1,CATG00000094949.1,CATG00000094966.1,CATG00000095021.1,CATG00000095026.1,CATG00000095383.1,CATG00000095569.1,CATG00000095574.1,CATG00000095842.1,CATG00000095888.1,CATG00000095891.1,CATG00000095892.1,CATG00000095941.1,CATG00000095968.1,CATG00000095985.1,CATG00000096062.1,CATG00000096306.1,CATG00000096343.1,CATG00000096427.1,CATG00000096607.1,CATG00000096625.1,CATG00000096657.1,CATG00000096681.1,CATG00000096738.1,CATG00000096742.1,CATG00000096910.1,CATG00000097033.1,CATG00000097085.1,CATG00000097116.1,CATG00000097117.1,CATG00000097141.1,CATG00000097159.1,CATG00000097270.1,CATG00000097275.1,CATG00000097307.1,CATG00000097308.1,CATG00000097312.1,CATG00000097315.1,CATG00000097331.1,CATG00000097491.1,CATG00000097492.1,CATG00000097496.1,CATG00000097507.1,CATG00000097537.1,CATG00000097768.1,CATG00000097954.1,CATG00000098135.1,CATG00000098138.1,CATG00000098361.1,CATG00000098364.1,CATG00000098371.1,CATG00000098396.1,CATG00000098397.1,CATG00000098669.1,CATG00000098694.1,CATG00000098900.1,CATG00000099288.1,CATG00000099810.1,CATG00000099818.1,CATG00000099987.1,CATG00000100003.1,CATG00000100377.1,CATG00000100722.1,CATG00000100748.1,CATG00000100764.1,CATG00000100766.1,CATG00000101210.1,CATG00000101396.1,CATG00000101642.1,CATG00000101747.1,CATG00000102076.1,CATG00000102082.1,CATG00000102113.1,CATG00000102119.1,CATG00000102235.1,CATG00000102240.1,CATG00000102242.1,CATG00000102321.1,CATG00000102331.1,CATG00000102350.1,CATG00000103067.1,CATG00000103224.1,CATG00000103230.1,CATG00000103292.1,CATG00000103369.1,CATG00000103728.1,CATG00000103892.1,CATG00000103932.1,CATG00000103989.1,CATG00000103999.1,CATG00000104033.1,CATG00000104164.1,CATG00000104309.1,CATG00000104369.1,CATG00000104458.1,CATG00000104622.1,CATG00000104923.1,CATG00000105122.1,CATG00000105235.1,CATG00000105243.1,CATG00000105246.1,CATG00000105319.1,CATG00000105348.1,CATG00000105356.1,CATG00000105573.1,CATG00000105607.1,CATG00000105917.1,CATG00000105994.1,CATG00000106066.1,CATG00000106076.1,CATG00000106127.1,CATG00000106156.1,CATG00000106173.1,CATG00000106275.1,CATG00000106284.1,CATG00000106315.1,CATG00000106324.1,CATG00000106714.1,CATG00000106786.1,CATG00000106787.1,CATG00000106788.1,CATG00000106792.1,CATG00000106805.1,CATG00000106958.1,CATG00000106960.1,CATG00000106961.1,CATG00000107082.1,CATG00000107099.1,CATG00000107107.1,CATG00000107119.1,CATG00000107158.1,CATG00000107182.1,CATG00000107183.1,CATG00000107256.1,CATG00000107257.1,CATG00000107277.1,CATG00000107278.1,CATG00000107322.1,CATG00000107424.1,CATG00000107459.1,CATG00000107547.1,CATG00000107591.1,CATG00000107596.1,CATG00000108281.1,CATG00000108310.1,CATG00000108522.1,CATG00000108524.1,CATG00000108526.1,CATG00000108567.1,CATG00000108638.1,CATG00000108844.1,CATG00000108967.1,CATG00000109873.1,CATG00000109909.1,CATG00000109921.1,CATG00000109935.1,CATG00000109987.1,CATG00000110046.1,CATG00000110223.1,CATG00000110445.1,CATG00000110598.1,CATG00000110944.1,CATG00000110960.1,CATG00000111314.1,CATG00000111315.1,CATG00000111337.1,CATG00000111376.1,CATG00000111435.1,CATG00000111573.1,CATG00000111575.1,CATG00000111595.1,CATG00000111674.1,CATG00000111676.1,CATG00000111685.1,CATG00000111692.1,CATG00000111709.1,CATG00000111960.1,CATG00000112061.1,CATG00000112063.1,CATG00000112317.1,CATG00000112318.1,CATG00000112603.1,CATG00000112857.1,CATG00000112858.1,CATG00000112894.1,CATG00000113187.1,CATG00000113219.1,CATG00000113392.1,CATG00000113515.1,CATG00000113581.1,CATG00000113583.1,CATG00000113875.1,CATG00000113978.1,CATG00000114046.1,CATG00000114121.1,CATG00000114198.1,CATG00000114321.1,CATG00000114577.1,CATG00000114588.1,CATG00000114696.1,CATG00000114863.1,CATG00000114881.1,CATG00000114921.1,CATG00000114934.1,CATG00000114943.1,CATG00000114944.1,CATG00000114945.1,CATG00000115045.1,CATG00000115079.1,CATG00000115082.1,CATG00000115245.1,CATG00000115318.1,CATG00000115321.1,CATG00000115580.1,CATG00000115856.1,CATG00000116012.1,CATG00000116296.1,CATG00000116304.1,CATG00000116390.1,CATG00000116608.1,CATG00000116804.1,CATG00000116841.1,CATG00000117104.1,CATG00000117122.1,CATG00000117192.1,CATG00000117261.1,CATG00000117277.1,CATG00000117313.1,CATG00000117405.1,CATG00000117471.1,CATG00000117554.1,CATG00000117595.1,CATG00000117616.1,CATG00000117709.1,CATG00000117764.1,CATG00000117814.1,CATG00000117816.1,CATG00000117828.1,CATG00000117890.1,CATG00000117894.1,CATG00000117920.1,CATG00000117931.1,CATG00000118280.1,ENSG00000002822.11,ENSG00000005059.11,ENSG00000005102.8,ENSG00000005302.13,ENSG00000005844.13,ENSG00000006555.6,ENSG00000007129.13,ENSG00000008517.12,ENSG00000009694.9,ENSG00000009790.10,ENSG00000010610.5,ENSG00000011590.9,ENSG00000012817.11,ENSG00000013725.10,ENSG00000015133.14,ENSG00000023445.9,ENSG00000023892.9,ENSG00000026950.12,ENSG00000027075.9,ENSG00000027869.7,ENSG00000030419.12,ENSG00000034533.7,ENSG00000049768.10,ENSG00000051596.5,ENSG00000054654.11,ENSG00000055163.14,ENSG00000056736.5,ENSG00000062524.11,ENSG00000064012.17,ENSG00000064201.11,ENSG00000064547.9,ENSG00000065357.15,ENSG00000065413.12,ENSG00000065675.10,ENSG00000067048.12,ENSG00000068831.14,ENSG00000069493.10,ENSG00000069667.11,ENSG00000071073.8,ENSG00000071575.7,ENSG00000072818.7,ENSG00000072858.6,ENSG00000074706.9,ENSG00000074966.6,ENSG00000075884.8,ENSG00000076641.4,ENSG00000076662.5,ENSG00000076928.13,ENSG00000078304.15,ENSG00000078589.8,ENSG00000078596.6,ENSG00000079263.14,ENSG00000079335.13,ENSG00000081059.15,ENSG00000081237.14,ENSG00000081320.6,ENSG00000081985.6,ENSG00000088179.4,ENSG00000088340.11,ENSG00000089012.10,ENSG00000089692.4,ENSG00000089775.7,ENSG00000090104.7,ENSG00000090554.8,ENSG00000096996.11,ENSG00000099725.10,ENSG00000099974.7,ENSG00000100060.13,ENSG00000100100.8,ENSG00000100218.7,ENSG00000100298.11,ENSG00000100351.12,ENSG00000100376.7,ENSG00000100385.9,ENSG00000100628.7,ENSG00000101082.9,ENSG00000101109.7,ENSG00000101347.7,ENSG00000101695.4,ENSG00000101842.9,ENSG00000102096.9,ENSG00000102245.3,ENSG00000102879.11,ENSG00000103472.5,ENSG00000103479.10,ENSG00000103522.11,ENSG00000104660.13,ENSG00000104689.5,ENSG00000104814.8,ENSG00000104998.2,ENSG00000105122.8,ENSG00000105639.14,ENSG00000105717.9,ENSG00000105866.9,ENSG00000106560.6,ENSG00000106948.12,ENSG00000106952.3,ENSG00000107485.11,ENSG00000107742.8,ENSG00000108622.6,ENSG00000109452.8,ENSG00000109471.4,ENSG00000109684.10,ENSG00000109771.11,ENSG00000110324.5,ENSG00000110448.6,ENSG00000110848.4,ENSG00000110876.8,ENSG00000110934.6,ENSG00000111266.4,ENSG00000111276.6,ENSG00000111348.4,ENSG00000111536.4,ENSG00000111537.4,ENSG00000111796.3,ENSG00000111801.11,ENSG00000111860.9,ENSG00000111863.8,ENSG00000111913.11,ENSG00000112182.10,ENSG00000112486.10,ENSG00000112576.8,ENSG00000113088.5,ENSG00000113249.8,ENSG00000113263.8,ENSG00000113520.6,ENSG00000113525.5,ENSG00000114374.8,ENSG00000114737.11,ENSG00000115085.9,ENSG00000115165.5,ENSG00000115232.9,ENSG00000115687.9,ENSG00000115904.8,ENSG00000115935.12,ENSG00000116824.4,ENSG00000117090.10,ENSG00000117091.5,ENSG00000117602.7,ENSG00000118307.14,ENSG00000119714.6,ENSG00000120616.11,ENSG00000120659.10,ENSG00000121210.11,ENSG00000121594.7,ENSG00000121807.5,ENSG00000121895.7,ENSG00000121966.6,ENSG00000122043.6,ENSG00000122122.9,ENSG00000122188.8,ENSG00000122224.13,ENSG00000123219.8,ENSG00000123329.13,ENSG00000123411.10,ENSG00000123810.3,ENSG00000124181.10,ENSG00000124203.5,ENSG00000124256.10,ENSG00000124575.5,ENSG00000125245.8,ENSG00000125354.18,ENSG00000125637.11,ENSG00000125726.6,ENSG00000125910.4,ENSG00000126264.5,ENSG00000126353.3,ENSG00000126882.8,ENSG00000127084.13,ENSG00000127152.13,ENSG00000127311.5,ENSG00000127528.5,ENSG00000128340.10,ENSG00000129675.11,ENSG00000129824.11,ENSG00000130475.10,ENSG00000130487.4,ENSG00000130755.8,ENSG00000130844.12,ENSG00000131002.7,ENSG00000131634.9,ENSG00000132182.7,ENSG00000132196.9,ENSG00000132517.10,ENSG00000133321.6,ENSG00000133561.11,ENSG00000133574.5,ENSG00000133962.3,ENSG00000134242.11,ENSG00000134460.11,ENSG00000134954.10,ENSG00000135127.7,ENSG00000135185.7,ENSG00000135272.5,ENSG00000135426.10,ENSG00000135898.5,ENSG00000135960.5,ENSG00000136111.8,ENSG00000136149.6,ENSG00000136280.11,ENSG00000136286.10,ENSG00000136490.4,ENSG00000136514.2,ENSG00000137078.4,ENSG00000137193.9,ENSG00000138378.13,ENSG00000138767.8,ENSG00000138795.5,ENSG00000139193.3,ENSG00000139239.6,ENSG00000139537.6,ENSG00000139610.1,ENSG00000139626.11,ENSG00000139679.11,ENSG00000139714.8,ENSG00000140368.8,ENSG00000140471.12,ENSG00000140511.7,ENSG00000140675.8,ENSG00000140853.11,ENSG00000141293.11,ENSG00000141524.11,ENSG00000142606.11,ENSG00000142765.13,ENSG00000142959.4,ENSG00000143167.7,ENSG00000143184.4,ENSG00000143466.9,ENSG00000143772.5,ENSG00000143851.11,ENSG00000143924.14,ENSG00000144152.8,ENSG00000145241.6,ENSG00000145649.7,ENSG00000146285.9,ENSG00000146776.10,ENSG00000146955.6,ENSG00000147138.1,ENSG00000147168.8,ENSG00000147443.8,ENSG00000147457.9,ENSG00000149311.13,ENSG00000149646.8,ENSG00000150054.14,ENSG00000150637.4,ENSG00000151136.10,ENSG00000151418.7,ENSG00000151883.12,ENSG00000152270.4,ENSG00000152495.6,ENSG00000153283.8,ENSG00000154165.3,ENSG00000154451.10,ENSG00000154611.10,ENSG00000154814.9,ENSG00000155903.7,ENSG00000156127.6,ENSG00000156232.6,ENSG00000156500.10,ENSG00000156509.9,ENSG00000157303.6,ENSG00000157514.12,ENSG00000157978.7,ENSG00000158525.11,ENSG00000158717.6,ENSG00000158985.9,ENSG00000158987.15,ENSG00000159445.8,ENSG00000159496.10,ENSG00000159753.9,ENSG00000159904.7,ENSG00000160185.9,ENSG00000160588.5,ENSG00000160654.5,ENSG00000160791.12,ENSG00000161265.10,ENSG00000161405.12,ENSG00000162241.8,ENSG00000162654.8,ENSG00000162676.7,ENSG00000162739.9,ENSG00000162777.12,ENSG00000162843.13,ENSG00000162852.9,ENSG00000162894.7,ENSG00000163154.5,ENSG00000163219.7,ENSG00000163492.9,ENSG00000163519.9,ENSG00000163564.10,ENSG00000163599.10,ENSG00000163600.8,ENSG00000163606.6,ENSG00000163635.13,ENSG00000163947.7,ENSG00000164308.12,ENSG00000164483.12,ENSG00000164512.13,ENSG00000164674.11,ENSG00000165591.6,ENSG00000165714.6,ENSG00000165929.8,ENSG00000166046.6,ENSG00000166669.9,ENSG00000166750.5,ENSG00000167077.8,ENSG00000167106.7,ENSG00000167208.10,ENSG00000167261.9,ENSG00000167286.5,ENSG00000167618.5,ENSG00000167664.4,ENSG00000167895.10,ENSG00000167914.6,ENSG00000167984.12,ENSG00000168234.8,ENSG00000168421.8,ENSG00000168685.10,ENSG00000169194.5,ENSG00000169220.13,ENSG00000169239.8,ENSG00000169442.4,ENSG00000169508.6,ENSG00000170089.11,ENSG00000170128.2,ENSG00000170222.11,ENSG00000170379.15,ENSG00000170486.6,ENSG00000170571.7,ENSG00000170819.4,ENSG00000170989.8,ENSG00000171136.6,ENSG00000171223.4,ENSG00000171522.5,ENSG00000171608.11,ENSG00000171791.10,ENSG00000171843.11,ENSG00000172005.6,ENSG00000172215.5,ENSG00000172349.12,ENSG00000172575.7,ENSG00000172673.6,ENSG00000172794.15,ENSG00000173114.8,ENSG00000173200.8,ENSG00000173208.3,ENSG00000173762.3,ENSG00000173876.9,ENSG00000174171.4,ENSG00000174718.7,ENSG00000174946.5,ENSG00000175265.13,ENSG00000175463.7,ENSG00000175567.4,ENSG00000175730.7,ENSG00000175779.1,ENSG00000175841.7,ENSG00000176160.5,ENSG00000176390.10,ENSG00000176402.5,ENSG00000176659.5,ENSG00000177272.7,ENSG00000177338.9,ENSG00000177340.4,ENSG00000177398.14,ENSG00000177721.3,ENSG00000177954.7,ENSG00000178199.9,ENSG00000178217.9,ENSG00000178429.9,ENSG00000178562.13,ENSG00000178732.4,ENSG00000178971.9,ENSG00000178977.3,ENSG00000179057.9,ENSG00000179088.10,ENSG00000179144.4,ENSG00000179253.3,ENSG00000179715.8,ENSG00000179934.5,ENSG00000180096.7,ENSG00000180448.6,ENSG00000181201.2,ENSG00000181847.7,ENSG00000181896.7,ENSG00000182010.6,ENSG00000182179.6,ENSG00000182183.10,ENSG00000182351.6,ENSG00000182405.4,ENSG00000182472.4,ENSG00000182557.3,ENSG00000182568.12,ENSG00000182866.12,ENSG00000183134.4,ENSG00000183150.3,ENSG00000183308.6,ENSG00000183395.4,ENSG00000183691.4,ENSG00000183813.6,ENSG00000183878.11,ENSG00000183918.10,ENSG00000184068.2,ENSG00000185101.8,ENSG00000185115.4,ENSG00000185477.4,ENSG00000185669.5,ENSG00000185811.12,ENSG00000185885.11,ENSG00000185905.3,ENSG00000185989.9,ENSG00000186049.4,ENSG00000186056.5,ENSG00000186470.9,ENSG00000186517.9,ENSG00000186810.7,ENSG00000186827.6,ENSG00000186854.6,ENSG00000186891.9,ENSG00000186919.8,ENSG00000187008.2,ENSG00000187105.4,ENSG00000187156.4,ENSG00000187990.4,ENSG00000187994.9,ENSG00000188042.5,ENSG00000188389.6,ENSG00000188404.4,ENSG00000188660.3,ENSG00000189152.6,ENSG00000189283.5,ENSG00000196329.6,ENSG00000196405.8,ENSG00000196420.3,ENSG00000196421.3,ENSG00000196890.3,ENSG00000197099.4,ENSG00000197238.3,ENSG00000197308.4,ENSG00000197448.9,ENSG00000197471.7,ENSG00000197540.3,ENSG00000197734.4,ENSG00000197880.4,ENSG00000197914.2,ENSG00000198089.10,ENSG00000198286.5,ENSG00000198734.6,ENSG00000198771.6,ENSG00000198821.6,ENSG00000198851.5,ENSG00000198987.1,ENSG00000199082.1,ENSG00000199458.1,ENSG00000200397.1,ENSG00000200418.1,ENSG00000200530.1,ENSG00000201644.1,ENSG00000202569.2,ENSG00000203497.2,ENSG00000203581.6,ENSG00000203711.7,ENSG00000203761.4,ENSG00000203812.2,ENSG00000203852.3,ENSG00000203896.5,ENSG00000204110.6,ENSG00000204277.1,ENSG00000204282.3,ENSG00000204475.5,ENSG00000204525.10,ENSG00000204625.6,ENSG00000204642.9,ENSG00000204666.3,ENSG00000205045.4,ENSG00000205089.3,ENSG00000205268.6,ENSG00000205537.2,ENSG00000205744.5,ENSG00000205784.2,ENSG00000205871.4,ENSG00000206140.5,ENSG00000206503.7,ENSG00000206958.1,ENSG00000207073.1,ENSG00000207153.1,ENSG00000207221.1,ENSG00000207546.1,ENSG00000207603.1,ENSG00000207719.1,ENSG00000207782.1,ENSG00000207826.1,ENSG00000208797.1,ENSG00000211575.1,ENSG00000211698.2,ENSG00000211699.2,ENSG00000211706.2,ENSG00000211707.3,ENSG00000211710.3,ENSG00000211713.3,ENSG00000211714.3,ENSG00000211716.2,ENSG00000211717.3,ENSG00000211720.3,ENSG00000211721.2,ENSG00000211724.3,ENSG00000211725.3,ENSG00000211727.3,ENSG00000211728.2,ENSG00000211734.3,ENSG00000211739.4,ENSG00000211745.3,ENSG00000211746.3,ENSG00000211747.3,ENSG00000211749.1,ENSG00000211750.2,ENSG00000211751.3,ENSG00000211752.3,ENSG00000211753.2,ENSG00000211764.1,ENSG00000211765.1,ENSG00000211766.1,ENSG00000211767.1,ENSG00000211768.1,ENSG00000211769.1,ENSG00000211770.1,ENSG00000211771.1,ENSG00000211772.4,ENSG00000211776.2,ENSG00000211777.2,ENSG00000211778.2,ENSG00000211779.3,ENSG00000211780.3,ENSG00000211782.2,ENSG00000211784.2,ENSG00000211785.1,ENSG00000211786.3,ENSG00000211787.1,ENSG00000211788.2,ENSG00000211789.2,ENSG00000211790.2,ENSG00000211791.2,ENSG00000211792.2,ENSG00000211793.2,ENSG00000211794.3,ENSG00000211795.3,ENSG00000211796.1,ENSG00000211797.2,ENSG00000211798.3,ENSG00000211799.3,ENSG00000211800.3,ENSG00000211801.3,ENSG00000211802.3,ENSG00000211803.2,ENSG00000211804.2,ENSG00000211805.1,ENSG00000211806.2,ENSG00000211807.3,ENSG00000211809.2,ENSG00000211810.3,ENSG00000211812.1,ENSG00000211813.2,ENSG00000211814.1,ENSG00000211815.3,ENSG00000211816.2,ENSG00000211817.2,ENSG00000211818.1,ENSG00000211819.3,ENSG00000211820.1,ENSG00000211826.1,ENSG00000211827.1,ENSG00000211833.1,ENSG00000211834.1,ENSG00000211835.1,ENSG00000211836.1,ENSG00000211838.1,ENSG00000211840.1,ENSG00000211841.1,ENSG00000211842.1,ENSG00000211843.1,ENSG00000211844.1,ENSG00000211845.1,ENSG00000211846.1,ENSG00000211847.1,ENSG00000211849.1,ENSG00000211851.1,ENSG00000211854.1,ENSG00000211855.1,ENSG00000211857.1,ENSG00000211858.1,ENSG00000211861.1,ENSG00000211862.1,ENSG00000211863.1,ENSG00000211864.2,ENSG00000211865.1,ENSG00000211867.1,ENSG00000211869.1,ENSG00000211871.1,ENSG00000211872.1,ENSG00000211873.1,ENSG00000211875.1,ENSG00000211876.1,ENSG00000211877.1,ENSG00000211878.1,ENSG00000211879.1,ENSG00000211880.1,ENSG00000211881.1,ENSG00000211882.1,ENSG00000211883.1,ENSG00000211884.1,ENSG00000211886.1,ENSG00000211887.2,ENSG00000212283.1,ENSG00000212657.1,ENSG00000212961.4,ENSG00000213145.5,ENSG00000213203.2,ENSG00000213303.3,ENSG00000213385.3,ENSG00000213402.2,ENSG00000213413.2,ENSG00000213448.3,ENSG00000213598.3,ENSG00000213613.2,ENSG00000213654.5,ENSG00000213658.6,ENSG00000213757.3,ENSG00000213885.3,ENSG00000213930.7,ENSG00000213979.3,ENSG00000214108.4,ENSG00000214367.3,ENSG00000214401.4,ENSG00000214417.4,ENSG00000214760.2,ENSG00000214826.4,ENSG00000214894.2,ENSG00000215014.3,ENSG00000215068.3,ENSG00000215252.7,ENSG00000215467.2,ENSG00000215529.8,ENSG00000215580.6,ENSG00000215788.5,ENSG00000215837.7,ENSG00000216054.1,ENSG00000216097.2,ENSG00000216636.1,ENSG00000217646.1,ENSG00000218018.2,ENSG00000218208.1,ENSG00000218265.1,ENSG00000219487.2,ENSG00000219747.1,ENSG00000220323.3,ENSG00000220447.1,ENSG00000220694.2,ENSG00000223427.1,ENSG00000223466.1,ENSG00000223478.1,ENSG00000223540.1,ENSG00000223635.1,ENSG00000223669.1,ENSG00000223705.5,ENSG00000223711.1,ENSG00000223745.3,ENSG00000223776.4,ENSG00000223803.1,ENSG00000224077.1,ENSG00000224157.1,ENSG00000224429.3,ENSG00000224985.1,ENSG00000225205.1,ENSG00000225241.3,ENSG00000225528.1,ENSG00000225530.1,ENSG00000225632.1,ENSG00000225637.1,ENSG00000225720.2,ENSG00000225839.2,ENSG00000225938.1,ENSG00000225986.1,ENSG00000226084.4,ENSG00000226423.1,ENSG00000226493.1,ENSG00000226505.1,ENSG00000226617.1,ENSG00000226645.1,ENSG00000226659.1,ENSG00000226660.2,ENSG00000226664.1,ENSG00000226791.3,ENSG00000226833.1,ENSG00000226908.1,ENSG00000226972.2,ENSG00000226979.4,ENSG00000226982.4,ENSG00000227009.1,ENSG00000227028.2,ENSG00000227039.2,ENSG00000227067.2,ENSG00000227107.1,ENSG00000227213.1,ENSG00000227240.1,ENSG00000</t>
  </si>
  <si>
    <t>CL:0000625</t>
  </si>
  <si>
    <t>CD8-positive, alpha-beta T cell</t>
  </si>
  <si>
    <t>A T cell expressing an alpha-beta T cell receptor and the CD8 coreceptor.</t>
  </si>
  <si>
    <t>CNhs10854,CNhs11956,CNhs11999,CNhs12176,CNhs12178,CNhs12180,CNhs12182,CNhs12184,CNhs12187,CNhs12199,CNhs12201</t>
  </si>
  <si>
    <t>CATG00000000011.1,CATG00000000072.1,CATG00000000368.1,CATG00000000429.1,CATG00000000691.1,CATG00000000695.1,CATG00000000703.1,CATG00000001031.1,CATG00000001176.1,CATG00000001189.1,CATG00000001209.1,CATG00000001303.1,CATG00000001365.1,CATG00000001418.1,CATG00000001511.1,CATG00000001619.1,CATG00000002023.1,CATG00000002502.1,CATG00000002504.1,CATG00000002536.1,CATG00000002599.1,CATG00000002630.1,CATG00000002781.1,CATG00000002896.1,CATG00000002898.1,CATG00000003024.1,CATG00000003148.1,CATG00000003744.1,CATG00000003992.1,CATG00000004280.1,CATG00000004289.1,CATG00000004295.1,CATG00000004297.1,CATG00000004303.1,CATG00000004535.1,CATG00000004759.1,CATG00000004791.1,CATG00000004851.1,CATG00000005192.1,CATG00000005216.1,CATG00000005247.1,CATG00000005251.1,CATG00000005255.1,CATG00000005261.1,CATG00000005504.1,CATG00000005551.1,CATG00000005683.1,CATG00000005764.1,CATG00000005834.1,CATG00000005845.1,CATG00000005886.1,CATG00000005914.1,CATG00000005947.1,CATG00000006079.1,CATG00000006517.1,CATG00000006656.1,CATG00000006658.1,CATG00000006674.1,CATG00000006747.1,CATG00000007165.1,CATG00000007167.1,CATG00000007222.1,CATG00000007290.1,CATG00000007292.1,CATG00000007423.1,CATG00000007425.1,CATG00000007426.1,CATG00000007430.1,CATG00000007431.1,CATG00000007462.1,CATG00000007588.1,CATG00000007700.1,CATG00000007855.1,CATG00000007858.1,CATG00000007866.1,CATG00000007912.1,CATG00000007937.1,CATG00000008108.1,CATG00000008118.1,CATG00000008312.1,CATG00000008353.1,CATG00000008376.1,CATG00000008616.1,CATG00000008684.1,CATG00000008732.1,CATG00000008741.1,CATG00000008768.1,CATG00000008821.1,CATG00000009026.1,CATG00000009129.1,CATG00000009570.1,CATG00000009818.1,CATG00000009962.1,CATG00000010060.1,CATG00000010614.1,CATG00000010661.1,CATG00000010939.1,CATG00000011044.1,CATG00000011115.1,CATG00000011178.1,CATG00000011205.1,CATG00000011224.1,CATG00000011225.1,CATG00000011274.1,CATG00000011819.1,CATG00000011843.1,CATG00000011845.1,CATG00000011913.1,CATG00000011949.1,CATG00000012212.1,CATG00000012346.1,CATG00000012359.1,CATG00000012365.1,CATG00000012381.1,CATG00000012384.1,CATG00000012434.1,CATG00000012771.1,CATG00000012797.1,CATG00000012854.1,CATG00000012976.1,CATG00000013134.1,CATG00000013178.1,CATG00000013196.1,CATG00000013200.1,CATG00000013296.1,CATG00000013341.1,CATG00000013611.1,CATG00000013679.1,CATG00000013736.1,CATG00000013843.1,CATG00000013845.1,CATG00000013867.1,CATG00000013919.1,CATG00000013921.1,CATG00000013940.1,CATG00000013953.1,CATG00000014081.1,CATG00000014108.1,CATG00000014230.1,CATG00000014257.1,CATG00000014291.1,CATG00000014452.1,CATG00000014466.1,CATG00000014501.1,CATG00000014670.1,CATG00000014749.1,CATG00000015036.1,CATG00000015049.1,CATG00000015298.1,CATG00000015362.1,CATG00000015555.1,CATG00000015603.1,CATG00000015899.1,CATG00000016305.1,CATG00000016391.1,CATG00000016431.1,CATG00000016488.1,CATG00000016516.1,CATG00000016591.1,CATG00000016603.1,CATG00000016665.1,CATG00000016698.1,CATG00000016910.1,CATG00000017001.1,CATG00000017025.1,CATG00000017432.1,CATG00000017550.1,CATG00000017558.1,CATG00000017860.1,CATG00000017909.1,CATG00000018084.1,CATG00000018160.1,CATG00000018161.1,CATG00000018169.1,CATG00000018170.1,CATG00000018244.1,CATG00000018256.1,CATG00000018862.1,CATG00000018885.1,CATG00000019168.1,CATG00000019386.1,CATG00000019404.1,CATG00000019540.1,CATG00000019545.1,CATG00000019609.1,CATG00000019860.1,CATG00000019933.1,CATG00000020091.1,CATG00000020104.1,CATG00000020330.1,CATG00000020335.1,CATG00000020343.1,CATG00000020438.1,CATG00000020441.1,CATG00000020446.1,CATG00000020465.1,CATG00000020805.1,CATG00000021021.1,CATG00000021075.1,CATG00000021088.1,CATG00000021091.1,CATG00000021094.1,CATG00000021097.1,CATG00000021182.1,CATG00000021269.1,CATG00000021485.1,CATG00000021517.1,CATG00000021554.1,CATG00000021577.1,CATG00000021653.1,CATG00000021832.1,CATG00000021980.1,CATG00000022004.1,CATG00000022029.1,CATG00000022030.1,CATG00000022034.1,CATG00000022221.1,CATG00000022222.1,CATG00000022386.1,CATG00000022533.1,CATG00000022536.1,CATG00000022704.1,CATG00000022790.1,CATG00000022813.1,CATG00000022995.1,CATG00000023033.1,CATG00000023092.1,CATG00000023177.1,CATG00000023282.1,CATG00000023345.1,CATG00000023548.1,CATG00000023687.1,CATG00000023688.1,CATG00000023860.1,CATG00000023922.1,CATG00000023977.1,CATG00000024277.1,CATG00000024286.1,CATG00000024324.1,CATG00000024682.1,CATG00000024759.1,CATG00000024906.1,CATG00000025244.1,CATG00000025247.1,CATG00000025267.1,CATG00000025433.1,CATG00000025479.1,CATG00000025548.1,CATG00000025601.1,CATG00000025620.1,CATG00000025648.1,CATG00000025651.1,CATG00000025706.1,CATG00000025785.1,CATG00000025793.1,CATG00000025826.1,CATG00000025865.1,CATG00000025869.1,CATG00000025945.1,CATG00000026251.1,CATG00000026851.1,CATG00000026937.1,CATG00000027020.1,CATG00000027410.1,CATG00000027469.1,CATG00000028156.1,CATG00000028289.1,CATG00000028291.1,CATG00000028304.1,CATG00000028351.1,CATG00000028438.1,CATG00000028531.1,CATG00000028579.1,CATG00000028653.1,CATG00000028654.1,CATG00000028797.1,CATG00000028893.1,CATG00000028912.1,CATG00000028919.1,CATG00000028923.1,CATG00000028939.1,CATG00000028953.1,CATG00000028973.1,CATG00000028998.1,CATG00000029028.1,CATG00000029043.1,CATG00000029056.1,CATG00000029076.1,CATG00000029294.1,CATG00000029352.1,CATG00000029361.1,CATG00000029365.1,CATG00000029380.1,CATG00000029468.1,CATG00000029716.1,CATG00000029971.1,CATG00000030188.1,CATG00000030285.1,CATG00000030487.1,CATG00000030625.1,CATG00000030633.1,CATG00000030841.1,CATG00000030857.1,CATG00000031026.1,CATG00000031189.1,CATG00000031197.1,CATG00000031299.1,CATG00000031340.1,CATG00000031343.1,CATG00000031370.1,CATG00000031447.1,CATG00000031460.1,CATG00000031683.1,CATG00000031910.1,CATG00000032068.1,CATG00000032069.1,CATG00000032071.1,CATG00000032076.1,CATG00000032133.1,CATG00000032178.1,CATG00000032410.1,CATG00000032445.1,CATG00000032450.1,CATG00000032501.1,CATG00000032546.1,CATG00000032563.1,CATG00000032584.1,CATG00000032626.1,CATG00000032656.1,CATG00000032871.1,CATG00000032942.1,CATG00000033294.1,CATG00000033372.1,CATG00000033491.1,CATG00000033505.1,CATG00000033571.1,CATG00000033644.1,CATG00000033646.1,CATG00000033648.1,CATG00000033649.1,CATG00000033664.1,CATG00000033860.1,CATG00000033881.1,CATG00000033949.1,CATG00000034162.1,CATG00000034243.1,CATG00000034317.1,CATG00000034343.1,CATG00000034571.1,CATG00000034625.1,CATG00000034666.1,CATG00000034678.1,CATG00000034828.1,CATG00000034878.1,CATG00000034981.1,CATG00000034994.1,CATG00000035274.1,CATG00000035380.1,CATG00000035590.1,CATG00000035603.1,CATG00000035902.1,CATG00000035925.1,CATG00000036337.1,CATG00000036343.1,CATG00000036964.1,CATG00000037015.1,CATG00000037144.1,CATG00000037366.1,CATG00000037403.1,CATG00000037545.1,CATG00000037760.1,CATG00000037762.1,CATG00000037790.1,CATG00000038095.1,CATG00000038113.1,CATG00000038118.1,CATG00000038433.1,CATG00000038666.1,CATG00000038667.1,CATG00000038705.1,CATG00000038724.1,CATG00000038727.1,CATG00000038820.1,CATG00000038825.1,CATG00000039017.1,CATG00000039130.1,CATG00000039330.1,CATG00000039578.1,CATG00000039668.1,CATG00000039720.1,CATG00000039773.1,CATG00000039835.1,CATG00000040038.1,CATG00000040068.1,CATG00000040284.1,CATG00000040392.1,CATG00000040410.1,CATG00000040439.1,CATG00000040443.1,CATG00000040459.1,CATG00000040468.1,CATG00000040479.1,CATG00000040488.1,CATG00000040547.1,CATG00000040669.1,CATG00000040754.1,CATG00000040769.1,CATG00000040922.1,CATG00000040999.1,CATG00000041012.1,CATG00000041041.1,CATG00000041046.1,CATG00000041048.1,CATG00000041103.1,CATG00000041105.1,CATG00000041257.1,CATG00000041280.1,CATG00000041438.1,CATG00000041485.1,CATG00000041759.1,CATG00000041776.1,CATG00000041976.1,CATG00000042155.1,CATG00000042229.1,CATG00000042263.1,CATG00000042513.1,CATG00000042550.1,CATG00000042624.1,CATG00000042708.1,CATG00000043006.1,CATG00000043282.1,CATG00000043294.1,CATG00000043355.1,CATG00000043521.1,CATG00000043717.1,CATG00000043719.1,CATG00000043720.1,CATG00000043721.1,CATG00000043823.1,CATG00000043842.1,CATG00000043880.1,CATG00000043895.1,CATG00000043925.1,CATG00000044067.1,CATG00000044115.1,CATG00000044236.1,CATG00000044607.1,CATG00000044703.1,CATG00000044709.1,CATG00000044710.1,CATG00000044725.1,CATG00000045207.1,CATG00000045277.1,CATG00000045578.1,CATG00000045724.1,CATG00000045727.1,CATG00000046013.1,CATG00000046061.1,CATG00000046153.1,CATG00000046213.1,CATG00000046222.1,CATG00000046415.1,CATG00000046855.1,CATG00000047028.1,CATG00000047029.1,CATG00000047037.1,CATG00000047105.1,CATG00000047106.1,CATG00000047109.1,CATG00000047113.1,CATG00000047114.1,CATG00000047322.1,CATG00000047628.1,CATG00000047836.1,CATG00000047907.1,CATG00000047966.1,CATG00000048023.1,CATG00000048063.1,CATG00000048249.1,CATG00000048255.1,CATG00000048475.1,CATG00000048500.1,CATG00000048515.1,CATG00000048521.1,CATG00000048759.1,CATG00000049001.1,CATG00000049022.1,CATG00000049027.1,CATG00000049031.1,CATG00000049052.1,CATG00000049204.1,CATG00000049227.1,CATG00000049230.1,CATG00000049306.1,CATG00000049311.1,CATG00000049339.1,CATG00000049347.1,CATG00000049363.1,CATG00000049364.1,CATG00000049427.1,CATG00000049544.1,CATG00000049547.1,CATG00000049601.1,CATG00000049964.1,CATG00000050081.1,CATG00000050083.1,CATG00000050085.1,CATG00000050090.1,CATG00000050096.1,CATG00000050387.1,CATG00000050477.1,CATG00000050926.1,CATG00000051011.1,CATG00000051039.1,CATG00000051059.1,CATG00000051102.1,CATG00000051167.1,CATG00000051251.1,CATG00000051284.1,CATG00000051326.1,CATG00000051340.1,CATG00000051461.1,CATG00000051491.1,CATG00000051571.1,CATG00000051597.1,CATG00000051690.1,CATG00000051784.1,CATG00000051904.1,CATG00000051936.1,CATG00000051941.1,CATG00000052131.1,CATG00000052138.1,CATG00000052311.1,CATG00000052842.1,CATG00000052944.1,CATG00000052995.1,CATG00000053015.1,CATG00000053017.1,CATG00000053018.1,CATG00000053100.1,CATG00000053196.1,CATG00000053285.1,CATG00000053380.1,CATG00000053515.1,CATG00000053534.1,CATG00000053781.1,CATG00000053835.1,CATG00000053836.1,CATG00000053842.1,CATG00000054047.1,CATG00000054101.1,CATG00000054109.1,CATG00000054110.1,CATG00000054171.1,CATG00000054384.1,CATG00000054528.1,CATG00000054599.1,CATG00000054749.1,CATG00000054852.1,CATG00000054884.1,CATG00000054927.1,CATG00000054989.1,CATG00000055314.1,CATG00000055331.1,CATG00000055391.1,CATG00000055418.1,CATG00000055528.1,CATG00000055740.1,CATG00000055826.1,CATG00000055852.1,CATG00000055928.1,CATG00000056151.1,CATG00000056160.1,CATG00000056234.1,CATG00000056254.1,CATG00000056727.1,CATG00000056839.1,CATG00000056937.1,CATG00000057047.1,CATG00000057088.1,CATG00000057137.1,CATG00000057187.1,CATG00000057214.1,CATG00000057248.1,CATG00000057400.1,CATG00000057402.1,CATG00000057424.1,CATG00000057474.1,CATG00000057634.1,CATG00000057682.1,CATG00000057715.1,CATG00000057718.1,CATG00000057733.1,CATG00000057762.1,CATG00000057932.1,CATG00000057936.1,CATG00000058093.1,CATG00000058227.1,CATG00000058282.1,CATG00000058283.1,CATG00000058521.1,CATG00000058588.1,CATG00000058590.1,CATG00000058602.1,CATG00000058654.1,CATG00000058667.1,CATG00000058689.1,CATG00000058702.1,CATG00000058714.1,CATG00000058735.1,CATG00000058740.1,CATG00000058843.1,CATG00000058873.1,CATG00000059016.1,CATG00000059184.1,CATG00000059241.1,CATG00000059320.1,CATG00000059504.1,CATG00000059510.1,CATG00000059691.1,CATG00000059730.1,CATG00000059739.1,CATG00000059824.1,CATG00000059935.1,CATG00000060036.1,CATG00000060184.1,CATG00000060560.1,CATG00000060595.1,CATG00000061376.1,CATG00000061626.1,CATG00000061630.1,CATG00000061634.1,CATG00000061649.1,CATG00000061730.1,CATG00000061733.1,CATG00000061811.1,CATG00000061847.1,CATG00000062026.1,CATG00000062036.1,CATG00000062052.1,CATG00000062264.1,CATG00000062313.1,CATG00000063086.1,CATG00000063349.1,CATG00000063492.1,CATG00000063770.1,CATG00000063921.1,CATG00000064127.1,CATG00000064160.1,CATG00000064169.1,CATG00000064202.1,CATG00000064267.1,CATG00000064358.1,CATG00000064452.1,CATG00000064661.1,CATG00000064894.1,CATG00000064958.1,CATG00000064967.1,CATG00000065391.1,CATG00000065395.1,CATG00000065473.1,CATG00000065655.1,CATG00000065824.1,CATG00000065891.1,CATG00000066022.1,CATG00000066261.1,CATG00000066304.1,CATG00000066310.1,CATG00000066526.1,CATG00000066543.1,CATG00000066639.1,CATG00000066666.1,CATG00000066984.1,CATG00000067114.1,CATG00000067144.1,CATG00000067208.1,CATG00000067245.1,CATG00000067372.1,CATG00000067520.1,CATG00000067584.1,CATG00000067666.1,CATG00000067698.1,CATG00000067825.1,CATG00000067897.1,CATG00000068029.1,CATG00000068349.1,CATG00000068355.1,CATG00000068527.1,CATG00000068537.1,CATG00000068905.1,CATG00000069038.1,CATG00000069041.1,CATG00000069232.1,CATG00000069314.1,CATG00000069375.1,CATG00000069605.1,CATG00000069613.1,CATG00000070161.1,CATG00000070326.1,CATG00000070525.1,CATG00000070585.1,CATG00000070608.1,CATG00000071078.1,CATG00000071294.1,CATG00000071345.1,CATG00000071769.1,CATG00000072127.1,CATG00000072280.1,CATG00000072310.1,CATG00000072365.1,CATG00000072415.1,CATG00000072755.1,CATG00000072890.1,CATG00000072893.1,CATG00000072894.1,CATG00000073077.1,CATG00000073419.1,CATG00000073605.1,CATG00000073625.1,CATG00000074213.1,CATG00000074496.1,CATG00000074727.1,CATG00000074965.1,CATG00000074987.1,CATG00000075358.1,CATG00000075497.1,CATG00000075581.1,CATG00000075640.1,CATG00000075662.1,CATG00000075724.1,CATG00000075726.1,CATG00000075736.1,CATG00000075788.1,CATG00000076082.1,CATG00000076144.1,CATG00000076294.1,CATG00000076368.1,CATG00000076437.1,CATG00000076567.1,CATG00000076640.1,CATG00000076960.1,CATG00000077345.1,CATG00000077412.1,CATG00000077520.1,CATG00000077525.1,CATG00000077568.1,CATG00000077600.1,CATG00000077705.1,CATG00000077817.1,CATG00000078278.1,CATG00000078334.1,CATG00000078672.1,CATG00000078853.1,CATG00000078998.1,CATG00000079440.1,CATG00000079506.1,CATG00000079662.1,CATG00000079667.1,CATG00000079706.1,CATG00000079708.1,CATG00000079865.1,CATG00000079879.1,CATG00000080057.1,CATG00000080069.1,CATG00000080324.1,CATG00000080377.1,CATG00000080403.1,CATG00000080539.1,CATG00000080562.1,CATG00000080616.1,CATG00000080913.1,CATG00000081001.1,CATG00000081135.1,CATG00000081141.1,CATG00000081273.1,CATG00000081281.1,CATG00000081293.1,CATG00000081482.1,CATG00000081725.1,CATG00000081918.1,CATG00000082048.1,CATG00000082141.1,CATG00000082228.1,CATG00000082231.1,CATG00000082258.1,CATG00000082391.1,CATG00000082402.1,CATG00000082579.1,CATG00000083244.1,CATG00000083347.1,CATG00000083361.1,CATG00000083407.1,CATG00000083445.1,CATG00000083467.1,CATG00000083614.1,CATG00000083624.1,CATG00000083626.1,CATG00000083758.1,CATG00000083773.1,CATG00000083821.1,CATG00000083881.1,CATG00000084090.1,CATG00000084124.1,CATG00000084841.1,CATG00000085185.1,CATG00000085187.1,CATG00000085267.1,CATG00000085291.1,CATG00000085348.1,CATG00000085433.1,CATG00000085826.1,CATG00000085853.1,CATG00000086093.1,CATG00000086150.1,CATG00000086171.1,CATG00000086290.1,CATG00000086514.1,CATG00000086516.1,CATG00000086695.1,CATG00000086741.1,CATG00000086742.1,CATG00000086913.1,CATG00000087063.1,CATG00000087501.1,CATG00000087506.1,CATG00000087610.1,CATG00000087682.1,CATG00000087800.1,CATG00000087824.1,CATG00000087827.1,CATG00000087881.1,CATG00000087911.1,CATG00000088019.1,CATG00000088069.1,CATG00000088230.1,CATG00000088233.1,CATG00000088548.1,CATG00000088834.1,CATG00000088934.1,CATG00000089334.1,CATG00000089512.1,CATG00000089581.1,CATG00000089598.1,CATG00000089719.1,CATG00000089721.1,CATG00000089817.1,CATG00000089993.1,CATG00000090053.1,CATG00000090135.1,CATG00000090145.1,CATG00000090164.1,CATG00000090178.1,CATG00000090220.1,CATG00000090221.1,CATG00000090223.1,CATG00000090234.1,CATG00000090349.1,CATG00000090413.1,CATG00000090619.1,CATG00000090636.1,CATG00000090680.1,CATG00000090728.1,CATG00000091679.1,CATG00000091921.1,CATG00000091924.1,CATG00000091991.1,CATG00000091992.1,CATG00000091993.1,CATG00000092140.1,CATG00000092287.1,CATG00000092367.1,CATG00000092417.1,CATG00000092607.1,CATG00000092660.1,CATG00000092959.1,CATG00000093371.1,CATG00000093382.1,CATG00000093390.1,CATG00000093391.1,CATG00000093774.1,CATG00000093868.1,CATG00000093933.1,CATG00000094273.1,CATG00000094563.1,CATG00000094576.1,CATG00000094577.1,CATG00000094582.1,CATG00000094595.1,CATG00000094817.1,CATG00000094863.1,CATG00000094873.1,CATG00000094949.1,CATG00000095021.1,CATG00000095417.1,CATG00000095419.1,CATG00000095574.1,CATG00000095681.1,CATG00000095888.1,CATG00000095968.1,CATG00000095985.1,CATG00000096017.1,CATG00000096037.1,CATG00000096116.1,CATG00000096306.1,CATG00000096553.1,CATG00000096607.1,CATG00000096622.1,CATG00000096625.1,CATG00000096657.1,CATG00000096738.1,CATG00000096742.1,CATG00000096910.1,CATG00000097151.1,CATG00000097159.1,CATG00000097183.1,CATG00000097275.1,CATG00000097307.1,CATG00000097312.1,CATG00000097315.1,CATG00000097320.1,CATG00000097331.1,CATG00000097448.1,CATG00000097491.1,CATG00000097492.1,CATG00000097494.1,CATG00000097496.1,CATG00000097501.1,CATG00000097507.1,CATG00000097768.1,CATG00000098135.1,CATG00000098364.1,CATG00000098397.1,CATG00000098568.1,CATG00000098669.1,CATG00000098865.1,CATG00000099212.1,CATG00000099288.1,CATG00000099461.1,CATG00000099987.1,CATG00000100722.1,CATG00000100898.1,CATG00000100949.1,CATG00000101027.1,CATG00000101072.1,CATG00000101286.1,CATG00000101373.1,CATG00000101642.1,CATG00000101763.1,CATG00000101941.1,CATG00000102054.1,CATG00000102061.1,CATG00000102113.1,CATG00000102119.1,CATG00000102161.1,CATG00000102219.1,CATG00000102261.1,CATG00000102692.1,CATG00000103067.1,CATG00000103224.1,CATG00000103292.1,CATG00000103369.1,CATG00000103397.1,CATG00000103437.1,CATG00000103728.1,CATG00000103892.1,CATG00000103999.1,CATG00000104164.1,CATG00000104458.1,CATG00000104622.1,CATG00000104923.1,CATG00000105217.1,CATG00000105246.1,CATG00000105348.1,CATG00000105356.1,CATG00000105573.1,CATG00000105607.1,CATG00000105917.1,CATG00000106127.1,CATG00000106151.1,CATG00000106156.1,CATG00000106173.1,CATG00000106275.1,CATG00000106284.1,CATG00000106324.1,CATG00000106333.1,CATG00000106423.1,CATG00000106714.1,CATG00000106787.1,CATG00000106788.1,CATG00000106958.1,CATG00000107107.1,CATG00000107113.1,CATG00000107119.1,CATG00000107158.1,CATG00000107182.1,CATG00000107212.1,CATG00000107256.1,CATG00000107257.1,CATG00000107277.1,CATG00000107278.1,CATG00000107369.1,CATG00000107424.1,CATG00000107591.1,CATG00000107592.1,CATG00000107596.1,CATG00000108567.1,CATG00000108638.1,CATG00000108821.1,CATG00000108967.1,CATG00000109092.1,CATG00000109345.1,CATG00000109548.1,CATG00000109710.1,CATG00000109782.1,CATG00000109808.1,CATG00000109921.1,CATG00000109935.1,CATG00000110012.1,CATG00000110046.1,CATG00000110250.1,CATG00000110445.1,CATG00000110446.1,CATG00000110534.1,CATG00000110727.1,CATG00000110944.1,CATG00000110960.1,CATG00000111202.1,CATG00000111258.1,CATG00000111264.1,CATG00000111315.1,CATG00000111376.1,CATG00000111435.1,CATG00000111460.1,CATG00000111575.1,CATG00000111595.1,CATG00000111674.1,CATG00000111676.1,CATG00000111692.1,CATG00000112054.1,CATG00000112061.1,CATG00000112063.1,CATG00000112068.1,CATG00000112117.1,CATG00000112567.1,CATG00000112760.1,CATG00000112894.1,CATG00000112978.1,CATG00000113134.1,CATG00000113135.1,CATG00000113168.1,CATG00000113170.1,CATG00000113187.1,CATG00000113192.1,CATG00000113348.1,CATG00000113392.1,CATG00000113515.1,CATG00000113618.1,CATG00000113633.1,CATG00000113647.1,CATG00000113659.1,CATG00000113852.1,CATG00000113869.1,CATG00000113875.1,CATG00000113978.1,CATG00000114104.1,CATG00000114121.1,CATG00000114198.1,CATG00000114532.1,CATG00000114577.1,CATG00000114688.1,CATG00000114696.1,CATG00000114863.1,CATG00000115245.1,CATG00000115552.1,CATG00000115553.1,CATG00000115580.1,CATG00000115633.1,CATG00000115856.1,CATG00000116024.1,CATG00000116296.1,CATG00000116304.1,CATG00000116841.1,CATG00000117093.1,CATG00000117122.1,CATG00000117192.1,CATG00000117261.1,CATG00000117277.1,CATG00000117313.1,CATG00000117405.1,CATG00000117595.1,CATG00000117616.1,CATG00000117709.1,CATG00000117764.1,CATG00000117816.1,CATG00000117890.1,CATG00000117920.1,CATG00000117931.1,CATG00000117942.1,CATG00000118013.1,CATG00000118063.1,CATG00000118234.1,CATG00000118434.1,ENSG00000005059.11,ENSG00000005302.13,ENSG00000005844.13,ENSG00000006025.7,ENSG00000006555.6,ENSG00000007038.6,ENSG00000007129.13,ENSG00000007264.9,ENSG00000007350.12,ENSG00000007944.10,ENSG00000008517.12,ENSG00000008988.5,ENSG00000009694.9,ENSG00000009790.10,ENSG00000010310.4,ENSG00000010810.13,ENSG00000013725.10,ENSG00000015133.14,ENSG00000020633.14,ENSG00000023892.9,ENSG00000026950.12,ENSG00000027075.9,ENSG00000027869.7,ENSG00000034533.7,ENSG00000035115.17,ENSG00000036448.5,ENSG00000040933.11,ENSG00000043143.16,ENSG00000046651.10,ENSG00000049247.9,ENSG00000054219.9,ENSG00000054654.11,ENSG00000060140.4,ENSG00000062524.11,ENSG00000064012.17,ENSG00000064201.11,ENSG00000065357.15,ENSG00000065413.12,ENSG00000065675.10,ENSG00000068028.13,ENSG00000068831.14,ENSG00000069493.10,ENSG00000069667.11,ENSG00000071073.8,ENSG00000072818.7,ENSG00000072858.6,ENSG00000073849.10,ENSG00000073861.2,ENSG00000074370.13,ENSG00000074706.9,ENSG00000074966.6,ENSG00000075884.8,ENSG00000076662.5,ENSG00000076928.13,ENSG00000077984.4,ENSG00000078304.15,ENSG00000078589.8,ENSG00000078596.6,ENSG00000079263.14,ENSG00000079335.13,ENSG00000081059.15,ENSG00000081237.14,ENSG00000081320.6,ENSG00000082074.11,ENSG00000085563.10,ENSG00000085978.17,ENSG00000088179.4,ENSG00000089012.10,ENSG00000089692.4,ENSG00000089775.7,ENSG00000090554.8,ENSG00000091181.15,ENSG00000096996.11,ENSG00000100060.13,ENSG00000100100.8,ENSG00000100298.11,ENSG00000100351.12,ENSG00000100354.16,ENSG00000100385.9,ENSG00000100450.8,ENSG00000100453.8,ENSG00000101082.9,ENSG00000101096.15,ENSG00000101109.7,ENSG00000101445.5,ENSG00000101695.4,ENSG00000101842.9,ENSG00000102043.11,ENSG00000102096.9,ENSG00000102245.3,ENSG00000102309.8,ENSG00000102796.6,ENSG00000102871.11,ENSG00000102879.11,ENSG00000103479.10,ENSG00000103522.11,ENSG00000104371.4,ENSG00000104814.8,ENSG00000104970.6,ENSG00000104998.2,ENSG00000105122.8,ENSG00000105374.5,ENSG00000105639.14,ENSG00000105708.8,ENSG00000105717.9,ENSG00000105866.9,ENSG00000106415.8,ENSG00000106560.6,ENSG00000106948.12,ENSG00000106952.3,ENSG00000107485.11,ENSG00000107742.8,ENSG00000108292.12,ENSG00000108669.12,ENSG00000108798.4,ENSG00000109452.8,ENSG00000109471.4,ENSG00000109943.4,ENSG00000109991.4,ENSG00000110324.5,ENSG00000110448.6,ENSG00000110665.7,ENSG00000110848.4,ENSG00000110852.4,ENSG00000110876.8,ENSG00000110934.6,ENSG00000110944.4,ENSG00000111348.4,ENSG00000111371.11,ENSG00000111537.4,ENSG00000111796.3,ENSG00000111801.11,ENSG00000111860.9,ENSG00000111875.7,ENSG00000111913.11,ENSG00000112079.8,ENSG00000112182.10,ENSG00000112306.7,ENSG00000112406.4,ENSG00000112576.8,ENSG00000113088.5,ENSG00000113249.8,ENSG00000113263.8,ENSG00000114423.14,ENSG00000114737.11,ENSG00000114942.9,ENSG00000115085.9,ENSG00000115165.5,ENSG00000115232.9,ENSG00000115523.12,ENSG00000115607.5,ENSG00000115687.9,ENSG00000115935.12,ENSG00000116824.4,ENSG00000116852.10,ENSG00000117090.10,ENSG00000117091.5,ENSG00000117280.8,ENSG00000117281.11,ENSG00000117289.7,ENSG00000117560.6,ENSG00000117602.7,ENSG00000118181.6,ENSG00000118507.11,ENSG00000118922.12,ENSG00000120616.11,ENSG00000121104.3,ENSG00000121210.11,ENSG00000121281.8,ENSG00000121807.5,ENSG00000122043.6,ENSG00000122122.9,ENSG00000122188.8,ENSG00000122223.8,ENSG00000122224.13,ENSG00000122406.8,ENSG00000123329.13,ENSG00000124203.5,ENSG00000124256.10,ENSG00000124496.8,ENSG00000124614.9,ENSG00000124659.5,ENSG00000125084.7,ENSG00000125245.8,ENSG00000125352.4,ENSG00000125354.18,ENSG00000125498.15,ENSG00000125637.11,ENSG00000125731.8,ENSG00000125910.4,ENSG00000126264.5,ENSG00000126353.3,ENSG00000126860.7,ENSG00000126882.8,ENSG00000127084.13,ENSG00000127152.13,ENSG00000127311.5,ENSG00000127334.10,ENSG00000127528.5,ENSG00000128340.10,ENSG00000129675.11,ENSG00000130038.5,ENSG00000130487.4,ENSG00000130755.8,ENSG00000131018.18,ENSG00000131634.9,ENSG00000131797.8,ENSG00000132182.7,ENSG00000133067.13,ENSG00000133112.12,ENSG00000133321.6,ENSG00000133561.11,ENSG00000133574.5,ENSG00000133794.13,ENSG00000134242.11,ENSG00000134256.8,ENSG00000134516.11,ENSG00000134539.12,ENSG00000134545.9,ENSG00000134765.5,ENSG00000134954.10,ENSG00000135127.7,ENSG00000135185.7,ENSG00000135272.5,ENSG00000135362.9,ENSG00000135637.9,ENSG00000135898.5,ENSG00000135905.14,ENSG00000135960.5,ENSG00000136286.10,ENSG00000136490.4,ENSG00000136514.2,ENSG00000137078.4,ENSG00000137441.7,ENSG00000137642.8,ENSG00000137970.7,ENSG00000138378.13,ENSG00000138767.8,ENSG00000138795.5,ENSG00000139187.5,ENSG00000139193.3,ENSG00000139537.6,ENSG00000139610.1,ENSG00000139626.11,ENSG00000139679.11,ENSG00000139714.8,ENSG00000140006.7,ENSG00000140030.4,ENSG00000140368.8,ENSG00000140471.12,ENSG00000140675.8,ENSG00000140853.11,ENSG00000141293.11,ENSG00000141524.11,ENSG00000142102.11,ENSG00000142546.9,ENSG00000142765.13,ENSG00000142959.4,ENSG00000143167.7,ENSG00000143184.4,ENSG00000143185.3,ENSG00000143643.8,ENSG00000143851.11,ENSG00000143924.14,ENSG00000145220.9,ENSG00000145287.6,ENSG00000145649.7,ENSG00000145700.5,ENSG00000145779.7,ENSG00000146285.9,ENSG00000146856.10,ENSG00000146904.4,ENSG00000146955.6,ENSG00000147138.1,ENSG00000147168.8,ENSG00000147231.9,ENSG00000147443.8,ENSG00000147457.9,ENSG00000148019.8,ENSG00000148362.6,ENSG00000149273.10,ENSG00000149308.12,ENSG00000149311.13,ENSG00000150045.7,ENSG00000150054.14,ENSG00000150637.4,ENSG00000151418.7,ENSG00000151623.10,ENSG00000151702.12,ENSG00000151883.12,ENSG00000152270.4,ENSG00000152495.6,ENSG00000152582.8,ENSG00000153283.8,ENSG00000153563.11,ENSG00000153898.8,ENSG00000154451.10,ENSG00000154611.10,ENSG00000154642.6,ENSG00000154814.9,ENSG00000154822.11,ENSG00000155903.7,ENSG00000156127.6,ENSG00000156232.6,ENSG00000156482.6,ENSG00000157303.6,ENSG00000157514.12,ENSG00000157978.7,ENSG00000158050.4,ENSG00000158525.11,ENSG00000158717.6,ENSG00000158805.7,ENSG00000158985.9,ENSG00000158987.15,ENSG00000159445.8,ENSG00000159496.10,ENSG00000159618.11,ENSG00000159733.9,ENSG00000159753.9,ENSG00000160185.9,ENSG00000160219.7,ENSG00000160588.5,ENSG00000160593.13,ENSG00000160654.5,ENSG00000160791.12,ENSG00000160856.16,ENSG00000160908.14,ENSG00000161381.9,ENSG00000161405.12,ENSG00000161570.4,ENSG00000162241.8,ENSG00000162594.10,ENSG00000162639.11,ENSG00000162654.8,ENSG00000162676.7,ENSG00000162739.9,ENSG00000162777.12,ENSG00000162843.13,ENSG00000162894.7,ENSG00000163154.5,ENSG00000163219.7,ENSG00000163492.9,ENSG00000163508.8,ENSG00000163519.9,ENSG00000163564.10,ENSG00000163600.8,ENSG00000163606.6,ENSG00000163635.13,ENSG00000163728.6,ENSG00000163788.9,ENSG00000163947.7,ENSG00000164304.11,ENSG00000164308.12,ENSG00000164398.8,ENSG00000164483.12,ENSG00000164512.13,ENSG00000164543.5,ENSG00000164674.11,ENSG00000164691.12,ENSG00000165071.10,ENSG00000165929.8,ENSG00000166046.6,ENSG00000166669.9,ENSG00000166707.6,ENSG00000166710.13,ENSG00000166750.5,ENSG00000166971.12,ENSG00000167077.8,ENSG00000167094.11,ENSG00000167261.9,ENSG00000167286.5,ENSG00000167562.7,ENSG00000167618.5,ENSG00000167664.4,ENSG00000167780.7,ENSG00000167895.10,ENSG00000167984.12,ENSG00000168016.9,ENSG00000168071.17,ENSG00000168229.3,ENSG00000168234.8,ENSG00000168329.9,ENSG00000168421.8,ENSG00000168685.10,ENSG00000168876.4,ENSG00000168918.9,ENSG00000168944.11,ENSG00000169220.13,ENSG00000169239.8,ENSG00000169442.4,ENSG00000169508.6,ENSG00000169884.9,ENSG00000170128.2,ENSG00000170222.11,ENSG00000170486.6,ENSG00000170571.7,ENSG00000170948.3,ENSG00000170989.8,ENSG00000171115.3,ENSG00000171136.6,ENSG00000171596.6,ENSG00000171608.11,ENSG00000171791.10,ENSG00000171806.7,ENSG00000171940.9,ENSG00000172116.17,ENSG00000172215.5,ENSG00000172349.12,ENSG00000172460.10,ENSG00000172543.3,ENSG00000172575.7,ENSG00000172673.6,ENSG00000172794.15,ENSG00000173200.8,ENSG00000173208.3,ENSG00000173762.3,ENSG00000173876.9,ENSG00000174171.4,ENSG00000174292.8,ENSG00000174500.8,ENSG00000174718.7,ENSG00000174946.5,ENSG00000175202.3,ENSG00000175463.7,ENSG00000175773.8,ENSG00000175841.7,ENSG00000176083.13,ENSG00000176160.5,ENSG00000176390.10,ENSG00000177272.7,ENSG00000177338.9,ENSG00000177340.4,ENSG00000177398.14,ENSG00000177590.6,ENSG00000177600.4,ENSG00000177721.3,ENSG00000177738.3,ENSG00000177954.7,ENSG00000178093.12,ENSG00000178199.9,ENSG00000178562.13,ENSG00000178636.4,ENSG00000178685.9,ENSG00000178732.4,ENSG00000178971.9,ENSG00000178977.3,ENSG00000178988.10,ENSG00000179088.10,ENSG00000179144.4,ENSG00000179253.3,ENSG00000179715.8,ENSG00000179934.5,ENSG00000180096.7,ENSG00000180353.6,ENSG00000180448.6,ENSG00000180644.6,ENSG00000180739.12,ENSG00000180884.9,ENSG00000181036.9,ENSG00000181284.2,ENSG00000181847.7,ENSG00000181896.7,ENSG00000182173.8,ENSG00000182183.10,ENSG00000182472.4,ENSG00000182557.3,ENSG00000182568.12,ENSG00000182586.3,ENSG00000182866.12,ENSG00000182957.11,ENSG00000183172.8,ENSG00000183308.6,ENSG00000183542.4,ENSG00000183691.4,ENSG00000183734.4,ENSG00000183813.6,ENSG00000183918.10,ENSG00000184613.6,ENSG00000185101.8,ENSG00000185404.12,ENSG00000185477.4,ENSG00000185669.5,ENSG00000185697.12,ENSG00000185811.12,ENSG00000185885.11,ENSG00000185905.3,ENSG00000185989.9,ENSG00000186049.4,ENSG00000186056.5,ENSG00000186075.8,ENSG00000186222.3,ENSG00000186265.5,ENSG00000186468.8,ENSG00000186469.4,ENSG00000186470.9,ENSG00000186517.9,ENSG00000186654.16,ENSG00000186810.7,ENSG00000186854.6,ENSG00000187037.4,ENSG00000187105.4,ENSG00000187118.8,ENSG00000187156.4,ENSG00000187764.7,ENSG00000187862.7,ENSG00000188042.5,ENSG00000188322.4,ENSG00000188389.6,ENSG00000188404.4,ENSG00000188886.3,ENSG00000189190.7,ENSG00000189233.7,ENSG00000189430.8,ENSG00000196172.8,ENSG00000196284.9,ENSG00000196329.6,ENSG00000196355.2,ENSG00000196405.8,ENSG00000196420.3,ENSG00000196466.6,ENSG00000196912.8,ENSG00000197057.4,ENSG00000197099.4,ENSG00000197241.3,ENSG00000197471.7,ENSG00000197536.6,ENSG00000197540.3,ENSG00000197622.8,ENSG00000197880.4,ENSG00000197948.6,ENSG00000198055.6,ENSG00000198089.10,ENSG00000198133.4,ENSG00000198286.5,ENSG00000198520.6,ENSG00000198574.4,ENSG00000198771.6,ENSG00000198821.6,ENSG00000198851.5,ENSG00000198885.5,ENSG00000198918.7,ENSG00000199065.2,ENSG00000200397.1,ENSG00000200530.1,ENSG00000201644.1,ENSG00000201772.1,ENSG00000203326.5,ENSG00000203441.2,ENSG00000203497.2,ENSG00000203896.5,ENSG00000204110.6,ENSG00000204261.4,ENSG00000204475.5,ENSG00000204592.5,ENSG00000204642.9,ENSG00000205045.4,ENSG00000205089.3,ENSG00000205220.7,ENSG00000205268.6,ENSG00000205456.7,ENSG00000205744.5,ENSG00000205784.2,ENSG00000205809.5,ENSG00000205810.4,ENSG00000205871.4,ENSG00000205930.4,ENSG00000206140.5,ENSG00000206337.6,ENSG00000206503.7,ENSG00000206754.1,ENSG00000207153.1,ENSG00000207603.1,ENSG00000207782.1,ENSG00000207826.1,ENSG00000211575.1,ENSG00000211689.2,ENSG00000211693.2,ENSG00000211694.2,ENSG00000211695.2,ENSG00000211696.2,ENSG00000211697.2,ENSG00000211698.2,ENSG00000211699.2,ENSG00000211706.2,ENSG00000211710.3,ENSG00000211713.3,ENSG00000211714.3,ENSG00000211716.2,ENSG00000211717.3,ENSG00000211720.3,ENSG00000211721.2,ENSG00000211724.3,ENSG00000211725.3,ENSG00000211727.3,ENSG00000211728.2,ENSG00000211734.3,ENSG00000211739.4,ENSG00000211745.3,ENSG00000211746.3,ENSG00000211747.3,ENSG00000211749.1,ENSG00000211750.2,ENSG00000211751.3,ENSG00000211752.3,ENSG00000211753.2,ENSG00000211764.1,ENSG00000211765.1,ENSG00000211766.1,ENSG00000211767.1,ENSG00000211768.1,ENSG00000211769.1,ENSG00000211770.1,ENSG00000211771.1,ENSG00000211772.4,ENSG00000211776.2,ENSG00000211777.2,ENSG00000211778.2,ENSG00000211779.3,ENSG00000211780.3,ENSG00000211782.2,ENSG00000211784.2,ENSG00000211785.1,ENSG00000211787.1,ENSG00000211788.2,ENSG00000211789.2,ENSG00000211790.2,ENSG00000211791.2,ENSG00000211792.2,ENSG00000211793.2,ENSG00000211794.3,ENSG00000211795.3,ENSG00000211796.1,ENSG00000211797.2,ENSG00000211798.3,ENSG00000211799.3,ENSG00000211800.3,ENSG00000211801.3,ENSG00000211802.3,ENSG00000211803.2,ENSG00000211804.2,ENSG00000211805.1,ENSG00000211806.2,ENSG00000211807.3,ENSG00000211809.2,ENSG00000211810.3,ENSG00000211812.1,ENSG00000211813.2,ENSG00000211814.1,ENSG00000211815.3,ENSG00000211816.2,ENSG00000211817.2,ENSG00000211818.1,ENSG00000211819.3,ENSG00000211820.1,ENSG00000211825.1,ENSG00000211827.1,ENSG00000211833.1,ENSG00000211838.1,ENSG00000211840.1,ENSG00000211842.1,ENSG00000211843.1,ENSG00000211844.1,ENSG00000211845.1,ENSG00000211846.1,ENSG00000211847.1,ENSG00000211849.1,ENSG00000211851.1,ENSG00000211854.1,ENSG00000211855.1,ENSG00000211857.1,ENSG00000211858.1,ENSG00000211861.1,ENSG00000211862.1,ENSG00000211863.1,ENSG00000211864.2,ENSG00000211865.1,ENSG00000211867.1,ENSG00000211869.1,ENSG00000211871.1,ENSG00000211872.1,ENSG00000211873.1,ENSG00000211875.1,ENSG00000211876.1,ENSG00000211877.1,ENSG00000211878.1,ENSG00000211879.1,ENSG00000211880.1,ENSG00000211882.1,ENSG00000211883.1,ENSG00000211884.1,ENSG00000212544.1,ENSG00000212657.1,ENSG00000213020.4,ENSG00000213145.5,ENSG00000213203.2,ENSG00000213253.5,ENSG00000213402.2,ENSG00000213413.2,ENSG00000213445.4,ENSG00000213448.3,ENSG00000213626.7,ENSG00000213654.5,ENSG00000213658.6,ENSG00000213799.6,ENSG00000213809.4,ENSG00000214109.3,ENSG00000214198.3,ENSG00000214279.8,ENSG00000214</t>
  </si>
  <si>
    <t>CL:0000630</t>
  </si>
  <si>
    <t>supportive cell</t>
  </si>
  <si>
    <t>A cell whose primary function is to support other cell types.</t>
  </si>
  <si>
    <t>CNhs10851,CNhs11317,CNhs11333,CNhs12079,CNhs12121</t>
  </si>
  <si>
    <t>CATG00000007487.1,CATG00000007630.1,CATG00000008024.1,CATG00000008025.1,CATG00000010787.1,CATG00000012094.1,CATG00000015212.1,CATG00000018059.1,CATG00000023514.1,CATG00000025047.1,CATG00000027261.1,CATG00000032554.1,CATG00000039871.1,CATG00000048893.1,CATG00000051858.1,CATG00000051867.1,CATG00000053370.1,CATG00000057003.1,CATG00000057004.1,CATG00000058536.1,CATG00000065979.1,CATG00000075645.1,CATG00000076265.1,CATG00000080195.1,CATG00000095818.1,CATG00000100133.1,CATG00000106335.1,CATG00000109915.1,CATG00000112600.1,CATG00000114104.1,ENSG00000088882.7,ENSG00000100078.3,ENSG00000107159.8,ENSG00000107317.7,ENSG00000114115.5,ENSG00000114270.11,ENSG00000125618.12,ENSG00000126562.12,ENSG00000129009.8,ENSG00000130600.11,ENSG00000130702.9,ENSG00000134871.13,ENSG00000137868.14,ENSG00000147223.5,ENSG00000149506.6,ENSG00000150551.10,ENSG00000158747.9,ENSG00000160951.3,ENSG00000162552.10,ENSG00000166106.2,ENSG00000167244.13,ENSG00000170577.7,ENSG00000174332.3,ENSG00000176678.4,ENSG00000176692.4,ENSG00000180730.4,ENSG00000182492.11,ENSG00000182871.10,ENSG00000183153.5,ENSG00000183900.4,ENSG00000185339.4,ENSG00000185585.15,ENSG00000187498.10,ENSG00000188157.9,ENSG00000188176.7,ENSG00000196114.3,ENSG00000196917.4,ENSG00000197467.9,ENSG00000200651.1,ENSG00000213225.6,ENSG00000216193.2,ENSG00000223838.1,ENSG00000227964.1,ENSG00000228877.2,ENSG00000231550.1,ENSG00000233521.1,ENSG00000236973.2,ENSG00000240210.2,ENSG00000240463.1,ENSG00000240801.1,ENSG00000249779.1,ENSG00000251257.1,ENSG00000251356.1,ENSG00000251493.2,ENSG00000257360.1,ENSG00000257596.1,ENSG00000259256.1,ENSG00000259933.2,ENSG00000260944.1,ENSG00000266441.1,ENSG00000271709.1</t>
  </si>
  <si>
    <t>CL:0000632</t>
  </si>
  <si>
    <t>hepatic stellate cell</t>
  </si>
  <si>
    <t>A cell that is found in the perisinusoidal space of the liver that is capable of multiple roles including storage of retinol, presentation of antigen to T cells (including CD1d-restricted NKT cells), and upon activation, production of extracellular matrix components that can contribute to liver fibrosis. This activated state has a myofibroblast-like phenotype, though it&amp;apos;s not clear in the literature if this is terminally differentiated. This cell type comprises approximately 8-15% of total cells in the liver.</t>
  </si>
  <si>
    <t>CNhs11335,CNhs12093</t>
  </si>
  <si>
    <t>CATG00000002214.1,CATG00000004863.1,CATG00000005889.1,CATG00000006182.1,CATG00000008626.1,CATG00000008816.1,CATG00000010265.1,CATG00000012034.1,CATG00000017777.1,CATG00000019296.1,CATG00000020390.1,CATG00000021111.1,CATG00000023888.1,CATG00000026359.1,CATG00000027068.1,CATG00000027863.1,CATG00000028136.1,CATG00000028340.1,CATG00000031709.1,CATG00000031711.1,CATG00000032990.1,CATG00000033021.1,CATG00000034550.1,CATG00000034881.1,CATG00000038200.1,CATG00000039956.1,CATG00000040303.1,CATG00000040565.1,CATG00000042556.1,CATG00000043083.1,CATG00000046638.1,CATG00000047205.1,CATG00000047802.1,CATG00000048336.1,CATG00000048722.1,CATG00000048812.1,CATG00000049478.1,CATG00000049937.1,CATG00000053426.1,CATG00000054127.1,CATG00000054888.1,CATG00000055333.1,CATG00000055769.1,CATG00000057033.1,CATG00000058701.1,CATG00000059129.1,CATG00000061518.1,CATG00000061625.1,CATG00000063516.1,CATG00000064756.1,CATG00000066663.1,CATG00000067488.1,CATG00000068471.1,CATG00000074545.1,CATG00000080324.1,CATG00000081429.1,CATG00000082031.1,CATG00000083771.1,CATG00000084245.1,CATG00000088381.1,CATG00000096399.1,CATG00000099509.1,CATG00000101792.1,CATG00000107824.1,CATG00000110053.1,CATG00000110057.1,CATG00000110059.1,CATG00000110062.1,ENSG00000071282.7,ENSG00000087303.12,ENSG00000108576.5,ENSG00000108821.9,ENSG00000111057.6,ENSG00000114115.5,ENSG00000116774.7,ENSG00000118004.13,ENSG00000119280.12,ENSG00000124920.9,ENSG00000125872.7,ENSG00000126562.12,ENSG00000130635.11,ENSG00000133466.9,ENSG00000136574.13,ENSG00000141448.4,ENSG00000142089.11,ENSG00000143320.4,ENSG00000162552.10,ENSG00000162878.8,ENSG00000164107.7,ENSG00000166482.7,ENSG00000166546.9,ENSG00000167874.6,ENSG00000168542.8,ENSG00000169071.10,ENSG00000169218.9,ENSG00000170421.7,ENSG00000172789.3,ENSG00000173706.8,ENSG00000178401.10,ENSG00000183242.7,ENSG00000184937.8,ENSG00000186897.3,ENSG00000188176.7,ENSG00000189409.8,ENSG00000198547.4,ENSG00000204174.2,ENSG00000218014.1,ENSG00000221955.6,ENSG00000223477.3,ENSG00000223652.2,ENSG00000225234.1,ENSG00000225614.2,ENSG00000225867.1,ENSG00000225950.3,ENSG00000228958.1,ENSG00000229207.1,ENSG00000230716.3,ENSG00000230993.1,ENSG00000235821.1,ENSG00000237828.1,ENSG00000241416.1,ENSG00000241644.2,ENSG00000242209.1,ENSG00000243566.2,ENSG00000248538.2,ENSG00000249406.1,ENSG00000253455.1,ENSG00000253798.1,ENSG00000254479.1,ENSG00000254959.2,ENSG00000260782.1,ENSG00000264823.1,ENSG00000265864.1,ENSG00000266120.1,ENSG00000266356.1,ENSG00000267409.1,ENSG00000267774.1,ENSG00000273186.1,ENSG00000273348.1</t>
  </si>
  <si>
    <t>CL:0000669</t>
  </si>
  <si>
    <t>pericyte cell</t>
  </si>
  <si>
    <t>An elongated, contractile cell found wrapped about precapillary arterioles outside the basement membrane. Pericytes are present in capillaries where proper adventitia and muscle layer are missing (thus distingushing this cell type from adventitial cells). They are relatively undifferentiated and may become fibroblasts, macrophages, or smooth muscle cells.</t>
  </si>
  <si>
    <t>CNhs11317,CNhs11333,CNhs12079,CNhs12121</t>
  </si>
  <si>
    <t>CATG00000001347.1,CATG00000005517.1,CATG00000007487.1,CATG00000007630.1,CATG00000011972.1,CATG00000012094.1,CATG00000013746.1,CATG00000018059.1,CATG00000023514.1,CATG00000025047.1,CATG00000027261.1,CATG00000031285.1,CATG00000032554.1,CATG00000034713.1,CATG00000039954.1,CATG00000043785.1,CATG00000051858.1,CATG00000055397.1,CATG00000056774.1,CATG00000057003.1,CATG00000057004.1,CATG00000057049.1,CATG00000058536.1,CATG00000060193.1,CATG00000062829.1,CATG00000065342.1,CATG00000076265.1,CATG00000080195.1,CATG00000087135.1,CATG00000095818.1,CATG00000098756.1,CATG00000100133.1,CATG00000109915.1,CATG00000113665.1,CATG00000113885.1,ENSG00000005884.13,ENSG00000013297.6,ENSG00000064218.4,ENSG00000087303.12,ENSG00000088882.7,ENSG00000100065.10,ENSG00000100078.3,ENSG00000100767.11,ENSG00000100979.10,ENSG00000107317.7,ENSG00000111181.8,ENSG00000113721.9,ENSG00000114115.5,ENSG00000114270.11,ENSG00000115648.9,ENSG00000116962.10,ENSG00000120068.5,ENSG00000125618.12,ENSG00000128510.6,ENSG00000129757.8,ENSG00000130600.11,ENSG00000130702.9,ENSG00000134871.13,ENSG00000137868.14,ENSG00000147223.5,ENSG00000150551.10,ENSG00000158747.9,ENSG00000159173.14,ENSG00000160951.3,ENSG00000162552.10,ENSG00000166106.2,ENSG00000167244.13,ENSG00000170577.7,ENSG00000174332.3,ENSG00000176678.4,ENSG00000176692.4,ENSG00000177685.12,ENSG00000180340.5,ENSG00000180730.4,ENSG00000182492.11,ENSG00000182871.10,ENSG00000183153.5,ENSG00000183807.6,ENSG00000183900.4,ENSG00000185339.4,ENSG00000185585.15,ENSG00000187498.10,ENSG00000187550.4,ENSG00000188064.5,ENSG00000188157.9,ENSG00000188176.7,ENSG00000188763.3,ENSG00000196114.3,ENSG00000196839.8,ENSG00000196917.4,ENSG00000197046.7,ENSG00000197467.9,ENSG00000198075.5,ENSG00000200651.1,ENSG00000213225.6,ENSG00000215808.2,ENSG00000216193.2,ENSG00000223838.1,ENSG00000225529.2,ENSG00000225867.1,ENSG00000227964.1,ENSG00000228877.2,ENSG00000231550.1,ENSG00000231789.2,ENSG00000232814.2,ENSG00000234779.1,ENSG00000240801.1,ENSG00000249336.1,ENSG00000251257.1,ENSG00000251493.2,ENSG00000255959.1,ENSG00000257360.1,ENSG00000257596.1,ENSG00000259933.2,ENSG00000260944.1,ENSG00000261238.1,ENSG00000266441.1,ENSG00000271709.1</t>
  </si>
  <si>
    <t>CL:0000708</t>
  </si>
  <si>
    <t>leptomeningeal cell</t>
  </si>
  <si>
    <t>Stromal cell that forms the internal covering of the vertebrate brain and produces ECM for this and the choroid plexus.</t>
  </si>
  <si>
    <t>CNhs11320,CNhs12080,CNhs12731</t>
  </si>
  <si>
    <t>CATG00000001095.1,CATG00000002156.1,CATG00000002162.1,CATG00000005889.1,CATG00000006211.1,CATG00000012286.1,CATG00000012294.1,CATG00000015227.1,CATG00000015940.1,CATG00000019490.1,CATG00000020700.1,CATG00000025698.1,CATG00000030439.1,CATG00000031822.1,CATG00000038155.1,CATG00000047366.1,CATG00000047650.1,CATG00000048079.1,CATG00000049492.1,CATG00000051983.1,CATG00000053593.1,CATG00000054261.1,CATG00000054487.1,CATG00000054538.1,CATG00000055146.1,CATG00000055327.1,CATG00000057004.1,CATG00000057263.1,CATG00000066418.1,CATG00000069105.1,CATG00000069168.1,CATG00000071872.1,CATG00000075172.1,CATG00000075436.1,CATG00000078038.1,CATG00000079398.1,CATG00000080195.1,CATG00000081629.1,CATG00000082051.1,CATG00000082666.1,CATG00000084680.1,CATG00000084681.1,CATG00000085760.1,CATG00000087132.1,CATG00000088410.1,CATG00000089129.1,CATG00000091701.1,CATG00000093443.1,CATG00000094265.1,CATG00000095023.1,CATG00000095818.1,CATG00000095923.1,CATG00000101583.1,CATG00000102006.1,CATG00000102394.1,CATG00000102395.1,CATG00000107824.1,CATG00000108719.1,CATG00000114901.1,ENSG00000006638.7,ENSG00000026559.9,ENSG00000034063.9,ENSG00000043355.6,ENSG00000050555.13,ENSG00000052850.5,ENSG00000061337.11,ENSG00000068489.8,ENSG00000071539.9,ENSG00000075218.14,ENSG00000077092.14,ENSG00000077943.7,ENSG00000082126.13,ENSG00000088882.7,ENSG00000093009.5,ENSG00000099994.10,ENSG00000101680.9,ENSG00000104415.9,ENSG00000105011.4,ENSG00000109193.6,ENSG00000112837.12,ENSG00000112984.7,ENSG00000121152.5,ENSG00000125148.6,ENSG00000126778.7,ENSG00000128606.8,ENSG00000129009.8,ENSG00000131459.8,ENSG00000137310.7,ENSG00000137868.14,ENSG00000143127.8,ENSG00000144354.9,ENSG00000146966.8,ENSG00000149506.6,ENSG00000149633.7,ENSG00000152463.10,ENSG00000152779.12,ENSG00000152977.5,ENSG00000156150.6,ENSG00000157111.8,ENSG00000158402.14,ENSG00000159167.7,ENSG00000159259.7,ENSG00000162552.10,ENSG00000163132.6,ENSG00000165480.11,ENSG00000169071.10,ENSG00000173530.5,ENSG00000174963.13,ENSG00000175832.8,ENSG00000178445.8,ENSG00000180318.3,ENSG00000180340.5,ENSG00000181649.5,ENSG00000182347.10,ENSG00000182492.11,ENSG00000186530.13,ENSG00000196917.4,ENSG00000197467.9,ENSG00000200651.1,ENSG00000204174.2,ENSG00000213694.3,ENSG00000215183.4,ENSG00000215381.3,ENSG00000215808.2,ENSG00000217835.3,ENSG00000223838.1,ENSG00000226017.2,ENSG00000226622.1,ENSG00000226650.4,ENSG00000227517.2,ENSG00000228877.2,ENSG00000231107.1,ENSG00000232692.1,ENSG00000233117.2,ENSG00000233532.1,ENSG00000241202.1,ENSG00000243509.4,ENSG00000243620.1,ENSG00000245522.2,ENSG00000250634.1,ENSG00000251003.3,ENSG00000251361.1,ENSG00000251493.2,ENSG00000253661.1,ENSG00000254366.2,ENSG00000257219.1,ENSG00000258346.1,ENSG00000258673.1,ENSG00000258902.1,ENSG00000259044.1,ENSG00000259175.1,ENSG00000259264.1,ENSG00000259807.1,ENSG00000260549.1,ENSG00000261327.3,ENSG00000262003.1,ENSG00000263136.2,ENSG00000264116.1,ENSG00000264767.1,ENSG00000268812.2,ENSG00000268894.2</t>
  </si>
  <si>
    <t>CL:0000710</t>
  </si>
  <si>
    <t>neurecto-epithelial cell</t>
  </si>
  <si>
    <t>Epithelial cells derived from neural plate and neural crest.</t>
  </si>
  <si>
    <t>CNhs10871,CNhs11303,CNhs11383,CNhs11966,CNhs12009,CNhs12033,CNhs12554,CNhs12570,CNhs12574,CNhs12816,CNhs13156,CNhs13406,CNhs13816,CNhs13817,CNhs13818,CNhs13819</t>
  </si>
  <si>
    <t>CATG00000000425.1,CATG00000005987.1,CATG00000005999.1,CATG00000009293.1,CATG00000011943.1,CATG00000012216.1,CATG00000012638.1,CATG00000034978.1,CATG00000038253.1,CATG00000040081.1,CATG00000044308.1,CATG00000045394.1,CATG00000046787.1,CATG00000048410.1,CATG00000052052.1,CATG00000058780.1,CATG00000065342.1,CATG00000086812.1,CATG00000090797.1,CATG00000094958.1,CATG00000099171.1,CATG00000101675.1,CATG00000105576.1,CATG00000110500.1,CATG00000112852.1,CATG00000116913.1,ENSG00000004846.12,ENSG00000070731.5,ENSG00000077498.8,ENSG00000080166.11,ENSG00000089101.13,ENSG00000100146.12,ENSG00000101850.8,ENSG00000103175.6,ENSG00000104044.11,ENSG00000107165.8,ENSG00000108932.7,ENSG00000110080.14,ENSG00000115474.6,ENSG00000115902.6,ENSG00000118298.6,ENSG00000121743.3,ENSG00000123374.6,ENSG00000123892.7,ENSG00000124103.8,ENSG00000125931.6,ENSG00000128731.11,ENSG00000132185.12,ENSG00000134160.9,ENSG00000135903.14,ENSG00000135914.5,ENSG00000136295.10,ENSG00000136999.4,ENSG00000137198.5,ENSG00000137203.6,ENSG00000144233.5,ENSG00000144837.4,ENSG00000145040.3,ENSG00000150556.12,ENSG00000154025.11,ENSG00000158022.6,ENSG00000161091.8,ENSG00000162892.11,ENSG00000163081.2,ENSG00000164175.10,ENSG00000179008.4,ENSG00000180318.3,ENSG00000180660.6,ENSG00000182612.6,ENSG00000183615.5,ENSG00000183674.7,ENSG00000185664.10,ENSG00000187098.10,ENSG00000187140.4,ENSG00000187773.7,ENSG00000188269.4,ENSG00000188662.5,ENSG00000198211.8,ENSG00000205444.2,ENSG00000217404.2,ENSG00000222044.1,ENSG00000223414.2,ENSG00000224184.1,ENSG00000225775.1,ENSG00000226674.4,ENSG00000228150.1,ENSG00000228594.1,ENSG00000229401.1,ENSG00000229950.1,ENSG00000237810.3,ENSG00000246922.4,ENSG00000249210.1,ENSG00000249825.1,ENSG00000251191.3,ENSG00000256390.1,ENSG00000258461.1,ENSG00000258580.1,ENSG00000258670.1,ENSG00000258791.3,ENSG00000259420.1,ENSG00000259527.1,ENSG00000260577.1,ENSG00000261036.1,ENSG00000261857.2,ENSG00000263154.1,ENSG00000267231.1,ENSG00000267528.1,ENSG00000272667.1,ENSG00000272710.1</t>
  </si>
  <si>
    <t>CL:0000731</t>
  </si>
  <si>
    <t>urothelial cell</t>
  </si>
  <si>
    <t>A cell of a layer of transitional epithelium in the wall of the bladder, ureter, and renal pelvis, external to the lamina propria.</t>
  </si>
  <si>
    <t>CNhs10843,CNhs11334,CNhs12091,CNhs12122</t>
  </si>
  <si>
    <t>CATG00000000088.1,CATG00000000282.1,CATG00000002207.1,CATG00000002414.1,CATG00000002476.1,CATG00000004412.1,CATG00000004415.1,CATG00000004601.1,CATG00000004813.1,CATG00000008766.1,CATG00000008881.1,CATG00000008892.1,CATG00000008985.1,CATG00000008986.1,CATG00000009355.1,CATG00000010313.1,CATG00000011000.1,CATG00000011832.1,CATG00000011990.1,CATG00000012078.1,CATG00000012427.1,CATG00000013219.1,CATG00000013906.1,CATG00000014045.1,CATG00000015287.1,CATG00000018957.1,CATG00000019377.1,CATG00000022667.1,CATG00000023028.1,CATG00000024726.1,CATG00000025207.1,CATG00000025456.1,CATG00000025763.1,CATG00000025986.1,CATG00000028311.1,CATG00000030012.1,CATG00000031332.1,CATG00000031391.1,CATG00000031702.1,CATG00000033556.1,CATG00000034601.1,CATG00000034604.1,CATG00000035469.1,CATG00000035938.1,CATG00000037513.1,CATG00000037735.1,CATG00000038715.1,CATG00000040446.1,CATG00000042034.1,CATG00000042419.1,CATG00000042600.1,CATG00000043300.1,CATG00000045321.1,CATG00000045322.1,CATG00000045556.1,CATG00000046280.1,CATG00000046689.1,CATG00000047626.1,CATG00000047993.1,CATG00000048527.1,CATG00000049312.1,CATG00000050510.1,CATG00000050675.1,CATG00000051357.1,CATG00000052231.1,CATG00000052564.1,CATG00000053171.1,CATG00000053750.1,CATG00000053782.1,CATG00000053805.1,CATG00000054460.1,CATG00000054740.1,CATG00000054918.1,CATG00000055108.1,CATG00000055197.1,CATG00000055449.1,CATG00000056075.1,CATG00000057355.1,CATG00000059656.1,CATG00000060166.1,CATG00000061688.1,CATG00000061698.1,CATG00000064766.1,CATG00000066011.1,CATG00000067216.1,CATG00000067721.1,CATG00000067893.1,CATG00000068260.1,CATG00000068592.1,CATG00000068965.1,CATG00000070724.1,CATG00000070953.1,CATG00000071429.1,CATG00000071438.1,CATG00000072820.1,CATG00000072885.1,CATG00000075836.1,CATG00000075926.1,CATG00000075963.1,CATG00000076016.1,CATG00000079603.1,CATG00000079734.1,CATG00000080010.1,CATG00000080389.1,CATG00000081935.1,CATG00000082772.1,CATG00000083313.1,CATG00000083449.1,CATG00000085318.1,CATG00000085328.1,CATG00000085400.1,CATG00000085430.1,CATG00000087054.1,CATG00000087443.1,CATG00000087699.1,CATG00000087839.1,CATG00000092338.1,CATG00000092342.1,CATG00000092827.1,CATG00000094096.1,CATG00000094443.1,CATG00000094880.1,CATG00000095382.1,CATG00000095724.1,CATG00000097178.1,CATG00000098779.1,CATG00000101029.1,CATG00000101752.1,CATG00000101789.1,CATG00000101886.1,CATG00000101903.1,CATG00000103390.1,CATG00000103397.1,CATG00000103898.1,CATG00000103951.1,CATG00000104418.1,CATG00000104953.1,CATG00000104955.1,CATG00000104959.1,CATG00000105764.1,CATG00000107958.1,CATG00000112248.1,CATG00000112276.1,CATG00000114629.1,CATG00000116308.1,CATG00000116317.1,CATG00000116501.1,CATG00000116806.1,CATG00000117110.1,CATG00000117181.1,CATG00000117263.1,CATG00000118022.1,ENSG00000001617.7,ENSG00000002079.8,ENSG00000005001.5,ENSG00000005884.13,ENSG00000006453.9,ENSG00000006555.6,ENSG00000010438.12,ENSG00000039068.14,ENSG00000046604.8,ENSG00000052344.11,ENSG00000053747.11,ENSG00000057149.10,ENSG00000058085.10,ENSG00000060558.3,ENSG00000062038.9,ENSG00000065618.12,ENSG00000069812.7,ENSG00000070731.5,ENSG00000073282.8,ENSG00000075223.9,ENSG00000081277.7,ENSG00000086570.8,ENSG00000087128.5,ENSG00000087494.11,ENSG00000088726.11,ENSG00000089116.3,ENSG00000089356.12,ENSG00000090776.5,ENSG00000091409.10,ENSG00000099812.6,ENSG00000100342.16,ENSG00000100558.4,ENSG00000100867.10,ENSG00000101213.5,ENSG00000101311.11,ENSG00000101384.7,ENSG00000101670.7,ENSG00000102243.8,ENSG00000102890.10,ENSG00000103044.6,ENSG00000103067.7,ENSG00000104140.6,ENSG00000104881.10,ENSG00000104892.12,ENSG00000105141.4,ENSG00000105699.12,ENSG00000105991.7,ENSG00000106789.8,ENSG00000110400.6,ENSG00000111012.5,ENSG00000112378.11,ENSG00000112559.9,ENSG00000114270.11,ENSG00000115221.6,ENSG00000115884.6,ENSG00000116032.5,ENSG00000117394.15,ENSG00000117407.12,ENSG00000117472.5,ENSG00000117525.9,ENSG00000117595.6,ENSG00000120055.5,ENSG00000121552.3,ENSG00000121742.11,ENSG00000122861.11,ENSG00000123364.3,ENSG00000124102.4,ENSG00000124143.6,ENSG00000124225.11,ENSG00000124466.8,ENSG00000124664.6,ENSG00000125731.8,ENSG00000127824.9,ENSG00000128422.11,ENSG00000128713.11,ENSG00000128714.5,ENSG00000129194.3,ENSG00000129235.6,ENSG00000129354.7,ENSG00000129474.11,ENSG00000129514.4,ENSG00000130948.5,ENSG00000131746.8,ENSG00000132470.9,ENSG00000132698.9,ENSG00000132746.10,ENSG00000133477.12,ENSG00000134247.9,ENSG00000134762.12,ENSG00000135480.10,ENSG00000136695.10,ENSG00000137203.6,ENSG00000137440.3,ENSG00000137648.12,ENSG00000137699.12,ENSG00000137857.13,ENSG00000137975.7,ENSG00000138152.7,ENSG00000138271.4,ENSG00000139211.5,ENSG00000140022.5,ENSG00000140254.8,ENSG00000140519.8,ENSG00000141469.12,ENSG00000141579.6,ENSG00000142273.6,ENSG00000142619.4,ENSG00000142910.11,ENSG00000143061.13,ENSG00000143217.7,ENSG00000144045.9,ENSG00000144063.3,ENSG00000146904.4,ENSG00000147689.12,ENSG00000147697.4,ENSG00000147896.3,ENSG00000148426.8,ENSG00000148680.11,ENSG00000149418.6,ENSG00000149527.13,ENSG00000149573.4,ENSG00000150630.2,ENSG00000152894.10,ENSG00000154102.6,ENSG00000154764.5,ENSG00000155066.11,ENSG00000155918.3,ENSG00000157992.8,ENSG00000158055.11,ENSG00000158125.5,ENSG00000158315.6,ENSG00000158825.5,ENSG00000159166.9,ENSG00000159182.3,ENSG00000159184.7,ENSG00000160207.4,ENSG00000161249.16,ENSG00000161958.6,ENSG00000162522.6,ENSG00000163207.5,ENSG00000163218.10,ENSG00000163235.11,ENSG00000163347.5,ENSG00000163362.6,ENSG00000163814.3,ENSG00000163915.3,ENSG00000163993.6,ENSG00000164078.8,ENSG00000164086.8,ENSG00000164171.6,ENSG00000164520.7,ENSG00000165474.5,ENSG00000165799.4,ENSG00000165905.12,ENSG00000165949.8,ENSG00000166145.10,ENSG00000166670.5,ENSG00000167080.4,ENSG00000167105.3,ENSG00000167165.14,ENSG00000167608.7,ENSG00000167642.8,ENSG00000167644.7,ENSG00000167653.4,ENSG00000167656.4,ENSG00000167772.7,ENSG00000168528.7,ENSG00000169435.9,ENSG00000169436.12,ENSG00000169469.7,ENSG00000169474.3,ENSG00000169594.8,ENSG00000170426.1,ENSG00000170689.8,ENSG00000171124.8,ENSG00000171345.9,ENSG00000171517.5,ENSG00000171889.3,ENSG00000172548.10,ENSG00000173801.12,ENSG00000174564.8,ENSG00000174951.6,ENSG00000175121.7,ENSG00000175707.7,ENSG00000175793.10,ENSG00000176092.9,ENSG00000176153.10,ENSG00000177494.5,ENSG00000177627.5,ENSG00000178038.12,ENSG00000178078.7,ENSG00000178172.2,ENSG00000178184.11,ENSG00000178826.6,ENSG00000179148.5,ENSG00000179593.11,ENSG00000179862.5,ENSG00000179913.6,ENSG00000180921.6,ENSG00000181126.9,ENSG00000181885.14,ENSG00000182040.4,ENSG00000182795.12,ENSG00000183145.4,ENSG00000183421.7,ENSG00000184292.5,ENSG00000184363.5,ENSG00000184916.4,ENSG00000185033.10,ENSG00000185275.6,ENSG00000185467.7,ENSG00000186081.7,ENSG00000186567.8,ENSG00000186807.9,ENSG00000186832.4,ENSG00000186847.5,ENSG00000187583.6,ENSG00000187689.5,ENSG00000188089.9,ENSG00000188157.9,ENSG00000188293.5,ENSG00000188373.4,ENSG00000188910.7,ENSG00000189182.5,ENSG00000189280.3,ENSG00000189334.4,ENSG00000189433.5,ENSG00000196337.6,ENSG00000196754.6,ENSG00000196878.8,ENSG00000197565.11,ENSG00000203499.6,ENSG00000203722.3,ENSG00000204580.7,ENSG00000204618.4,ENSG00000205420.6,ENSG00000206075.9,ENSG00000207568.1,ENSG00000207708.1,ENSG00000207713.1,ENSG00000213859.3,ENSG00000214432.5,ENSG00000215033.3,ENSG00000218014.1,ENSG00000220154.2,ENSG00000223784.1,ENSG00000224322.1,ENSG00000225950.3,ENSG00000226005.3,ENSG00000226240.1,ENSG00000226652.1,ENSG00000227184.3,ENSG00000228951.1,ENSG00000229637.2,ENSG00000229647.1,ENSG00000230234.1,ENSG00000230439.2,ENSG00000230937.5,ENSG00000231119.2,ENSG00000231298.2,ENSG00000231483.1,ENSG00000231638.1,ENSG00000231666.1,ENSG00000231826.1,ENSG00000232222.1,ENSG00000233368.2,ENSG00000233901.1,ENSG00000234378.1,ENSG00000235565.1,ENSG00000235885.3,ENSG00000236961.1,ENSG00000237548.1,ENSG00000238117.1,ENSG00000239492.2,ENSG00000239605.4,ENSG00000240476.1,ENSG00000240891.2,ENSG00000240990.5,ENSG00000242147.1,ENSG00000243081.2,ENSG00000243566.2,ENSG00000243766.3,ENSG00000244649.2,ENSG00000245648.1,ENSG00000248663.2,ENSG00000249641.2,ENSG00000249942.1,ENSG00000250685.3,ENSG00000251191.3,ENSG00000253410.1,ENSG00000253715.1,ENSG00000254018.1,ENSG00000254842.2,ENSG00000254871.1,ENSG00000254991.1,ENSG00000255325.2,ENSG00000255400.1,ENSG00000255462.1,ENSG00000256812.1,ENSG00000257042.1,ENSG00000257084.1,ENSG00000257528.1,ENSG00000257671.1,ENSG00000258545.1,ENSG00000258808.1,ENSG00000258902.1,ENSG00000258955.1,ENSG00000258976.1,ENSG00000259132.1,ENSG00000259230.1,ENSG00000259341.1,ENSG00000259423.1,ENSG00000260027.3,ENSG00000260710.1,ENSG00000260899.1,ENSG00000261083.1,ENSG00000261359.2,ENSG00000262302.1,ENSG00000263718.2,ENSG00000264831.1,ENSG00000265610.1,ENSG00000265660.1,ENSG00000267509.1,ENSG00000267551.3,ENSG00000267710.1,ENSG00000267748.2,ENSG00000267795.1,ENSG00000268108.1,ENSG00000269855.1,ENSG00000270408.1,ENSG00000272622.1,ENSG00000272763.1,ENSG00000272884.1,ENSG00000273132.1,ENSG00000273333.1,ENSG00000273415.1</t>
  </si>
  <si>
    <t>CL:0000737</t>
  </si>
  <si>
    <t>striated muscle cell</t>
  </si>
  <si>
    <t>Muscle cell which has as its direct parts myofilaments organized into sarcomeres.</t>
  </si>
  <si>
    <t>CNhs12341,CNhs12350,CNhs12571,CNhs13847,CNhs14567,CNhs14577,CNhs14586,CNhs14596,CNhs14605</t>
  </si>
  <si>
    <t>CATG00000001573.1,CATG00000001647.1,CATG00000003447.1,CATG00000009052.1,CATG00000010617.1,CATG00000013746.1,CATG00000019188.1,CATG00000024019.1,CATG00000025830.1,CATG00000026240.1,CATG00000031366.1,CATG00000031368.1,CATG00000032106.1,CATG00000037889.1,CATG00000040434.1,CATG00000041354.1,CATG00000043077.1,CATG00000055805.1,CATG00000062177.1,CATG00000062391.1,CATG00000065339.1,CATG00000066816.1,CATG00000071438.1,CATG00000084681.1,CATG00000086421.1,CATG00000100320.1,CATG00000100876.1,CATG00000107464.1,CATG00000110987.1,CATG00000111739.1,CATG00000115971.1,ENSG00000003137.4,ENSG00000101955.10,ENSG00000103512.10,ENSG00000108001.9,ENSG00000123388.4,ENSG00000123496.3,ENSG00000135318.7,ENSG00000135919.8,ENSG00000138675.12,ENSG00000144136.6,ENSG00000146197.7,ENSG00000147573.12,ENSG00000149948.9,ENSG00000153132.8,ENSG00000162840.3,ENSG00000163064.6,ENSG00000164122.4,ENSG00000164484.7,ENSG00000164647.4,ENSG00000168621.10,ENSG00000170961.6,ENSG00000175600.11,ENSG00000176678.4,ENSG00000176692.4,ENSG00000178550.3,ENSG00000180818.4,ENSG00000183199.6,ENSG00000185038.10,ENSG00000187173.3,ENSG00000188581.8,ENSG00000196460.8,ENSG00000197358.8,ENSG00000197594.7,ENSG00000198768.6,ENSG00000198975.1,ENSG00000212724.2,ENSG00000213082.3,ENSG00000213417.2,ENSG00000218048.2,ENSG00000222000.3,ENSG00000222032.1,ENSG00000222788.1,ENSG00000224982.2,ENSG00000225603.3,ENSG00000226679.1,ENSG00000227120.1,ENSG00000227694.1,ENSG00000227744.4,ENSG00000228526.2,ENSG00000228630.1,ENSG00000229230.2,ENSG00000230154.1,ENSG00000231290.1,ENSG00000231298.2,ENSG00000231376.1,ENSG00000231528.2,ENSG00000232486.1,ENSG00000233275.1,ENSG00000235315.2,ENSG00000238117.1,ENSG00000239332.1,ENSG00000243781.1,ENSG00000244043.1,ENSG00000248336.1,ENSG00000249992.1,ENSG00000250329.1,ENSG00000250697.1,ENSG00000251111.2,ENSG00000251151.2,ENSG00000252981.1,ENSG00000253668.1,ENSG00000255090.1,ENSG00000255364.1,ENSG00000256826.1,ENSG00000258343.1,ENSG00000262519.1,ENSG00000263858.1,ENSG00000272761.1,ENSG00000273049.1</t>
  </si>
  <si>
    <t>CL:0000738</t>
  </si>
  <si>
    <t>leukocyte</t>
  </si>
  <si>
    <t>An achromatic cell of the myeloid or lymphoid lineages capable of ameboid movement, found in blood or other tissue.</t>
  </si>
  <si>
    <t>CNhs10852,CNhs10853,CNhs10854,CNhs10857,CNhs10858,CNhs10859,CNhs10860,CNhs10861,CNhs10862,CNhs11062,CNhs11073,CNhs11897,CNhs11899,CNhs11904,CNhs11905,CNhs11941,CNhs11954,CNhs11955,CNhs11956,CNhs11957,CNhs11958,CNhs11959,CNhs11997,CNhs11998,CNhs11999,CNhs12000,CNhs12001,CNhs12002,CNhs12003,CNhs12175,CNhs12176,CNhs12177,CNhs12178,CNhs12179,CNhs12180,CNhs12181,CNhs12182,CNhs12183,CNhs12184,CNhs12185,CNhs12187,CNhs12188,CNhs12196,CNhs12199,CNhs12200,CNhs12201,CNhs12343,CNhs12352,CNhs12354,CNhs12531,CNhs12546,CNhs12548,CNhs12549,CNhs12563,CNhs12566,CNhs12575,CNhs12592,CNhs12593,CNhs12594,CNhs13174,CNhs13195,CNhs13202,CNhs13203,CNhs13204,CNhs13205,CNhs13206,CNhs13207,CNhs13208,CNhs13215,CNhs13216,CNhs13223,CNhs13224,CNhs13229,CNhs13235,CNhs13237,CNhs13238,CNhs13239,CNhs13379,CNhs13465,CNhs13466,CNhs13467,CNhs13468,CNhs13469,CNhs13470,CNhs13471,CNhs13472,CNhs13473,CNhs13474,CNhs13475,CNhs13476,CNhs13480,CNhs13483,CNhs13484,CNhs13485,CNhs13487,CNhs13488,CNhs13489,CNhs13490,CNhs13491,CNhs13492,CNhs13493,CNhs13494,CNhs13495,CNhs13512,CNhs13513,CNhs13532,CNhs13533,CNhs13535,CNhs13536,CNhs13537,CNhs13538,CNhs13539,CNhs13540,CNhs13541,CNhs13543,CNhs13544,CNhs13545,CNhs13546,CNhs13547,CNhs13548,CNhs13549,CNhs13554,CNhs13555,CNhs13556,CNhs13557,CNhs13559,CNhs13560,CNhs13561,CNhs13562,CNhs13637,CNhs13638,CNhs13639,CNhs13640,CNhs13641,CNhs13643,CNhs13645,CNhs13646,CNhs13647,CNhs13649,CNhs13650,CNhs13651,CNhs13811,CNhs13812,CNhs13813,CNhs13814,CNhs13914,CNhs13915,CNhs13918,CNhs13919,CNhs13920,CNhs13921,CNhs13924,CNhs13925,CNhs13926,CNhs13927</t>
  </si>
  <si>
    <t>CATG00000000008.1,CATG00000000010.1,CATG00000000072.1,CATG00000000107.1,CATG00000000110.1,CATG00000000232.1,CATG00000000494.1,CATG00000000523.1,CATG00000000659.1,CATG00000000691.1,CATG00000000695.1,CATG00000000703.1,CATG00000000704.1,CATG00000001093.1,CATG00000001176.1,CATG00000001177.1,CATG00000001178.1,CATG00000001342.1,CATG00000001378.1,CATG00000001403.1,CATG00000001464.1,CATG00000001511.1,CATG00000001512.1,CATG00000001674.1,CATG00000001676.1,CATG00000001980.1,CATG00000002023.1,CATG00000002025.1,CATG00000002208.1,CATG00000002235.1,CATG00000002236.1,CATG00000002239.1,CATG00000002256.1,CATG00000002261.1,CATG00000002332.1,CATG00000002339.1,CATG00000002370.1,CATG00000002374.1,CATG00000002440.1,CATG00000002453.1,CATG00000002463.1,CATG00000002485.1,CATG00000002502.1,CATG00000002504.1,CATG00000002514.1,CATG00000002536.1,CATG00000002557.1,CATG00000002612.1,CATG00000002617.1,CATG00000002618.1,CATG00000002630.1,CATG00000002638.1,CATG00000002750.1,CATG00000002896.1,CATG00000002898.1,CATG00000002981.1,CATG00000003116.1,CATG00000003118.1,CATG00000003157.1,CATG00000003441.1,CATG00000003445.1,CATG00000003457.1,CATG00000003759.1,CATG00000003781.1,CATG00000003969.1,CATG00000003973.1,CATG00000004005.1,CATG00000004107.1,CATG00000004535.1,CATG00000004643.1,CATG00000004752.1,CATG00000004764.1,CATG00000004851.1,CATG00000004877.1,CATG00000005009.1,CATG00000005204.1,CATG00000005216.1,CATG00000005247.1,CATG00000005249.1,CATG00000005251.1,CATG00000005254.1,CATG00000005255.1,CATG00000005458.1,CATG00000005504.1,CATG00000005550.1,CATG00000005551.1,CATG00000005618.1,CATG00000005652.1,CATG00000005715.1,CATG00000005761.1,CATG00000005771.1,CATG00000005834.1,CATG00000005853.1,CATG00000005854.1,CATG00000005856.1,CATG00000005866.1,CATG00000005936.1,CATG00000005961.1,CATG00000006033.1,CATG00000006104.1,CATG00000006264.1,CATG00000006658.1,CATG00000006747.1,CATG00000006919.1,CATG00000006995.1,CATG00000007131.1,CATG00000007157.1,CATG00000007187.1,CATG00000007222.1,CATG00000007292.1,CATG00000007700.1,CATG00000007793.1,CATG00000007866.1,CATG00000007869.1,CATG00000007937.1,CATG00000007947.1,CATG00000007948.1,CATG00000007967.1,CATG00000007970.1,CATG00000008050.1,CATG00000008117.1,CATG00000008118.1,CATG00000008315.1,CATG00000008353.1,CATG00000008376.1,CATG00000008381.1,CATG00000008499.1,CATG00000008504.1,CATG00000008523.1,CATG00000008684.1,CATG00000008741.1,CATG00000008768.1,CATG00000008821.1,CATG00000008926.1,CATG00000009097.1,CATG00000009125.1,CATG00000009129.1,CATG00000009363.1,CATG00000009422.1,CATG00000009569.1,CATG00000009581.1,CATG00000009582.1,CATG00000009873.1,CATG00000009957.1,CATG00000009962.1,CATG00000009963.1,CATG00000010060.1,CATG00000010268.1,CATG00000010410.1,CATG00000010413.1,CATG00000010414.1,CATG00000010416.1,CATG00000010529.1,CATG00000010649.1,CATG00000010661.1,CATG00000010764.1,CATG00000010957.1,CATG00000011064.1,CATG00000011098.1,CATG00000011115.1,CATG00000011142.1,CATG00000011178.1,CATG00000011205.1,CATG00000011211.1,CATG00000011252.1,CATG00000011274.1,CATG00000011538.1,CATG00000011656.1,CATG00000011666.1,CATG00000011668.1,CATG00000011809.1,CATG00000011843.1,CATG00000011913.1,CATG00000011986.1,CATG00000011988.1,CATG00000012003.1,CATG00000012030.1,CATG00000012091.1,CATG00000012261.1,CATG00000012270.1,CATG00000012306.1,CATG00000012359.1,CATG00000012366.1,CATG00000012368.1,CATG00000012381.1,CATG00000012384.1,CATG00000012385.1,CATG00000012434.1,CATG00000012771.1,CATG00000012787.1,CATG00000012854.1,CATG00000012907.1,CATG00000012976.1,CATG00000013134.1,CATG00000013178.1,CATG00000013196.1,CATG00000013200.1,CATG00000013239.1,CATG00000013322.1,CATG00000013510.1,CATG00000013601.1,CATG00000013611.1,CATG00000013662.1,CATG00000013679.1,CATG00000013695.1,CATG00000013771.1,CATG00000013774.1,CATG00000013843.1,CATG00000013871.1,CATG00000013885.1,CATG00000013891.1,CATG00000013944.1,CATG00000013953.1,CATG00000014047.1,CATG00000014052.1,CATG00000014104.1,CATG00000014108.1,CATG00000014196.1,CATG00000014230.1,CATG00000014257.1,CATG00000014352.1,CATG00000014561.1,CATG00000014592.1,CATG00000014661.1,CATG00000014689.1,CATG00000014776.1,CATG00000014798.1,CATG00000014806.1,CATG00000015361.1,CATG00000016043.1,CATG00000016281.1,CATG00000016285.1,CATG00000016431.1,CATG00000016462.1,CATG00000016581.1,CATG00000016603.1,CATG00000016698.1,CATG00000016910.1,CATG00000016926.1,CATG00000016929.1,CATG00000017029.1,CATG00000017432.1,CATG00000017558.1,CATG00000017625.1,CATG00000017829.1,CATG00000017840.1,CATG00000017860.1,CATG00000018149.1,CATG00000018160.1,CATG00000018169.1,CATG00000018191.1,CATG00000018232.1,CATG00000018324.1,CATG00000018334.1,CATG00000018535.1,CATG00000018542.1,CATG00000018543.1,CATG00000018777.1,CATG00000018862.1,CATG00000018875.1,CATG00000018885.1,CATG00000019056.1,CATG00000019058.1,CATG00000019061.1,CATG00000019184.1,CATG00000019461.1,CATG00000019532.1,CATG00000019540.1,CATG00000019545.1,CATG00000019583.1,CATG00000019710.1,CATG00000019860.1,CATG00000019901.1,CATG00000019923.1,CATG00000019949.1,CATG00000019978.1,CATG00000020018.1,CATG00000020269.1,CATG00000020341.1,CATG00000020465.1,CATG00000020498.1,CATG00000020629.1,CATG00000020952.1,CATG00000021070.1,CATG00000021091.1,CATG00000021182.1,CATG00000021187.1,CATG00000021189.1,CATG00000021324.1,CATG00000021329.1,CATG00000021485.1,CATG00000021544.1,CATG00000021586.1,CATG00000021599.1,CATG00000021602.1,CATG00000021616.1,CATG00000021639.1,CATG00000021641.1,CATG00000021643.1,CATG00000021674.1,CATG00000021832.1,CATG00000021872.1,CATG00000022014.1,CATG00000022034.1,CATG00000022079.1,CATG00000022080.1,CATG00000022086.1,CATG00000022097.1,CATG00000022100.1,CATG00000022219.1,CATG00000022221.1,CATG00000022222.1,CATG00000022448.1,CATG00000022533.1,CATG00000022536.1,CATG00000022613.1,CATG00000022687.1,CATG00000022704.1,CATG00000022790.1,CATG00000022793.1,CATG00000022822.1,CATG00000022826.1,CATG00000022987.1,CATG00000023019.1,CATG00000023093.1,CATG00000023273.1,CATG00000023277.1,CATG00000023278.1,CATG00000023312.1,CATG00000023332.1,CATG00000023345.1,CATG00000023443.1,CATG00000023453.1,CATG00000023476.1,CATG00000023501.1,CATG00000023547.1,CATG00000023562.1,CATG00000023688.1,CATG00000023809.1,CATG00000023922.1,CATG00000023977.1,CATG00000024076.1,CATG00000024278.1,CATG00000024324.1,CATG00000024467.1,CATG00000024469.1,CATG00000024500.1,CATG00000024682.1,CATG00000024728.1,CATG00000024742.1,CATG00000024759.1,CATG00000024798.1,CATG00000024799.1,CATG00000024823.1,CATG00000024824.1,CATG00000024825.1,CATG00000024906.1,CATG00000025046.1,CATG00000025233.1,CATG00000025237.1,CATG00000025242.1,CATG00000025244.1,CATG00000025295.1,CATG00000025392.1,CATG00000025393.1,CATG00000025394.1,CATG00000025548.1,CATG00000025563.1,CATG00000025564.1,CATG00000025651.1,CATG00000025657.1,CATG00000025681.1,CATG00000025682.1,CATG00000025687.1,CATG00000025706.1,CATG00000025785.1,CATG00000025793.1,CATG00000025827.1,CATG00000025945.1,CATG00000025972.1,CATG00000026225.1,CATG00000026304.1,CATG00000026333.1,CATG00000026553.1,CATG00000026622.1,CATG00000026648.1,CATG00000026746.1,CATG00000026851.1,CATG00000026855.1,CATG00000027001.1,CATG00000027119.1,CATG00000027127.1,CATG00000027439.1,CATG00000027469.1,CATG00000027614.1,CATG00000027654.1,CATG00000027746.1,CATG00000027776.1,CATG00000027790.1,CATG00000027795.1,CATG00000027831.1,CATG00000027868.1,CATG00000027872.1,CATG00000028030.1,CATG00000028304.1,CATG00000028438.1,CATG00000028531.1,CATG00000028561.1,CATG00000028912.1,CATG00000028923.1,CATG00000028924.1,CATG00000028973.1,CATG00000029009.1,CATG00000029011.1,CATG00000029043.1,CATG00000029072.1,CATG00000029081.1,CATG00000029200.1,CATG00000029233.1,CATG00000029294.1,CATG00000029361.1,CATG00000029367.1,CATG00000029389.1,CATG00000029656.1,CATG00000029716.1,CATG00000029909.1,CATG00000030049.1,CATG00000030116.1,CATG00000030174.1,CATG00000030195.1,CATG00000030260.1,CATG00000030285.1,CATG00000030349.1,CATG00000030408.1,CATG00000030411.1,CATG00000030442.1,CATG00000030444.1,CATG00000030492.1,CATG00000030622.1,CATG00000030623.1,CATG00000030633.1,CATG00000030660.1,CATG00000030733.1,CATG00000030758.1,CATG00000030841.1,CATG00000030857.1,CATG00000030863.1,CATG00000031026.1,CATG00000031058.1,CATG00000031189.1,CATG00000031299.1,CATG00000031413.1,CATG00000031416.1,CATG00000031418.1,CATG00000031446.1,CATG00000031447.1,CATG00000031540.1,CATG00000031546.1,CATG00000031741.1,CATG00000031871.1,CATG00000032029.1,CATG00000032035.1,CATG00000032068.1,CATG00000032069.1,CATG00000032088.1,CATG00000032120.1,CATG00000032122.1,CATG00000032124.1,CATG00000032125.1,CATG00000032178.1,CATG00000032328.1,CATG00000032371.1,CATG00000032389.1,CATG00000032410.1,CATG00000032415.1,CATG00000032416.1,CATG00000032430.1,CATG00000032436.1,CATG00000032518.1,CATG00000032530.1,CATG00000032548.1,CATG00000032672.1,CATG00000032703.1,CATG00000032704.1,CATG00000032738.1,CATG00000032772.1,CATG00000032852.1,CATG00000032871.1,CATG00000032925.1,CATG00000032935.1,CATG00000032950.1,CATG00000032966.1,CATG00000032969.1,CATG00000033111.1,CATG00000033166.1,CATG00000033203.1,CATG00000033349.1,CATG00000033491.1,CATG00000033505.1,CATG00000033563.1,CATG00000033577.1,CATG00000033631.1,CATG00000033649.1,CATG00000033674.1,CATG00000033703.1,CATG00000033949.1,CATG00000034132.1,CATG00000034235.1,CATG00000034243.1,CATG00000034360.1,CATG00000034487.1,CATG00000034522.1,CATG00000034679.1,CATG00000034680.1,CATG00000034706.1,CATG00000034805.1,CATG00000034825.1,CATG00000034872.1,CATG00000034878.1,CATG00000034911.1,CATG00000034914.1,CATG00000034986.1,CATG00000035014.1,CATG00000035034.1,CATG00000035036.1,CATG00000035185.1,CATG00000035242.1,CATG00000035322.1,CATG00000035590.1,CATG00000035848.1,CATG00000035902.1,CATG00000035925.1,CATG00000035928.1,CATG00000035934.1,CATG00000036282.1,CATG00000036339.1,CATG00000036636.1,CATG00000036637.1,CATG00000036717.1,CATG00000036787.1,CATG00000036797.1,CATG00000037144.1,CATG00000037257.1,CATG00000037289.1,CATG00000037403.1,CATG00000037451.1,CATG00000037502.1,CATG00000037545.1,CATG00000037593.1,CATG00000037612.1,CATG00000037704.1,CATG00000037760.1,CATG00000038023.1,CATG00000038113.1,CATG00000038118.1,CATG00000038176.1,CATG00000038197.1,CATG00000038215.1,CATG00000038280.1,CATG00000038320.1,CATG00000038433.1,CATG00000038441.1,CATG00000038520.1,CATG00000038567.1,CATG00000038597.1,CATG00000038604.1,CATG00000038607.1,CATG00000038608.1,CATG00000038643.1,CATG00000038647.1,CATG00000038666.1,CATG00000038667.1,CATG00000038721.1,CATG00000038727.1,CATG00000038760.1,CATG00000038776.1,CATG00000038820.1,CATG00000038825.1,CATG00000038869.1,CATG00000039017.1,CATG00000039130.1,CATG00000039135.1,CATG00000039330.1,CATG00000039355.1,CATG00000039413.1,CATG00000039425.1,CATG00000039426.1,CATG00000039435.1,CATG00000039498.1,CATG00000039499.1,CATG00000039536.1,CATG00000039559.1,CATG00000039648.1,CATG00000039668.1,CATG00000039749.1,CATG00000039751.1,CATG00000039820.1,CATG00000039835.1,CATG00000039908.1,CATG00000039920.1,CATG00000039942.1,CATG00000039983.1,CATG00000040026.1,CATG00000040027.1,CATG00000040063.1,CATG00000040068.1,CATG00000040180.1,CATG00000040307.1,CATG00000040376.1,CATG00000040378.1,CATG00000040392.1,CATG00000040393.1,CATG00000040410.1,CATG00000040419.1,CATG00000040425.1,CATG00000040468.1,CATG00000040479.1,CATG00000040480.1,CATG00000040483.1,CATG00000040501.1,CATG00000040510.1,CATG00000040514.1,CATG00000040547.1,CATG00000040550.1,CATG00000040590.1,CATG00000040769.1,CATG00000040791.1,CATG00000040849.1,CATG00000040922.1,CATG00000040952.1,CATG00000040955.1,CATG00000041012.1,CATG00000041032.1,CATG00000041048.1,CATG00000041103.1,CATG00000041105.1,CATG00000041116.1,CATG00000041149.1,CATG00000041174.1,CATG00000041175.1,CATG00000041179.1,CATG00000041180.1,CATG00000041277.1,CATG00000041336.1,CATG00000041351.1,CATG00000041357.1,CATG00000041438.1,CATG00000041486.1,CATG00000041525.1,CATG00000041685.1,CATG00000041725.1,CATG00000041727.1,CATG00000041759.1,CATG00000041776.1,CATG00000041925.1,CATG00000042146.1,CATG00000042228.1,CATG00000042229.1,CATG00000042297.1,CATG00000042435.1,CATG00000042466.1,CATG00000042550.1,CATG00000042563.1,CATG00000042565.1,CATG00000042601.1,CATG00000042708.1,CATG00000042837.1,CATG00000042935.1,CATG00000043006.1,CATG00000043013.1,CATG00000043101.1,CATG00000043102.1,CATG00000043103.1,CATG00000043105.1,CATG00000043203.1,CATG00000043221.1,CATG00000043248.1,CATG00000043261.1,CATG00000043282.1,CATG00000043289.1,CATG00000043294.1,CATG00000043383.1,CATG00000043510.1,CATG00000043521.1,CATG00000043665.1,CATG00000043673.1,CATG00000043708.1,CATG00000043803.1,CATG00000043839.1,CATG00000043841.1,CATG00000043927.1,CATG00000043966.1,CATG00000044214.1,CATG00000044385.1,CATG00000044539.1,CATG00000044543.1,CATG00000044556.1,CATG00000044703.1,CATG00000044709.1,CATG00000044714.1,CATG00000044728.1,CATG00000044822.1,CATG00000044833.1,CATG00000044867.1,CATG00000044871.1,CATG00000044875.1,CATG00000044948.1,CATG00000045046.1,CATG00000045070.1,CATG00000045206.1,CATG00000045207.1,CATG00000045277.1,CATG00000045402.1,CATG00000045727.1,CATG00000046012.1,CATG00000046153.1,CATG00000046209.1,CATG00000046213.1,CATG00000046247.1,CATG00000046401.1,CATG00000046838.1,CATG00000047001.1,CATG00000047037.1,CATG00000047096.1,CATG00000047105.1,CATG00000047109.1,CATG00000047111.1,CATG00000047113.1,CATG00000047114.1,CATG00000047183.1,CATG00000047280.1,CATG00000047289.1,CATG00000047371.1,CATG00000047451.1,CATG00000047463.1,CATG00000047628.1,CATG00000047790.1,CATG00000047853.1,CATG00000047907.1,CATG00000047933.1,CATG00000048023.1,CATG00000048063.1,CATG00000048129.1,CATG00000048249.1,CATG00000048251.1,CATG00000048255.1,CATG00000048328.1,CATG00000048500.1,CATG00000048515.1,CATG00000048521.1,CATG00000048665.1,CATG00000048679.1,CATG00000048759.1,CATG00000048778.1,CATG00000048899.1,CATG00000048931.1,CATG00000048934.1,CATG00000049219.1,CATG00000049227.1,CATG00000049353.1,CATG00000049355.1,CATG00000049462.1,CATG00000049464.1,CATG00000049547.1,CATG00000049601.1,CATG00000049818.1,CATG00000049964.1,CATG00000049971.1,CATG00000050062.1,CATG00000050081.1,CATG00000050083.1,CATG00000050085.1,CATG00000050087.1,CATG00000050088.1,CATG00000050089.1,CATG00000050096.1,CATG00000050098.1,CATG00000050185.1,CATG00000050187.1,CATG00000050209.1,CATG00000050219.1,CATG00000050475.1,CATG00000050477.1,CATG00000050525.1,CATG00000050714.1,CATG00000050750.1,CATG00000050856.1,CATG00000050881.1,CATG00000051011.1,CATG00000051049.1,CATG00000051059.1,CATG00000051167.1,CATG00000051324.1,CATG00000051326.1,CATG00000051355.1,CATG00000051361.1,CATG00000051365.1,CATG00000051553.1,CATG00000051556.1,CATG00000051629.1,CATG00000051669.1,CATG00000051689.1,CATG00000051777.1,CATG00000051797.1,CATG00000051826.1,CATG00000051829.1,CATG00000051865.1,CATG00000051880.1,CATG00000051921.1,CATG00000051936.1,CATG00000051941.1,CATG00000051943.1,CATG00000051945.1,CATG00000051954.1,CATG00000052055.1,CATG00000052059.1,CATG00000052131.1,CATG00000052172.1,CATG00000052211.1,CATG00000052233.1,CATG00000052234.1,CATG00000052261.1,CATG00000052311.1,CATG00000052347.1,CATG00000052895.1,CATG00000052975.1,CATG00000053029.1,CATG00000053075.1,CATG00000053139.1,CATG00000053253.1,CATG00000053260.1,CATG00000053285.1,CATG00000053322.1,CATG00000053336.1,CATG00000053365.1,CATG00000053505.1,CATG00000053566.1,CATG00000053781.1,CATG00000053829.1,CATG00000053834.1,CATG00000053835.1,CATG00000053945.1,CATG00000053951.1,CATG00000054011.1,CATG00000054101.1,CATG00000054151.1,CATG00000054391.1,CATG00000054620.1,CATG00000054684.1,CATG00000054714.1,CATG00000054725.1,CATG00000054839.1,CATG00000054927.1,CATG00000054989.1,CATG00000055043.1,CATG00000055053.1,CATG00000055056.1,CATG00000055064.1,CATG00000055087.1,CATG00000055093.1,CATG00000055117.1,CATG00000055118.1,CATG00000055184.1,CATG00000055207.1,CATG00000055217.1,CATG00000055241.1,CATG00000055314.1,CATG00000055334.1,CATG00000055392.1,CATG00000055405.1,CATG00000055413.1,CATG00000055418.1,CATG00000055547.1,CATG00000055817.1,CATG00000055826.1,CATG00000055862.1,CATG00000055869.1,CATG00000055944.1,CATG00000055982.1,CATG00000056259.1,CATG00000056265.1,CATG00000056300.1,CATG00000056744.1,CATG00000056757.1,CATG00000056759.1,CATG00000056762.1,CATG00000056788.1,CATG00000056794.1,CATG00000056798.1,CATG00000056822.1,CATG00000056839.1,CATG00000056917.1,CATG00000056937.1,CATG00000056943.1,CATG00000056980.1,CATG00000057005.1,CATG00000057088.1,CATG00000057194.1,CATG00000057235.1,CATG00000057294.1,CATG00000057408.1,CATG00000057414.1,CATG00000057419.1,CATG00000057420.1,CATG00000057474.1,CATG00000057710.1,CATG00000057735.1,CATG00000057783.1,CATG00000057849.1,CATG00000057855.1,CATG00000057939.1,CATG00000057952.1,CATG00000058093.1,CATG00000058227.1,CATG00000058242.1,CATG00000058311.1,CATG00000058417.1,CATG00000058457.1,CATG00000058521.1,CATG00000058571.1,CATG00000058588.1,CATG00000058602.1,CATG00000058631.1,CATG00000058702.1,CATG00000058706.1,CATG00000058727.1,CATG00000058740.1,CATG00000058894.1,CATG00000058903.1,CATG00000058904.1,CATG00000058905.1,CATG00000059005.1,CATG00000059016.1,CATG00000059027.1,CATG00000059204.1,CATG00000059209.1,CATG00000059210.1,CATG00000059216.1,CATG00000059241.1,CATG00000059473.1,CATG00000059714.1,CATG00000059739.1,CATG00000059742.1,CATG00000059874.1,CATG00000059932.1,CATG00000059950.1,CATG00000059964.1,CATG00000059988.1,CATG00000059993.1,CATG00000059994.1,CATG00000059995.1,CATG00000060079.1,CATG00000060105.1,CATG00000060169.1,CATG00000060207.1,CATG00000060467.1,CATG00000060595.1,CATG00000060767.1,CATG00000061175.1,CATG00000061185.1,CATG00000061239.1,CATG00000061513.1,CATG00000061630.1,CATG00000061701.1,CATG00000061773.1,CATG00000061782.1,CATG00000061784.1,CATG00000061787.1,CATG00000061811.1,CATG00000061897.1,CATG00000061927.1,CATG00000061976.1,CATG00000062052.1,CATG00000062115.1,CATG00000062313.1,CATG00000062392.1,CATG00000062406.1,CATG00000062933.1,CATG00000063086.1,CATG00000063381.1,CATG00000063432.1,CATG00000063434.1,CATG00000063514.1,CATG00000063723.1,CATG00000063738.1,CATG00000063830.1,CATG00000063921.1,CATG00000064178.1,CATG00000064202.1,CATG00000064243.1,CATG00000064244.1,CATG00000064254.1,CATG00000064354.1,CATG00000064381.1,CATG00000064407.1,CATG00000064465.1,CATG00000064488.1,CATG00000064587.1,CATG00000064781.1,CATG00000064850.1,CATG00000065391.1,CATG00000065396.1,CATG00000065460.1,CATG00000065655.1,CATG00000065824.1,CATG00000066002.1,CATG00000066022.1,CATG00000066097.1,CATG00000066319.1,CATG00000066456.1,CATG00000066543.1,CATG00000066549.1,CATG00000066580.1,CATG00000066599.1,CATG00000066639.1,CATG00000066791.1,CATG00000066809.1,CATG00000066857.1,CATG00000066877.1,CATG00000067072.1,CATG00000067410.1,CATG00000067514.1,CATG00000067520.1,CATG00000067536.1,CATG00000067584.1,CATG00000067715.1,CATG00000067825.1,CATG00000067849.1,CATG00000068101.1,CATG00000068127.1,CATG00000068222.1,CATG00000068349.1,CATG00000068355.1,CATG00000068404.1,CATG00000068412.1,CATG00000068553.1,CATG00000068905.1,CATG00000069011.1,CATG00000069038.1,CATG00000069206.1,CATG00000069208.1,CATG00000069212.1,CATG00000069224.1,CATG00000069314.1,CATG00000069605.1,CATG00000069608.1,CATG00000069613.1,CATG00000069822.1,CATG00000070014.1,CATG00000070137.1,CATG00000070323.1,CATG00000070347.1,CATG00000070457.1,CATG00000070525.1,CATG00000070585.1,CATG00000070588.1,CATG00000070608.1,CATG00000070697.1,CATG00000070753.1,CATG00000071063.1,CATG00000071294.1,CATG00000071336.1,CATG00000071354.1,CATG00000071364.1,CATG00000071501.1,CATG00000071632.1,CATG00000071726.1,CATG00000071737.1,CATG00000071756.1,CATG00000071804.1,CATG00000071902.1,CATG00000071942.1,CATG00000072166.1,CATG00000072170.1,CATG00000072340.1,CATG00000072411.1,CATG00000072415.1,CATG00000072823.1,CATG00000072890.1,CATG00000072893.1,CATG00000072894.1,CATG00000072989.1,CATG00000073077.1,CATG00000073317.1,CATG00000073419.1,CATG00000073950.1,CATG00000074077.1,CATG00000074343.1,CATG00000074384.1,CATG00000074496.1,CATG00000074504.1,CATG00000074760.1,CATG00000074944.1,CATG00000074949.1,CATG00000074965.1,CATG00000074969.1,CATG00000074971.1,CATG00000074974.1,CATG00000074976.1,CATG00000075669.1,CATG00000075724.1,CATG00000075726.1,CATG00000075906.1,CATG00000075916.1,CATG00000075931.1,CATG00000076005.1,CATG00000076083.1,CATG00000076106.1,CATG00000076144.1,CATG00000076294.1,CATG00000076368.1,CATG00000076640.1,CATG00000076837.1,CATG00000076960.1,CATG00000077037.1,CATG00000077345.1,CATG00000077412.1,CATG00000077524.1,CATG00000077532.1,CATG00000077537.1,CATG00000077556.1,CATG00000077557.1,CATG00000077851.1,CATG00000078043.1,CATG00000078047.1,CATG00000078082.1,CATG00000078334.1,CATG00000078628.1,CATG00000078629.1,CATG00000078672.1,CATG00000078695.1,CATG00000078696.1,CATG00000078699.1,CATG00000078706.1,CATG00000078939.1,CATG00000078998.1,CATG00000079027.1,CATG00000079126.1,CATG00000079334.1,CATG00000079440.1,CATG00000079596.1,CATG00000079612.1,CATG00000079614.1,CATG00000079626.1,CATG00000079648.1,CATG00000079662.1,CATG00000079667.1,CATG00000079793.1,CATG00000079873.1,CATG00000079879.1,CATG00000079883.1,CATG00000080006.1,CATG00000080039.1,CATG00000080057.1,CATG00000080069.1,CATG00000080153.1,CATG00000080165.1,CATG00000080168.1,CATG00000080218.1,CATG00000080244.1,CATG00000080304.1,CATG00000080641.1,CATG00000080821.1,CATG00000081209.1,CATG00000081246.1,CATG00000081293.1,CATG00000081377.1,CATG00000081428.1,CATG00000081601.1,CATG00000081626.1,CATG00000081977.1,CATG00000081984.1,CATG00000081985.1,CATG00000082035.1,CATG00000082039.1,CATG00000082040.1,CATG00000082042.1,CATG00000082217.1,CATG00000082228.1,CATG00000082230.1,CATG00000082268.1,CATG00000082387.1,CATG00000082402.1,CATG00000082570.1,CATG00000082571.1,CATG00000082579.1,CATG00000082820.1,CATG00000082826.1,CATG00000082884.1,CATG00000082901.1,CATG00000082915.1,CATG00000082918.1,CATG00000082930.1,CATG00000083238.1,CATG00000083244.1,CATG00000083445.1,CATG00000083451.1,CATG00000083467.1,CATG00000083553.1,CATG00000083556.1,CATG00000083557.1,CATG00000083570.1,CATG00000083577.1,CATG00000083579.1,CATG00000083580.1,CATG00000083581.1,CATG00000083592.1,CATG00000083598.1,CATG00000083626.1,CATG00000083723.1,CATG00000083749.1,CATG00000083755.1,CATG00000083758.1,CATG00000083853.1,CATG00000083983.1,CATG00000084004.1,CATG00000084412.1,CATG00000084563.1,CATG00000084574.1,CATG00000084638.1,CATG00000084695.1,CATG00000084818.1,CATG00000084841.1,CATG00000085185.1,CATG00000085208.1,CATG00000085239.1,CATG00000085346.1,CATG00000085353.1,CATG00000085471.1,CATG00000085596.1,CATG00000086004.1,CATG00000086022.1,CATG00000086093.1,CATG00000086102.1,CATG00000086103.1,CATG00000086104.1,CATG00000086115.1,CATG00000086116.1,CATG00000086143.1,CATG00000086148.1,CATG00000086150.1,CATG00000086157.1,CATG00000086290.1,CATG00000086336.1,CATG00000086459.1,CATG00000086514.1,CATG00000086635.1,CATG00000086695.1,CATG00000086741.1,CATG00000086742.1,CATG00000086775.1,CATG00000086806.1,CATG00000086906.1,CATG00000086912.1,CATG00000087044.1,CATG00000087047.1,CATG00000087064.1,CATG00000087076.1,CATG00000087169.1,CATG00000087261.1,CATG00000087267.1,CATG00000087393.1,CATG00000087401.1,CATG00000087410.1,CATG00000087430.1,CATG00000087503.1,CATG00000087507.1,CATG00000087610.1,CATG00000087637.1,CATG00000087695.1,CATG00000087800.1,CATG00000087824.1,CATG00000087828.1,CATG00000087948.1,CATG00000087971.1,CATG00000087989.1,CATG00000088019.1,CATG00000088030.1,CATG00000088064.1,CATG00000088065.1,CATG00000088069.1,CATG00000088071.1,CATG00000088072.1,CATG00000088084.1,CATG00000088085.1,CATG00000088127.1,CATG00000088206.1,CATG00000088230.1,CATG00000088233.1,CATG00000088343.1,CATG00000088367.1,CATG00000088404.1,CATG00000088558.1,CATG00000088826.1,CATG00000088881.1,CATG00000088934.1,CATG00000089041.1,CATG00000089334.1,CATG00000089491.1,CATG00000089492.1,CATG00000089512.1,CATG00000089561.1,CATG00000089591.1,CATG00000089616.1,CATG00000089621.1,CATG00000089657.1,CATG00000089879.1,CATG00000090053.1,CATG00000090064.1,CATG00000090076.1,CATG00000090135.1,CATG00000090145.1,CATG00000090178.1,CATG00000090223.1,CATG00000090349.1,CATG00000090396.1,CATG00000090511.1,CATG00000090646.1,CATG00000090679.1,CATG00000090680.1,CATG00000090692.1,CATG00000090718.1,CATG00000090842.1,CATG00000090843.1,CATG00000090870.1,CATG00000090897.1,CATG00000090945.1,CATG00000091007.1,CATG00000091069.1,CATG00000091612.1,CATG00000091713.1,CATG00000091754.1,CATG00000091923.1,CATG00000091924.1,CATG00000091993.1,CATG00000092062.1,CATG00000092102.1,CATG00000092110.1,CATG00000092129.1,CATG00000092136.1,CATG00000092140.1,CATG00000092159.1,CATG00000092169.1,CATG00000092189.1,CATG00000092377.1,CATG00000092417.1,CATG00000092654.1,CATG00000093092.1,CATG00000093147.1,CATG00000093328.1,CATG00000093343.1,CATG00000093418.1,CATG00000093534.1,CATG00000093868.1,CATG00000093982.1,CATG00000094248.1,CATG00000094254.1,CATG00000094268.1,CATG00000094439.1,CATG00000094584.1,CATG00000094618.1,CATG00000094643.1,CATG00000094847.1,CATG00000094865.1,CATG00000094949.1,CATG00000094965.1,CATG00000094990.1,CATG00000095021.1,CATG00000095080.1,CATG00000095151.1,CATG00000095269.1,CATG00000095383.1,CATG00000095569.1,CATG00000095749.1,CATG00000095787.1,CATG00000095801.1,CATG00000095864.1,CATG00000095968.1,CATG00000096154.1,CATG00000096157.1,CATG00000096391.1,CATG00000096427.1,CATG00000096540.1,CATG00000096613.1,CATG00000096657.1,CATG00000096677.1,CATG00000096704.1,CATG00000096753.1,CATG00000096787.1,CATG00000096910.1,CATG00000097033.1,CATG00000097241.1,CATG00000097270.1,CATG00000097338.1,CATG00000097496.1,CATG00000097527.1,CATG00000097537.1,CATG00000097548.1,CATG00000097572.1,CATG00000097606.1,CATG00000097633.1,CATG00000097768.1,CATG00000097971.1,CATG00000097975.1,CATG00000097987.1,CATG00000098358.1,CATG00000098361.1,CATG00000098397.1,CATG00000098667.1,CATG00000098669.1,CATG00000098860.1,CATG00000098861.1,CATG00000098900.1,CATG00000098986.1,CATG00000098989.1,CATG00000098991.1,CATG00000099282.1,CATG00000099288.1,CATG00000099396.1,CATG00000099985.1,CATG00000099987.1,CATG00000100027.1,CATG00000100377.1,CATG00000100379.1,CATG00000100403.1,CATG00000100452.1,CATG00000100624.1,CATG00000100699.1,CATG00000100722.1,CATG00000100748.1,CATG00000100898.1,CATG00000100949.1,CATG00000101012.1,CATG00000101040.1,CATG00000101053.1,CATG00000101072.1,CATG00000101210.1,CATG00000101216.1,CATG00000101286.1,CATG00000101288.1,CATG00000101298.1,CATG00000101401.1,CATG00000101701.1,CATG00000101763.1,CATG00000101831.1,CATG00000101836.1,CATG00000101944.1,CATG00000101948.1,CATG00000102082.1,CATG00000102119.1,CATG00000102219.1,CATG00000102242.1,CATG00000102261.1,CATG00000102304.1,CATG00000102488.1,CATG00000102491.1,CATG00000102565.1,CATG00000102654.1,CATG00000102686.1,CATG00000103053.1,CATG00000103067.1,CATG00000103252.1,CATG00000103292.1,CATG00000103334.1,CATG00000103516.1,CATG00000103728.1,CATG00000103892.1,CATG00000104033.1,CATG00000104126.1,CATG00000104164.1,CATG00000104230.1,CATG00000104609.1,CATG00000104613.1,CATG00000104811.1,CATG00000104886.1,CATG00000105104.1,CATG00000105110.1,CATG00000105112.1,CATG00000105235.1,CATG00000105294.1,CATG00000105319.1,CATG00000105348.1,CATG00000105573.1,CATG00000105590.1,CATG00000105607.1,CATG00000105765.1,CATG00000105951.1,CATG00000105977.1,CATG00000105994.1,CATG00000105999.1,CATG00000106035.1,CATG00000106066.1,CATG00000106151.1,CATG00000106173.1,CATG00000106179.1,CATG00000106180.1,CATG00000106284.1,CATG00000106316.1,CATG00000106324.1,CATG00000106423.1,CATG00000106461.1,CATG00000106474.1,CATG00000106563.1,CATG00000106576.1,CATG00000106649.1,CATG00000106714.1,CATG00000106742.1,CATG00000106755.1,CATG00000106786.1,CATG00000106787.1,CATG00000106792.1,CATG00000106960.1,CATG00000106963.1,CATG00000106964.1,CATG00000107082.1,CATG00000107083.1,CATG00000107107.1,CATG00000107109.1,CATG00000107234.1,CATG00000107257.1,CATG00000107275.1,CATG00000107278.1,CATG00000107334.1,CATG00000107346.1,CATG00000107487.1,CATG00000107591.1,CATG00000107592.1,CATG00000107596.1,CATG00000107758.1,CATG00000108281.1,CATG00000108317.1,CATG00000108418.1,CATG00000108567.1,CATG00000108967.1,CATG00000108968.1,CATG00000109089.1,CATG00000109173.1,CATG00000109327.1,CATG00000109342.1,CATG00000109367.1,CATG00000109548.1,CATG00000109782.1,CATG00000109808.1,CATG00000109810.1,CATG00000109836.1,CATG00000109838.1,CATG00000109909.1,CATG00000109938.1,CATG00000110012.1,CATG00000110041.1,CATG00000110046.1,CATG00000110445.1,CATG00000110509.1,CATG00000110516.1,CATG00000110598.1,CATG00000110727.1,CATG00000110925.1,CATG00000111088.1,CATG00000111093.1,CATG00000111123.1,CATG00000111166.1,CATG00000111202.1,CATG00000111264.1,CATG00000111315.1,CATG00000111337.1,CATG00000111552.1,CATG00000111554.1,CATG00000111674.1,CATG00000111960.1,CATG00000112061.1,CATG00000112063.1,CATG00000112068.1,CATG00000112094.1,CATG00000112270.1,CATG00000112294.1,CATG00000112317.1,CATG00000112324.1,CATG00000112622.1,CATG00000112858.1,CATG00000112867.1,CATG00000112871.1,CATG00000113134.1,CATG00000113135.1,CATG00000113144.1,CATG00000113168.1,CATG00000113170.1,CATG00000113188.1,CATG00000113219.1,CATG00000113380.1,CATG00000113392.1,CATG00000113443.1,CATG00000113548.1,CATG00000113565.1,CATG00000113598.1,CATG00000113630.1,CATG00000113670.1,CATG00000113809.1,CATG00000113852.1,CATG00000113869.1,CATG00000114046.1,CATG00000114198.1,CATG00000114389.1,CATG00000114512.1,CATG00000114532.1,CATG00000114577.1,CATG00000114676.1,CATG00000114923.1,CATG00000115311.1,CATG00000115352.1,CATG00000115361.1,CATG00000115482.1,CATG00000115502.1,CATG00000115509.1,CATG00000115534.1,CATG00000115576.1,CATG00000115588.1,CATG00000115594.1,CATG00000115595.1,CATG00000115631.1,CATG00000115645.1,CATG00000115951.1,CATG00000116100.1,CATG00000116184.1,CATG00000116359.1,CATG00000116588.1,CATG00000116620.1,CATG00000116635.1,CATG00000116753.1,CATG00000116804.1,CATG00000116934.1,CATG00000116961.1,CATG00000116966.1,CATG00000116968.1,CATG00000117086.1,CATG00000117089.1,CATG00000117093.1,CATG00000117095.1,CATG00000117099.1,CATG00000117105.1,CATG00000117131.1,CATG00000117134.1,CATG00000117202.1,CATG00000117213.1,CATG00000117313.1,CATG00000117333.1,CATG00000117471.1,CATG00000117600.1,CATG00000117607.1,CATG00000117643.1,CATG00000117683.1,CATG00000117745.1,CATG00000117816.1,CATG00000117890.1,CATG00000117894.1,CATG00000118048.1,CATG00000118213.1,CATG00000118276.1,CATG00000118280.1,CATG00000118434.1,CATG00000118442.1,CATG00000118445.1,ENSG00000000938.8,ENSG00000003400.10,ENSG00000005059.11,ENSG00000005844.13,ENSG00000006074.4,ENSG00000006075.11,ENSG00000007129.13,ENSG00000007312.8,ENSG00000007944.10,ENSG00000008516.12,ENSG00000009790.10,ENSG00000010030.9,ENSG00000010327.6,ENSG00000010610.5,ENSG00000010671.11,ENSG00000011422.7,ENSG00000011600.7,ENSG00000012124.10,ENSG00000012779.6,ENSG00000013725.10,ENSG00000015133.14,ENSG00000015285.6,ENSG00000015475.14,ENSG00000018280.12,ENSG00000019169.9,ENSG00000019582.10,ENSG00000020633.14,ENSG00000021355.8,ENSG00000022567.5,ENSG00000023445.9,ENSG00000023892.9,ENSG00000025708.8,ENSG00000026297.11,ENSG00000026751.12,ENSG00000026950.12,ENSG00000027075.9,ENSG00000027697.8,ENSG00000027869.7,ENSG00000028137.12,ENSG00000035720.3,ENSG00000038945.10,ENSG00000042493.11,ENSG00000042980.8,ENSG00000043462.7,ENSG00000048740.13,ENSG00000049247.9,ENSG00000049249.4,ENSG00000049768.10,ENSG00000050730.11,ENSG00000051523.6,ENSG00000052795.8,ENSG00000053918.11,ENSG00000054219.9,ENSG00000054967.8,ENSG00000056558.6,ENSG00000057657.10,ENSG00000057704.6,ENSG00000059377.11,ENSG00000059728.6,ENSG00000059804.11,ENSG00000062524.11,ENSG00000064012.17,ENSG00000064201.11,ENSG00000064225.8,ENSG00000065413.12,ENSG00000065615.9,ENSG00000065675.10,ENSG00000066294.10,ENSG00000066336.7,ENSG00000067048.12,ENSG00000067082.10,ENSG00000068831.14,ENSG00000069424.10,ENSG00000069493.10,ENSG00000070190.8,ENSG00000071073.8,ENSG00000072786.8,ENSG00000072818.7,ENSG00000072858.6,ENSG00000073737.12,ENSG00000073756.7,ENSG00000073861.2,ENSG00000074370.13,ENSG00000074966.6,ENSG00000075884.8,ENSG00000076662.5,ENSG00000076944.10,ENSG00000077150.13,ENSG00000077238.9,ENSG00000077420.11,ENSG00000077984.4,ENSG00000078081.3,ENSG00000078589.8,ENSG00000079263.14,ENSG00000079335.13,ENSG00000081041.8,ENSG00000081059.15,ENSG00000081237.14,ENSG00000081320.6,ENSG00000082074.11,ENSG00000083223.13,ENSG00000083454.17,ENSG00000083799.13,ENSG00000084070.7,ENSG00000085265.6,ENSG00000085514.11,ENSG00000086300.11,ENSG00000086730.12,ENSG00000087074.7,ENSG00000087589.12,ENSG00000088827.8,ENSG00000089012.10,ENSG00000089127.8,ENSG00000089639.6,ENSG00000089692.4,ENSG00000090104.7,ENSG00000090339.4,ENSG00000090376.4,ENSG00000090382.2,ENSG00000090554.8,ENSG00000091106.14,ENSG00000091181.15,ENSG00000092929.7,ENSG00000093072.11,ENSG00000095015.5,ENSG00000095794.15,ENSG00000095951.12,ENSG00000095970.12,ENSG00000096996.11,ENSG00000099985.3,ENSG00000100024.10,ENSG00000100031.14,ENSG00000100055.16,ENSG00000100060.13,ENSG00000100079.5,ENSG00000100100.8,ENSG00000100298.11,ENSG00000100351.12,ENSG00000100365.10,ENSG00000100368.9,ENSG00000100385.9,ENSG00000100450.8,ENSG00000100453.8,ENSG00000100599.11,ENSG00000100600.10,ENSG00000100906.6,ENSG00000100985.7,ENSG00000101017.9,ENSG00000101082.9,ENSG00000101109.7,ENSG00000101160.9,ENSG00000101265.11,ENSG00000101307.11,ENSG00000101336.8,ENSG00000101347.7,ENS</t>
  </si>
  <si>
    <t>CL:0000763</t>
  </si>
  <si>
    <t>myeloid cell</t>
  </si>
  <si>
    <t>A cell of the monocyte, granulocyte, mast cell, megakaryocyte, or erythroid lineage.</t>
  </si>
  <si>
    <t>CNhs10852,CNhs10858,CNhs10861,CNhs10862,CNhs11062,CNhs11073,CNhs11897,CNhs11899,CNhs11904,CNhs11905,CNhs11941,CNhs11954,CNhs11959,CNhs11997,CNhs12000,CNhs12003,CNhs12519,CNhs12546,CNhs12548,CNhs12549,CNhs12563,CNhs12566,CNhs12575,CNhs12592,CNhs12593,CNhs12594,CNhs13174,CNhs13207,CNhs13208,CNhs13216,CNhs13224,CNhs13229,CNhs13379,CNhs13465,CNhs13466,CNhs13467,CNhs13468,CNhs13469,CNhs13470,CNhs13471,CNhs13472,CNhs13473,CNhs13474,CNhs13475,CNhs13476,CNhs13480,CNhs13483,CNhs13484,CNhs13485,CNhs13487,CNhs13488,CNhs13489,CNhs13490,CNhs13491,CNhs13492,CNhs13493,CNhs13494,CNhs13495,CNhs13532,CNhs13533,CNhs13535,CNhs13536,CNhs13537,CNhs13540,CNhs13541,CNhs13543,CNhs13544,CNhs13545,CNhs13546,CNhs13547,CNhs13548,CNhs13549,CNhs13552,CNhs13553,CNhs13554,CNhs13555,CNhs13556,CNhs13557,CNhs13559,CNhs13560,CNhs13561,CNhs13562,CNhs13637,CNhs13638,CNhs13639,CNhs13640,CNhs13641,CNhs13643,CNhs13645,CNhs13646,CNhs13647,CNhs13649,CNhs13650,CNhs13651,CNhs13924,CNhs13925,CNhs13926,CNhs13927</t>
  </si>
  <si>
    <t>CATG00000000008.1,CATG00000000010.1,CATG00000000086.1,CATG00000000105.1,CATG00000000107.1,CATG00000000110.1,CATG00000000135.1,CATG00000000159.1,CATG00000000227.1,CATG00000000231.1,CATG00000000232.1,CATG00000000365.1,CATG00000000494.1,CATG00000000659.1,CATG00000000687.1,CATG00000000703.1,CATG00000000704.1,CATG00000001007.1,CATG00000001121.1,CATG00000001127.1,CATG00000001134.1,CATG00000001176.1,CATG00000001177.1,CATG00000001178.1,CATG00000001253.1,CATG00000001257.1,CATG00000001338.1,CATG00000001342.1,CATG00000001378.1,CATG00000001508.1,CATG00000001512.1,CATG00000001674.1,CATG00000001980.1,CATG00000002019.1,CATG00000002023.1,CATG00000002025.1,CATG00000002208.1,CATG00000002235.1,CATG00000002236.1,CATG00000002239.1,CATG00000002332.1,CATG00000002339.1,CATG00000002341.1,CATG00000002370.1,CATG00000002374.1,CATG00000002440.1,CATG00000002453.1,CATG00000002463.1,CATG00000002464.1,CATG00000002485.1,CATG00000002486.1,CATG00000002504.1,CATG00000002514.1,CATG00000002557.1,CATG00000002612.1,CATG00000002617.1,CATG00000002638.1,CATG00000002973.1,CATG00000002981.1,CATG00000003113.1,CATG00000003116.1,CATG00000003118.1,CATG00000003157.1,CATG00000003441.1,CATG00000003445.1,CATG00000003457.1,CATG00000003708.1,CATG00000003781.1,CATG00000003787.1,CATG00000003969.1,CATG00000003970.1,CATG00000003973.1,CATG00000004107.1,CATG00000004752.1,CATG00000004949.1,CATG00000005249.1,CATG00000005254.1,CATG00000005458.1,CATG00000005514.1,CATG00000005550.1,CATG00000005551.1,CATG00000005608.1,CATG00000005618.1,CATG00000005652.1,CATG00000005715.1,CATG00000005761.1,CATG00000005769.1,CATG00000005771.1,CATG00000005835.1,CATG00000005852.1,CATG00000005853.1,CATG00000005854.1,CATG00000005856.1,CATG00000005866.1,CATG00000005936.1,CATG00000005960.1,CATG00000005961.1,CATG00000005987.1,CATG00000005990.1,CATG00000006033.1,CATG00000006067.1,CATG00000006104.1,CATG00000006264.1,CATG00000006489.1,CATG00000006667.1,CATG00000006701.1,CATG00000006826.1,CATG00000006914.1,CATG00000006919.1,CATG00000007131.1,CATG00000007149.1,CATG00000007157.1,CATG00000007172.1,CATG00000007296.1,CATG00000007610.1,CATG00000007637.1,CATG00000007793.1,CATG00000007794.1,CATG00000007795.1,CATG00000007797.1,CATG00000007805.1,CATG00000007869.1,CATG00000007947.1,CATG00000007948.1,CATG00000007950.1,CATG00000007970.1,CATG00000008021.1,CATG00000008050.1,CATG00000008137.1,CATG00000008381.1,CATG00000008504.1,CATG00000008523.1,CATG00000008526.1,CATG00000008768.1,CATG00000009089.1,CATG00000009097.1,CATG00000009193.1,CATG00000009363.1,CATG00000009422.1,CATG00000009441.1,CATG00000009446.1,CATG00000009569.1,CATG00000009581.1,CATG00000009582.1,CATG00000009873.1,CATG00000009942.1,CATG00000009957.1,CATG00000009958.1,CATG00000009971.1,CATG00000010051.1,CATG00000010058.1,CATG00000010410.1,CATG00000010413.1,CATG00000010414.1,CATG00000010416.1,CATG00000010462.1,CATG00000010529.1,CATG00000010538.1,CATG00000010539.1,CATG00000010623.1,CATG00000010647.1,CATG00000010649.1,CATG00000010764.1,CATG00000010771.1,CATG00000011086.1,CATG00000011098.1,CATG00000011100.1,CATG00000011109.1,CATG00000011142.1,CATG00000011178.1,CATG00000011181.1,CATG00000011252.1,CATG00000011256.1,CATG00000011322.1,CATG00000011656.1,CATG00000011666.1,CATG00000011720.1,CATG00000011773.1,CATG00000011986.1,CATG00000011988.1,CATG00000012003.1,CATG00000012026.1,CATG00000012261.1,CATG00000012306.1,CATG00000012366.1,CATG00000012368.1,CATG00000012385.1,CATG00000012759.1,CATG00000012783.1,CATG00000012786.1,CATG00000012787.1,CATG00000012794.1,CATG00000012796.1,CATG00000012857.1,CATG00000012861.1,CATG00000012864.1,CATG00000012907.1,CATG00000012908.1,CATG00000013090.1,CATG00000013322.1,CATG00000013499.1,CATG00000013507.1,CATG00000013510.1,CATG00000013598.1,CATG00000013601.1,CATG00000013645.1,CATG00000013694.1,CATG00000013695.1,CATG00000013703.1,CATG00000013771.1,CATG00000013774.1,CATG00000013871.1,CATG00000013885.1,CATG00000013891.1,CATG00000014047.1,CATG00000014104.1,CATG00000014196.1,CATG00000014207.1,CATG00000014352.1,CATG00000014561.1,CATG00000014592.1,CATG00000014661.1,CATG00000014672.1,CATG00000014689.1,CATG00000014732.1,CATG00000014752.1,CATG00000014806.1,CATG00000015348.1,CATG00000015351.1,CATG00000015927.1,CATG00000016002.1,CATG00000016043.1,CATG00000016218.1,CATG00000016263.1,CATG00000016281.1,CATG00000016285.1,CATG00000016289.1,CATG00000016379.1,CATG00000016384.1,CATG00000016438.1,CATG00000016581.1,CATG00000016678.1,CATG00000016681.1,CATG00000016705.1,CATG00000016926.1,CATG00000016929.1,CATG00000016939.1,CATG00000017017.1,CATG00000017029.1,CATG00000017105.1,CATG00000017108.1,CATG00000017483.1,CATG00000017720.1,CATG00000017860.1,CATG00000018034.1,CATG00000018053.1,CATG00000018078.1,CATG00000018149.1,CATG00000018191.1,CATG00000018226.1,CATG00000018232.1,CATG00000018334.1,CATG00000018531.1,CATG00000018535.1,CATG00000018539.1,CATG00000018542.1,CATG00000018543.1,CATG00000018777.1,CATG00000018862.1,CATG00000018880.1,CATG00000018884.1,CATG00000018907.1,CATG00000019056.1,CATG00000019058.1,CATG00000019061.1,CATG00000019062.1,CATG00000019184.1,CATG00000019208.1,CATG00000019400.1,CATG00000019510.1,CATG00000019532.1,CATG00000019545.1,CATG00000019583.1,CATG00000019710.1,CATG00000019861.1,CATG00000019901.1,CATG00000019942.1,CATG00000019949.1,CATG00000019978.1,CATG00000019993.1,CATG00000019998.1,CATG00000019999.1,CATG00000020018.1,CATG00000020269.1,CATG00000020462.1,CATG00000020498.1,CATG00000020513.1,CATG00000020629.1,CATG00000020715.1,CATG00000021091.1,CATG00000021187.1,CATG00000021189.1,CATG00000021316.1,CATG00000021324.1,CATG00000021329.1,CATG00000021427.1,CATG00000021452.1,CATG00000021460.1,CATG00000021481.1,CATG00000021544.1,CATG00000021586.1,CATG00000021599.1,CATG00000021601.1,CATG00000021602.1,CATG00000021616.1,CATG00000021641.1,CATG00000021643.1,CATG00000021645.1,CATG00000021674.1,CATG00000021809.1,CATG00000021872.1,CATG00000021916.1,CATG00000022014.1,CATG00000022034.1,CATG00000022079.1,CATG00000022080.1,CATG00000022086.1,CATG00000022219.1,CATG00000022489.1,CATG00000022612.1,CATG00000022613.1,CATG00000022684.1,CATG00000022686.1,CATG00000022687.1,CATG00000022774.1,CATG00000022822.1,CATG00000022826.1,CATG00000022987.1,CATG00000023019.1,CATG00000023070.1,CATG00000023277.1,CATG00000023278.1,CATG00000023312.1,CATG00000023332.1,CATG00000023443.1,CATG00000023453.1,CATG00000023476.1,CATG00000023477.1,CATG00000023485.1,CATG00000023497.1,CATG00000023501.1,CATG00000023547.1,CATG00000023562.1,CATG00000023784.1,CATG00000023809.1,CATG00000023841.1,CATG00000023922.1,CATG00000023977.1,CATG00000024020.1,CATG00000024278.1,CATG00000024378.1,CATG00000024467.1,CATG00000024500.1,CATG00000024667.1,CATG00000024728.1,CATG00000024742.1,CATG00000024798.1,CATG00000024799.1,CATG00000024823.1,CATG00000024824.1,CATG00000024825.1,CATG00000024927.1,CATG00000025046.1,CATG00000025233.1,CATG00000025237.1,CATG00000025242.1,CATG00000025295.1,CATG00000025392.1,CATG00000025393.1,CATG00000025394.1,CATG00000025396.1,CATG00000025410.1,CATG00000025430.1,CATG00000025492.1,CATG00000025533.1,CATG00000025548.1,CATG00000025549.1,CATG00000025563.1,CATG00000025564.1,CATG00000025657.1,CATG00000025681.1,CATG00000025682.1,CATG00000025687.1,CATG00000025709.1,CATG00000025760.1,CATG00000025785.1,CATG00000025827.1,CATG00000025882.1,CATG00000025943.1,CATG00000025972.1,CATG00000026051.1,CATG00000026111.1,CATG00000026304.1,CATG00000026306.1,CATG00000026333.1,CATG00000026553.1,CATG00000026610.1,CATG00000026622.1,CATG00000026648.1,CATG00000026746.1,CATG00000026855.1,CATG00000027083.1,CATG00000027119.1,CATG00000027120.1,CATG00000027127.1,CATG00000027439.1,CATG00000027596.1,CATG00000027614.1,CATG00000027715.1,CATG00000027746.1,CATG00000027790.1,CATG00000027795.1,CATG00000027831.1,CATG00000027872.1,CATG00000027973.1,CATG00000028030.1,CATG00000028064.1,CATG00000028125.1,CATG00000028176.1,CATG00000028245.1,CATG00000028512.1,CATG00000028561.1,CATG00000028697.1,CATG00000028924.1,CATG00000029007.1,CATG00000029009.1,CATG00000029018.1,CATG00000029047.1,CATG00000029072.1,CATG00000029081.1,CATG00000029094.1,CATG00000029200.1,CATG00000029233.1,CATG00000029291.1,CATG00000029360.1,CATG00000029361.1,CATG00000029367.1,CATG00000029368.1,CATG00000029389.1,CATG00000029656.1,CATG00000029814.1,CATG00000029909.1,CATG00000030049.1,CATG00000030116.1,CATG00000030137.1,CATG00000030174.1,CATG00000030178.1,CATG00000030260.1,CATG00000030349.1,CATG00000030392.1,CATG00000030407.1,CATG00000030408.1,CATG00000030411.1,CATG00000030415.1,CATG00000030417.1,CATG00000030442.1,CATG00000030444.1,CATG00000030520.1,CATG00000030587.1,CATG00000030660.1,CATG00000030733.1,CATG00000030758.1,CATG00000030863.1,CATG00000030898.1,CATG00000031078.1,CATG00000031157.1,CATG00000031413.1,CATG00000031418.1,CATG00000031446.1,CATG00000031490.1,CATG00000031540.1,CATG00000031741.1,CATG00000031871.1,CATG00000031932.1,CATG00000032029.1,CATG00000032120.1,CATG00000032122.1,CATG00000032124.1,CATG00000032125.1,CATG00000032272.1,CATG00000032328.1,CATG00000032370.1,CATG00000032371.1,CATG00000032373.1,CATG00000032378.1,CATG00000032389.1,CATG00000032415.1,CATG00000032416.1,CATG00000032430.1,CATG00000032436.1,CATG00000032451.1,CATG00000032467.1,CATG00000032518.1,CATG00000032530.1,CATG00000032550.1,CATG00000032551.1,CATG00000032634.1,CATG00000032669.1,CATG00000032672.1,CATG00000032703.1,CATG00000032704.1,CATG00000032733.1,CATG00000032738.1,CATG00000032764.1,CATG00000032836.1,CATG00000032852.1,CATG00000032924.1,CATG00000032925.1,CATG00000032966.1,CATG00000032968.1,CATG00000032969.1,CATG00000033087.1,CATG00000033110.1,CATG00000033111.1,CATG00000033166.1,CATG00000033349.1,CATG00000033360.1,CATG00000033362.1,CATG00000033444.1,CATG00000033563.1,CATG00000033577.1,CATG00000033631.1,CATG00000033674.1,CATG00000033703.1,CATG00000033869.1,CATG00000033899.1,CATG00000034048.1,CATG00000034132.1,CATG00000034137.1,CATG00000034198.1,CATG00000034219.1,CATG00000034235.1,CATG00000034241.1,CATG00000034274.1,CATG00000034280.1,CATG00000034360.1,CATG00000034487.1,CATG00000034522.1,CATG00000034680.1,CATG00000034706.1,CATG00000034718.1,CATG00000034724.1,CATG00000034725.1,CATG00000034726.1,CATG00000034727.1,CATG00000034729.1,CATG00000034805.1,CATG00000034825.1,CATG00000034872.1,CATG00000034911.1,CATG00000034914.1,CATG00000034989.1,CATG00000035014.1,CATG00000035034.1,CATG00000035036.1,CATG00000035124.1,CATG00000035242.1,CATG00000035322.1,CATG00000035337.1,CATG00000035835.1,CATG00000035920.1,CATG00000035934.1,CATG00000035959.1,CATG00000036111.1,CATG00000036123.1,CATG00000036129.1,CATG00000036282.1,CATG00000036299.1,CATG00000036362.1,CATG00000036632.1,CATG00000036636.1,CATG00000036637.1,CATG00000036717.1,CATG00000036787.1,CATG00000036797.1,CATG00000036803.1,CATG00000037257.1,CATG00000037451.1,CATG00000037502.1,CATG00000037612.1,CATG00000037704.1,CATG00000037745.1,CATG00000037781.1,CATG00000038023.1,CATG00000038052.1,CATG00000038176.1,CATG00000038197.1,CATG00000038215.1,CATG00000038230.1,CATG00000038244.1,CATG00000038280.1,CATG00000038306.1,CATG00000038320.1,CATG00000038372.1,CATG00000038410.1,CATG00000038441.1,CATG00000038520.1,CATG00000038597.1,CATG00000038607.1,CATG00000038608.1,CATG00000038643.1,CATG00000038647.1,CATG00000038667.1,CATG00000038721.1,CATG00000038737.1,CATG00000038776.1,CATG00000038820.1,CATG00000038834.1,CATG00000038869.1,CATG00000039093.1,CATG00000039101.1,CATG00000039135.1,CATG00000039139.1,CATG00000039310.1,CATG00000039330.1,CATG00000039355.1,CATG00000039425.1,CATG00000039426.1,CATG00000039435.1,CATG00000039436.1,CATG00000039461.1,CATG00000039496.1,CATG00000039498.1,CATG00000039499.1,CATG00000039517.1,CATG00000039536.1,CATG00000039559.1,CATG00000039564.1,CATG00000039613.1,CATG00000039648.1,CATG00000039711.1,CATG00000039749.1,CATG00000039751.1,CATG00000039815.1,CATG00000039820.1,CATG00000039821.1,CATG00000039920.1,CATG00000039942.1,CATG00000039983.1,CATG00000040018.1,CATG00000040026.1,CATG00000040027.1,CATG00000040042.1,CATG00000040063.1,CATG00000040066.1,CATG00000040077.1,CATG00000040121.1,CATG00000040167.1,CATG00000040180.1,CATG00000040307.1,CATG00000040376.1,CATG00000040378.1,CATG00000040393.1,CATG00000040407.1,CATG00000040419.1,CATG00000040425.1,CATG00000040454.1,CATG00000040480.1,CATG00000040483.1,CATG00000040501.1,CATG00000040514.1,CATG00000040550.1,CATG00000040590.1,CATG00000040778.1,CATG00000040780.1,CATG00000040791.1,CATG00000040796.1,CATG00000040825.1,CATG00000040849.1,CATG00000040952.1,CATG00000040955.1,CATG00000041032.1,CATG00000041110.1,CATG00000041116.1,CATG00000041147.1,CATG00000041149.1,CATG00000041154.1,CATG00000041174.1,CATG00000041175.1,CATG00000041179.1,CATG00000041180.1,CATG00000041224.1,CATG00000041226.1,CATG00000041269.1,CATG00000041277.1,CATG00000041336.1,CATG00000041337.1,CATG00000041351.1,CATG00000041357.1,CATG00000041420.1,CATG00000041423.1,CATG00000041477.1,CATG00000041525.1,CATG00000041579.1,CATG00000041685.1,CATG00000041725.1,CATG00000041727.1,CATG00000041925.1,CATG00000042055.1,CATG00000042127.1,CATG00000042146.1,CATG00000042228.1,CATG00000042229.1,CATG00000042238.1,CATG00000042297.1,CATG00000042435.1,CATG00000042466.1,CATG00000042518.1,CATG00000042562.1,CATG00000042563.1,CATG00000042565.1,CATG00000042601.1,CATG00000042837.1,CATG00000042913.1,CATG00000042929.1,CATG00000042932.1,CATG00000042935.1,CATG00000043013.1,CATG00000043083.1,CATG00000043101.1,CATG00000043102.1,CATG00000043103.1,CATG00000043105.1,CATG00000043107.1,CATG00000043203.1,CATG00000043243.1,CATG00000043248.1,CATG00000043289.1,CATG00000043383.1,CATG00000043510.1,CATG00000043676.1,CATG00000043803.1,CATG00000043839.1,CATG00000043841.1,CATG00000043887.1,CATG00000043927.1,CATG00000043937.1,CATG00000043966.1,CATG00000044214.1,CATG00000044216.1,CATG00000044353.1,CATG00000044385.1,CATG00000044539.1,CATG00000044548.1,CATG00000044714.1,CATG00000044716.1,CATG00000044822.1,CATG00000044829.1,CATG00000044833.1,CATG00000044867.1,CATG00000044871.1,CATG00000044875.1,CATG00000044948.1,CATG00000045046.1,CATG00000045070.1,CATG00000045306.1,CATG00000045402.1,CATG00000045514.1,CATG00000045682.1,CATG00000045696.1,CATG00000046012.1,CATG00000046209.1,CATG00000046393.1,CATG00000046401.1,CATG00000046409.1,CATG00000046838.1,CATG00000046965.1,CATG00000047017.1,CATG00000047096.1,CATG00000047098.1,CATG00000047111.1,CATG00000047183.1,CATG00000047280.1,CATG00000047289.1,CATG00000047338.1,CATG00000047371.1,CATG00000047451.1,CATG00000047463.1,CATG00000047844.1,CATG00000047853.1,CATG00000047907.1,CATG00000047933.1,CATG00000047995.1,CATG00000048129.1,CATG00000048249.1,CATG00000048251.1,CATG00000048264.1,CATG00000048324.1,CATG00000048576.1,CATG00000048580.1,CATG00000048665.1,CATG00000048676.1,CATG00000048743.1,CATG00000048895.1,CATG00000048899.1,CATG00000048931.1,CATG00000048934.1,CATG00000049183.1,CATG00000049219.1,CATG00000049239.1,CATG00000049353.1,CATG00000049462.1,CATG00000049464.1,CATG00000049484.1,CATG00000049637.1,CATG00000049669.1,CATG00000049674.1,CATG00000049683.1,CATG00000049695.1,CATG00000049710.1,CATG00000049794.1,CATG00000049818.1,CATG00000049898.1,CATG00000049914.1,CATG00000049971.1,CATG00000050062.1,CATG00000050087.1,CATG00000050089.1,CATG00000050109.1,CATG00000050185.1,CATG00000050187.1,CATG00000050209.1,CATG00000050213.1,CATG00000050219.1,CATG00000050222.1,CATG00000050236.1,CATG00000050461.1,CATG00000050475.1,CATG00000050525.1,CATG00000050714.1,CATG00000050736.1,CATG00000050740.1,CATG00000050856.1,CATG00000050881.1,CATG00000051049.1,CATG00000051167.1,CATG00000051248.1,CATG00000051324.1,CATG00000051327.1,CATG00000051355.1,CATG00000051361.1,CATG00000051365.1,CATG00000051546.1,CATG00000051556.1,CATG00000051559.1,CATG00000051629.1,CATG00000051669.1,CATG00000051777.1,CATG00000051797.1,CATG00000051798.1,CATG00000051826.1,CATG00000051829.1,CATG00000051860.1,CATG00000051865.1,CATG00000051880.1,CATG00000051921.1,CATG00000051943.1,CATG00000051945.1,CATG00000052107.1,CATG00000052131.1,CATG00000052172.1,CATG00000052211.1,CATG00000052212.1,CATG00000052233.1,CATG00000052234.1,CATG00000052261.1,CATG00000052343.1,CATG00000052347.1,CATG00000052364.1,CATG00000052390.1,CATG00000052772.1,CATG00000052895.1,CATG00000052899.1,CATG00000052900.1,CATG00000052902.1,CATG00000052907.1,CATG00000052975.1,CATG00000053029.1,CATG00000053075.1,CATG00000053110.1,CATG00000053155.1,CATG00000053250.1,CATG00000053253.1,CATG00000053260.1,CATG00000053265.1,CATG00000053365.1,CATG00000053426.1,CATG00000053436.1,CATG00000053503.1,CATG00000053505.1,CATG00000053510.1,CATG00000053561.1,CATG00000053566.1,CATG00000053672.1,CATG00000053829.1,CATG00000053834.1,CATG00000053835.1,CATG00000053945.1,CATG00000053948.1,CATG00000053951.1,CATG00000053995.1,CATG00000054011.1,CATG00000054077.1,CATG00000054105.1,CATG00000054151.1,CATG00000054167.1,CATG00000054170.1,CATG00000054202.1,CATG00000054247.1,CATG00000054391.1,CATG00000054481.1,CATG00000054482.1,CATG00000054584.1,CATG00000054585.1,CATG00000054620.1,CATG00000054684.1,CATG00000054714.1,CATG00000054724.1,CATG00000054725.1,CATG00000054726.1,CATG00000054790.1,CATG00000054839.1,CATG00000055043.1,CATG00000055053.1,CATG00000055056.1,CATG00000055057.1,CATG00000055062.1,CATG00000055064.1,CATG00000055084.1,CATG00000055085.1,CATG00000055086.1,CATG00000055087.1,CATG00000055093.1,CATG00000055094.1,CATG00000055097.1,CATG00000055114.1,CATG00000055117.1,CATG00000055118.1,CATG00000055184.1,CATG00000055191.1,CATG00000055207.1,CATG00000055217.1,CATG00000055241.1,CATG00000055342.1,CATG00000055392.1,CATG00000055405.1,CATG00000055413.1,CATG00000055461.1,CATG00000055544.1,CATG00000055547.1,CATG00000055555.1,CATG00000055836.1,CATG00000055848.1,CATG00000055869.1,CATG00000055944.1,CATG00000055945.1,CATG00000055946.1,CATG00000055982.1,CATG00000056058.1,CATG00000056069.1,CATG00000056223.1,CATG00000056262.1,CATG00000056265.1,CATG00000056300.1,CATG00000056322.1,CATG00000056744.1,CATG00000056751.1,CATG00000056757.1,CATG00000056759.1,CATG00000056762.1,CATG00000056777.1,CATG00000056822.1,CATG00000056856.1,CATG00000056917.1,CATG00000056943.1,CATG00000056980.1,CATG00000057005.1,CATG00000057194.1,CATG00000057235.1,CATG00000057294.1,CATG00000057339.1,CATG00000057360.1,CATG00000057408.1,CATG00000057414.1,CATG00000057415.1,CATG00000057418.1,CATG00000057419.1,CATG00000057420.1,CATG00000057430.1,CATG00000057735.1,CATG00000057783.1,CATG00000057849.1,CATG00000057855.1,CATG00000057952.1,CATG00000058242.1,CATG00000058311.1,CATG00000058351.1,CATG00000058417.1,CATG00000058556.1,CATG00000058571.1,CATG00000058631.1,CATG00000058632.1,CATG00000058647.1,CATG00000058651.1,CATG00000058702.1,CATG00000058831.1,CATG00000058844.1,CATG00000058894.1,CATG00000058903.1,CATG00000058904.1,CATG00000058905.1,CATG00000059008.1,CATG00000059016.1,CATG00000059019.1,CATG00000059027.1,CATG00000059036.1,CATG00000059204.1,CATG00000059209.1,CATG00000059216.1,CATG00000059241.1,CATG00000059268.1,CATG00000059471.1,CATG00000059473.1,CATG00000059714.1,CATG00000059742.1,CATG00000059783.1,CATG00000059804.1,CATG00000059856.1,CATG00000059932.1,CATG00000059950.1,CATG00000059964.1,CATG00000059988.1,CATG00000059990.1,CATG00000059992.1,CATG00000059993.1,CATG00000059994.1,CATG00000059995.1,CATG00000060000.1,CATG00000060079.1,CATG00000060169.1,CATG00000060207.1,CATG00000060467.1,CATG00000060546.1,CATG00000060767.1,CATG00000061175.1,CATG00000061185.1,CATG00000061230.1,CATG00000061411.1,CATG00000061507.1,CATG00000061513.1,CATG00000061700.1,CATG00000061701.1,CATG00000061773.1,CATG00000061782.1,CATG00000061784.1,CATG00000061787.1,CATG00000061897.1,CATG00000061976.1,CATG00000062067.1,CATG00000062140.1,CATG00000062176.1,CATG00000062256.1,CATG00000062392.1,CATG00000062406.1,CATG00000062850.1,CATG00000063081.1,CATG00000063086.1,CATG00000063135.1,CATG00000063144.1,CATG00000063381.1,CATG00000063432.1,CATG00000063434.1,CATG00000063508.1,CATG00000063514.1,CATG00000063644.1,CATG00000063723.1,CATG00000063734.1,CATG00000063738.1,CATG00000064011.1,CATG00000064178.1,CATG00000064243.1,CATG00000064244.1,CATG00000064252.1,CATG00000064254.1,CATG00000064354.1,CATG00000064363.1,CATG00000064461.1,CATG00000064465.1,CATG00000064482.1,CATG00000064485.1,CATG00000064486.1,CATG00000064487.1,CATG00000064488.1,CATG00000064587.1,CATG00000064800.1,CATG00000064850.1,CATG00000064889.1,CATG00000064974.1,CATG00000065003.1,CATG00000065075.1,CATG00000065351.1,CATG00000065396.1,CATG00000065407.1,CATG00000065460.1,CATG00000065539.1,CATG00000065824.1,CATG00000065831.1,CATG00000065837.1,CATG00000066003.1,CATG00000066456.1,CATG00000066493.1,CATG00000066543.1,CATG00000066547.1,CATG00000066549.1,CATG00000066580.1,CATG00000066599.1,CATG00000066809.1,CATG00000066852.1,CATG00000066857.1,CATG00000066946.1,CATG00000067072.1,CATG00000067293.1,CATG00000067371.1,CATG00000067396.1,CATG00000067410.1,CATG00000067536.1,CATG00000067544.1,CATG00000067715.1,CATG00000067849.1,CATG00000068045.1,CATG00000068078.1,CATG00000068101.1,CATG00000068127.1,CATG00000068222.1,CATG00000068355.1,CATG00000068362.1,CATG00000068371.1,CATG00000068404.1,CATG00000068412.1,CATG00000068414.1,CATG00000068905.1,CATG00000068951.1,CATG00000068956.1,CATG00000069181.1,CATG00000069208.1,CATG00000069212.1,CATG00000069224.1,CATG00000069337.1,CATG00000069605.1,CATG00000069608.1,CATG00000069822.1,CATG00000069867.1,CATG00000069894.1,CATG00000070014.1,CATG00000070137.1,CATG00000070139.1,CATG00000070304.1,CATG00000070309.1,CATG00000070323.1,CATG00000070347.1,CATG00000070604.1,CATG00000070753.1,CATG00000070759.1,CATG00000070760.1,CATG00000070763.1,CATG00000070928.1,CATG00000071332.1,CATG00000071336.1,CATG00000071341.1,CATG00000071354.1,CATG00000071355.1,CATG00000071356.1,CATG00000071360.1,CATG00000071364.1,CATG00000071484.1,CATG00000071501.1,CATG00000071624.1,CATG00000071724.1,CATG00000071737.1,CATG00000071756.1,CATG00000071786.1,CATG00000071902.1,CATG00000071942.1,CATG00000072157.1,CATG00000072166.1,CATG00000072170.1,CATG00000072411.1,CATG00000072482.1,CATG00000072715.1,CATG00000072805.1,CATG00000072823.1,CATG00000072989.1,CATG00000073012.1,CATG00000073317.1,CATG00000073889.1,CATG00000073950.1,CATG00000073953.1,CATG00000073955.1,CATG00000074077.1,CATG00000074221.1,CATG00000074343.1,CATG00000074344.1,CATG00000074504.1,CATG00000074537.1,CATG00000074748.1,CATG00000074760.1,CATG00000074887.1,CATG00000074891.1,CATG00000074949.1,CATG00000074965.1,CATG00000074969.1,CATG00000074971.1,CATG00000074974.1,CATG00000074975.1,CATG00000075247.1,CATG00000075565.1,CATG00000075659.1,CATG00000075661.1,CATG00000075669.1,CATG00000075724.1,CATG00000075906.1,CATG00000075931.1,CATG00000076083.1,CATG00000076106.1,CATG00000076152.1,CATG00000076244.1,CATG00000076492.1,CATG00000076632.1,CATG00000076639.1,CATG00000076834.1,CATG00000076835.1,CATG00000076837.1,CATG00000077037.1,CATG00000077092.1,CATG00000077537.1,CATG00000077557.1,CATG00000077786.1,CATG00000077851.1,CATG00000077873.1,CATG00000077988.1,CATG00000078036.1,CATG00000078065.1,CATG00000078081.1,CATG00000078082.1,CATG00000078085.1,CATG00000078275.1,CATG00000078628.1,CATG00000078629.1,CATG00000078677.1,CATG00000078692.1,CATG00000078696.1,CATG00000078699.1,CATG00000078702.1,CATG00000078706.1,CATG00000078757.1,CATG00000078852.1,CATG00000078935.1,CATG00000078936.1,CATG00000078939.1,CATG00000078964.1,CATG00000079027.1,CATG00000079081.1,CATG00000079126.1,CATG00000079127.1,CATG00000079334.1,CATG00000079497.1,CATG00000079611.1,CATG00000079612.1,CATG00000079614.1,CATG00000079626.1,CATG00000079789.1,CATG00000079792.1,CATG00000079793.1,CATG00000079812.1,CATG00000079857.1,CATG00000079873.1,CATG00000079883.1,CATG00000080006.1,CATG00000080007.1,CATG00000080056.1,CATG00000080082.1,CATG00000080165.1,CATG00000080168.1,CATG00000080218.1,CATG00000080304.1,CATG00000080640.1,CATG00000080641.1,CATG00000080762.1,CATG00000080947.1,CATG00000081003.1,CATG00000081018.1,CATG00000081246.1,CATG00000081414.1,CATG00000081415.1,CATG00000081424.1,CATG00000081428.1,CATG00000081571.1,CATG00000081601.1,CATG00000081626.1,CATG00000081977.1,CATG00000081984.1,CATG00000081985.1,CATG00000081986.1,CATG00000082033.1,CATG00000082035.1,CATG00000082039.1,CATG00000082040.1,CATG00000082042.1,CATG00000082156.1,CATG00000082217.1,CATG00000082230.1,CATG00000082260.1,CATG00000082280.1,CATG00000082387.1,CATG00000082389.1,CATG00000082554.1,CATG00000082559.1,CATG00000082570.1,CATG00000082571.1,CATG00000082600.1,CATG00000082706.1,CATG00000082713.1,CATG00000082780.1,CATG00000082820.1,CATG00000082843.1,CATG00000082884.1,CATG00000082901.1,CATG00000082902.1,CATG00000082915.1,CATG00000082917.1,CATG00000082918.1,CATG00000082930.1,CATG00000083014.1,CATG00000083238.1,CATG00000083462.1,CATG00000083468.1,CATG00000083553.1,CATG00000083556.1,CATG00000083570.1,CATG00000083575.1,CATG00000083577.1,CATG00000083579.1,CATG00000083581.1,CATG00000083592.1,CATG00000083598.1,CATG00000083665.1,CATG00000083723.1,CATG00000083749.1,CATG00000083755.1,CATG00000083836.1,CATG00000083853.1,CATG00000083905.1,CATG00000083966.1,CATG00000083983.1,CATG00000084332.1,CATG00000084365.1,CATG00000084412.1,CATG00000084563.1,CATG00000084574.1,CATG00000084638.1,CATG00000084695.1,CATG00000084696.1,CATG00000084773.1,CATG00000084802.1,CATG00000085191.1,CATG00000085201.1,CATG00000085206.1,CATG00000085208.1,CATG00000085214.1,CATG00000085239.1,CATG00000085346.1,CATG00000085390.1,CATG00000085397.1,CATG00000085471.1,CATG00000085596.1,CATG00000085605.1,CATG00000085845.1,CATG00000085965.1,CATG00000086004.1,CATG00000086005.1,CATG00000086010.1,CATG00000086022.1,CATG00000086038.1,CATG00000086039.1,CATG00000086099.1,CATG00000086102.1,CATG00000086103.1,CATG00000086115.1,CATG00000086116.1,CATG00000086136.1,CATG00000086137.1,CATG00000086143.1,CATG00000086148.1,CATG00000086152.1,CATG00000086157.1,CATG00000086336.1,CATG00000086372.1,CATG00000086459.1,CATG00000086521.1,CATG00000086635.1,CATG00000086753.1,CATG00000086775.1,CATG00000086826.1,CATG00000086906.1,CATG00000086912.1,CATG00000086948.1,CATG00000087044.1,CATG00000087047.1,CATG00000087064.1,CATG00000087169.1,CATG00000087261.1,CATG00000087264.1,CATG00000087267.1,CATG00000087393.1,CATG00000087401.1,CATG00000087410.1,CATG00000087430.1,CATG00000087431.1,CATG00000087503.1,CATG00000087507.1,CATG00000087567.1,CATG00000087637.1,CATG00000087695.1,CATG00000087795.1,CATG00000087805.1,CATG00000087923.1,CATG00000087971.1,CATG00000087998.1,CATG00000088002.1,CATG00000088026.1,CATG00000088030.1,CATG00000088064.1,CATG00000088071.1,CATG00000088084.1,CATG00000088127.1,CATG00000088206.1,CATG00000088287.1,CATG00000088343.1,CATG00000088344.1,CATG00000088367.1,CATG00000088404.1,CATG00000088442.1,CATG00000088558.1,CATG00000088826.1,CATG00000088881.1,CATG00000089041.1,CATG00000089177.1,CATG00000089207.1,CATG00000089483.1,CATG00000089485.1,CATG00000089491.1,CATG00000089492.1,CATG00000089561.1,CATG00000089573.1,CATG00000089591.1,CATG00000089616.1,CATG00000089621.1,CATG00000089657.1,CATG00000089879.1,CATG00000090064.1,CATG00000090076.1,CATG00000090078.1,CATG00000090166.1,CATG00000090176.1,CATG00000090245.1,CATG00000090351.1,CATG00000090352.1,CATG00000090396.1,CATG00000090511.1,CATG00000090646.1,CATG00000090647.1,CATG00000090689.1,CATG00000090692.1,CATG00000090702.1,CATG00000090718.1,CATG00000090842.1,CATG00000090843.1,CATG00000090870.1,CATG00000090945.1,CATG00000090980.1,CATG00000091049.1,CATG00000091079.1,CATG00000091277.1,CATG00000091435.1,CATG00000091553.1,CATG00000091612.1,CATG00000091664.1,CATG00000091713.1,CATG00000091754.1,CATG00000091923.1,CATG00000091993.1,CATG00000092062.1,CATG00000092090.1,CATG00000092102.1,CATG00000092110.1,CATG00000092159.1,CATG00000092189.1,CATG00000092412.1,CATG00000092654.1,CATG00000093092.1,CATG00000093147.1,CATG00000093208.1,CATG00000093240.1,CATG00000093245.1,CATG00000093306.1,CATG00000093328.1,CATG00000093343.1,CATG00000093410.1,CATG00000093418.1,CATG00000093534.1,CATG00000093597.1,CATG00000093917.1,CATG00000094248.1,CATG00000094254.1,CATG00000094268.1,CATG00000094441.1,CATG00000094544.1,CATG00000094584.1,CATG00000094618.1,CATG00000094624.1,CATG00000094629.1,CATG00000094865.1,CATG00000094965.1,CATG00000094990.1,CATG00000095080.1,CATG00000095151.1,CATG00000095269.1,CATG00000095567.1,CATG00000095637.1,CATG00000095745.1,CATG00000095747.1,CATG00000095749.1,CATG00000095787.1,CATG00000095801.1,CATG00000095809.1,CATG00000095864.1,CATG00000096133.1,CATG00000096150.1,CATG00000096154.1,CATG00000096157.1,CATG00000096161.1,CATG00000096269.1,CATG00000096391.1,CATG00000096540.1,CATG00000096613.1,CATG00000096677.1,CATG00000096704.1,CATG00000096753.1,CATG00000096787.1,CATG00000097241.1,CATG00000097260.1,CATG00000097276.1,CATG00000097365.1,CATG00000097527.1,CATG00000097536.1,CATG00000097537.1,CATG00000097548.1,CATG00000097572.1,CATG00000097577.1,CATG00000097606.1,CATG00000097633.1,CATG00000097697.1,CATG00000097755.1,CATG00000097970.1,CATG00000097971.1,CATG00000097973.1,CATG00000097975.1,CATG00000097987.1,CATG00000098096.1,CATG00000098118.1,CATG00000098185.1,CATG00000098201.1,CATG00000098333.1,CATG00000098358.1,CATG00000098667.1,CATG00000098794.1,CATG00000098860.1,CATG00000098861.1,CATG00000098900.1,CATG00000098986.1,CATG00000098989.1,CATG00000098991.1,CATG00000099192.1,CATG00000099197.1,CATG00000099282.1,CATG00000099396.1,CATG00000099735.1,CATG00000099738.1,CATG00000099985.1,CATG00000099994.1,CATG00000100002.1,CATG00000100026.1,CATG00000100027.1,CATG00000100359.1,CATG00000100379.1,CATG00000100403.1,CATG00000100452.1,CATG00000100624.1,CATG00000100695.1,CATG00000100699.1,CATG00000100701.1,CATG00000100937.1,CATG00000100949.1,CATG00000101053.1,CATG00000101210.1,CATG00000101216.1,CATG00000101226.1,CATG00000101286.1,CATG00000101288.1,CATG00000101298.1,CATG00000101401.1,CATG00000101626.1,CATG00000101701.1,CATG00000101748.1,CATG00000101799.1,CATG00000101830.1,CATG00000101831.1,CATG00000101836.1,CATG00000101944.1,CATG00000101948.1,CATG00000102008.1,CATG00000102070.1,CATG00000102304.1,CATG00000102488.1,CATG00000102491.1,CATG00000102565.1,CATG00000102657.1,CATG00000102686.1,CATG00000103053.1,CATG00000103067.1,CATG00000103199.1,CATG00000103252.1,CATG00000103302.1,CATG00000103334.1,CATG00000103482.1,CATG00000103484.1,CATG00000103500.1,CATG00000103516.1,CATG00000103647.1,CATG00000103942.1,CATG00000104126.1,CATG00000104155.1,CATG00000104158.1,CATG00000104230.1,CATG00000104609.1,CATG00000104613.1,CATG00000104811.1,CATG00000105110.1,CATG00000105112.1,CATG00000105294.1,CATG00000105476.1,CATG00000105590.1,CATG00000105607.1,CATG00000105765.1,CATG00000105951.1,CATG00000105977.1,CATG00000105999.1,CATG00000106032.1,CATG00000106033.1,CATG00000106035.1,CATG00000106078.1,CATG00000106179.1,CATG00000106180.1,CATG00000106316.1,CATG00000106364.1,CATG00000106461.1,CATG00000106474.1,CATG00000106563.1,CATG00000106576.1,CATG00000106578.1,CATG00000106637.1,CATG00000106649.1,CATG00000106742.1,CATG00000106755.1,CATG00000106793.1,CATG00000106963.1,CATG00000106964.1,CATG00000107083.1,CATG00000107109.1,CATG00000107234.1,CATG00000107236.1,CATG00000107275.1,CATG00000107346.1,CATG00000107550.1,CATG00000107551.1,CATG00000107556.1,CATG00000107758.1,CATG00000108059.1,CATG00000108317.1,CATG00000108418.1,CATG00000108906.1,CATG00000108914.1,CATG00000108968.1,CATG00000108997.1,CATG00000109057.1,CATG00000109089.1,CATG00000109173.1,CATG00000109206.1,CATG00000109219.1,CATG00000109327.1,CATG00000109328.1,CATG00000109342.1,CATG00000109367.1,CATG00000109433.1,CATG00000109672.1,CATG00000109810.1,CATG00000109829.1,CATG00000109836.1,CATG00000109838.1,CATG00000109909.1,CATG00000109926.1,CATG00000109938.1,CATG00000110041.1,CATG00000110129.1,CATG00000110231.1,CATG00000110458.1,CATG00000110509.1,CATG00000110601.1,CATG00000110610.1,CATG00000110641.1,CATG00000110727.1,CATG00000110841.1,CATG00000110925.1,CATG00000110992.1,CATG00000111087.1,CATG00000111088.1,CATG00000111123.1,CATG00000111140.1,CATG00000111166.1,CATG00000111202.1,CATG00000111552.1,CATG00000111554.1,CATG00000111960.1,CATG00000111979.1,CATG00000112094.1,CATG00000112270.1,CATG00000112294.1,CATG00000112324.1,CATG00000112622.1,CATG00000112739.1,CATG00000112861.1,CATG00000112867.1,CATG00000112871.1,CATG00000112889.1,CATG00000113121.1,CATG00000113144.1,CATG00000113170.1,CATG00000113436.1,CATG00000113440.1,CATG00000113441.1,CATG00000113443.1,CATG00000113490.1,CATG00000113548.1,CATG00000113565.1,CATG00000113598.1,CATG00000113670.1,CATG00000113794.1,CATG00000113809.1,CATG00000114222.1,CATG00000114319.1,CATG00000114389.1,CATG00000114512.1,CATG00000114610.1,CATG00000114676.1,CATG00000114923.1,CATG00000115311.1,CATG00000115342.1,CATG00000115352.1,CATG00000115361.1,CATG00000115482.1,CATG00000115502.1,CATG00000115504.1,CATG00000115509.1,CATG00000115511.1,CATG00000115534.1,CATG00000115574.1,CATG00000115576.1,CATG00000115588.1,CATG00000115594.1,CATG00000115595.1,CATG00000115631.1,CATG00000115726.1,CATG00000115736.1,CATG00000115738.1,CATG00000116101.1,CATG00000116108.1,CATG00000116184.1,CATG00000116288.1,CATG00000116323.1,CATG00000116359.1,CATG00000116588.1,CATG00000116600.1,CATG00000116620.1,CATG00000116675.1,CATG00000116753.1,CATG00000116895.1,CATG00000116934.1,CATG00000116959.1,CATG00000116961.1,CATG00000116966.1,CATG00000116968.1,CATG00000117086.1,CATG00000117089.1,CATG00000117093.1,CATG00000117095.1,CATG00000117099.1,CATG00000117103.1,CATG00000117105.1,CATG00000117109.1,CATG00000117131.1,CATG000</t>
  </si>
  <si>
    <t>CL:0000766</t>
  </si>
  <si>
    <t>myeloid leukocyte</t>
  </si>
  <si>
    <t>A cell of the monocyte, granulocyte, or mast cell lineage.</t>
  </si>
  <si>
    <t>CNhs10852,CNhs10858,CNhs10861,CNhs10862,CNhs11062,CNhs11073,CNhs11897,CNhs11899,CNhs11904,CNhs11905,CNhs11941,CNhs11954,CNhs11959,CNhs11997,CNhs12000,CNhs12003,CNhs12546,CNhs12548,CNhs12549,CNhs12563,CNhs12566,CNhs12575,CNhs12592,CNhs12593,CNhs12594,CNhs13174,CNhs13207,CNhs13208,CNhs13216,CNhs13224,CNhs13229,CNhs13379,CNhs13465,CNhs13466,CNhs13467,CNhs13468,CNhs13469,CNhs13470,CNhs13471,CNhs13472,CNhs13473,CNhs13474,CNhs13475,CNhs13476,CNhs13483,CNhs13484,CNhs13485,CNhs13487,CNhs13488,CNhs13489,CNhs13490,CNhs13491,CNhs13492,CNhs13493,CNhs13494,CNhs13495,CNhs13532,CNhs13533,CNhs13540,CNhs13541,CNhs13543,CNhs13544,CNhs13545,CNhs13546,CNhs13548,CNhs13549,CNhs13554,CNhs13555,CNhs13556,CNhs13557,CNhs13559,CNhs13560,CNhs13561,CNhs13562,CNhs13637,CNhs13638,CNhs13639,CNhs13640,CNhs13641,CNhs13643,CNhs13645,CNhs13646,CNhs13647,CNhs13649,CNhs13650,CNhs13651,CNhs13924,CNhs13925,CNhs13926,CNhs13927</t>
  </si>
  <si>
    <t>CATG00000000008.1,CATG00000000010.1,CATG00000000086.1,CATG00000000105.1,CATG00000000107.1,CATG00000000110.1,CATG00000000135.1,CATG00000000159.1,CATG00000000227.1,CATG00000000231.1,CATG00000000232.1,CATG00000000365.1,CATG00000000494.1,CATG00000000539.1,CATG00000000659.1,CATG00000000687.1,CATG00000000703.1,CATG00000000704.1,CATG00000001007.1,CATG00000001121.1,CATG00000001127.1,CATG00000001134.1,CATG00000001176.1,CATG00000001177.1,CATG00000001178.1,CATG00000001253.1,CATG00000001257.1,CATG00000001338.1,CATG00000001342.1,CATG00000001378.1,CATG00000001508.1,CATG00000001512.1,CATG00000001587.1,CATG00000001674.1,CATG00000001743.1,CATG00000001980.1,CATG00000002019.1,CATG00000002023.1,CATG00000002025.1,CATG00000002208.1,CATG00000002235.1,CATG00000002236.1,CATG00000002239.1,CATG00000002261.1,CATG00000002330.1,CATG00000002332.1,CATG00000002339.1,CATG00000002341.1,CATG00000002370.1,CATG00000002374.1,CATG00000002440.1,CATG00000002453.1,CATG00000002463.1,CATG00000002464.1,CATG00000002485.1,CATG00000002486.1,CATG00000002496.1,CATG00000002504.1,CATG00000002514.1,CATG00000002557.1,CATG00000002612.1,CATG00000002617.1,CATG00000002638.1,CATG00000002757.1,CATG00000002973.1,CATG00000002980.1,CATG00000002981.1,CATG00000003113.1,CATG00000003116.1,CATG00000003118.1,CATG00000003157.1,CATG00000003441.1,CATG00000003445.1,CATG00000003457.1,CATG00000003708.1,CATG00000003781.1,CATG00000003787.1,CATG00000003969.1,CATG00000003970.1,CATG00000003973.1,CATG00000004005.1,CATG00000004107.1,CATG00000004749.1,CATG00000004752.1,CATG00000004949.1,CATG00000005247.1,CATG00000005249.1,CATG00000005254.1,CATG00000005458.1,CATG00000005550.1,CATG00000005551.1,CATG00000005608.1,CATG00000005618.1,CATG00000005652.1,CATG00000005703.1,CATG00000005715.1,CATG00000005761.1,CATG00000005769.1,CATG00000005771.1,CATG00000005835.1,CATG00000005852.1,CATG00000005853.1,CATG00000005854.1,CATG00000005856.1,CATG00000005866.1,CATG00000005936.1,CATG00000005960.1,CATG00000005961.1,CATG00000005987.1,CATG00000005990.1,CATG00000006067.1,CATG00000006104.1,CATG00000006256.1,CATG00000006264.1,CATG00000006489.1,CATG00000006490.1,CATG00000006667.1,CATG00000006701.1,CATG00000006826.1,CATG00000006914.1,CATG00000006919.1,CATG00000007131.1,CATG00000007149.1,CATG00000007157.1,CATG00000007172.1,CATG00000007296.1,CATG00000007332.1,CATG00000007610.1,CATG00000007637.1,CATG00000007793.1,CATG00000007794.1,CATG00000007795.1,CATG00000007797.1,CATG00000007805.1,CATG00000007869.1,CATG00000007887.1,CATG00000007947.1,CATG00000007948.1,CATG00000007950.1,CATG00000007970.1,CATG00000008021.1,CATG00000008050.1,CATG00000008137.1,CATG00000008381.1,CATG00000008499.1,CATG00000008504.1,CATG00000008523.1,CATG00000008526.1,CATG00000008532.1,CATG00000008768.1,CATG00000009089.1,CATG00000009097.1,CATG00000009193.1,CATG00000009363.1,CATG00000009422.1,CATG00000009441.1,CATG00000009446.1,CATG00000009569.1,CATG00000009581.1,CATG00000009582.1,CATG00000009873.1,CATG00000009942.1,CATG00000009957.1,CATG00000009958.1,CATG00000009971.1,CATG00000010051.1,CATG00000010058.1,CATG00000010131.1,CATG00000010410.1,CATG00000010413.1,CATG00000010414.1,CATG00000010416.1,CATG00000010462.1,CATG00000010529.1,CATG00000010538.1,CATG00000010539.1,CATG00000010623.1,CATG00000010647.1,CATG00000010649.1,CATG00000010764.1,CATG00000010771.1,CATG00000011086.1,CATG00000011098.1,CATG00000011100.1,CATG00000011109.1,CATG00000011142.1,CATG00000011178.1,CATG00000011181.1,CATG00000011211.1,CATG00000011252.1,CATG00000011256.1,CATG00000011322.1,CATG00000011656.1,CATG00000011666.1,CATG00000011720.1,CATG00000011773.1,CATG00000011915.1,CATG00000011986.1,CATG00000011988.1,CATG00000012003.1,CATG00000012026.1,CATG00000012062.1,CATG00000012261.1,CATG00000012306.1,CATG00000012366.1,CATG00000012368.1,CATG00000012385.1,CATG00000012759.1,CATG00000012783.1,CATG00000012786.1,CATG00000012787.1,CATG00000012794.1,CATG00000012857.1,CATG00000012859.1,CATG00000012861.1,CATG00000012864.1,CATG00000012866.1,CATG00000012907.1,CATG00000012908.1,CATG00000013090.1,CATG00000013175.1,CATG00000013318.1,CATG00000013322.1,CATG00000013499.1,CATG00000013507.1,CATG00000013510.1,CATG00000013511.1,CATG00000013598.1,CATG00000013601.1,CATG00000013645.1,CATG00000013694.1,CATG00000013695.1,CATG00000013703.1,CATG00000013771.1,CATG00000013774.1,CATG00000013829.1,CATG00000013871.1,CATG00000013885.1,CATG00000013891.1,CATG00000014047.1,CATG00000014104.1,CATG00000014196.1,CATG00000014207.1,CATG00000014285.1,CATG00000014352.1,CATG00000014561.1,CATG00000014592.1,CATG00000014661.1,CATG00000014672.1,CATG00000014689.1,CATG00000014732.1,CATG00000014752.1,CATG00000014806.1,CATG00000015348.1,CATG00000015351.1,CATG00000015927.1,CATG00000016002.1,CATG00000016043.1,CATG00000016218.1,CATG00000016254.1,CATG00000016263.1,CATG00000016265.1,CATG00000016281.1,CATG00000016285.1,CATG00000016289.1,CATG00000016379.1,CATG00000016384.1,CATG00000016438.1,CATG00000016581.1,CATG00000016678.1,CATG00000016681.1,CATG00000016705.1,CATG00000016919.1,CATG00000016926.1,CATG00000016929.1,CATG00000016939.1,CATG00000017029.1,CATG00000017046.1,CATG00000017105.1,CATG00000017108.1,CATG00000017127.1,CATG00000017483.1,CATG00000017720.1,CATG00000017860.1,CATG00000018034.1,CATG00000018053.1,CATG00000018078.1,CATG00000018132.1,CATG00000018149.1,CATG00000018191.1,CATG00000018226.1,CATG00000018232.1,CATG00000018334.1,CATG00000018531.1,CATG00000018535.1,CATG00000018539.1,CATG00000018542.1,CATG00000018543.1,CATG00000018777.1,CATG00000018862.1,CATG00000018880.1,CATG00000018884.1,CATG00000018907.1,CATG00000019056.1,CATG00000019058.1,CATG00000019061.1,CATG00000019062.1,CATG00000019184.1,CATG00000019208.1,CATG00000019400.1,CATG00000019510.1,CATG00000019532.1,CATG00000019545.1,CATG00000019583.1,CATG00000019710.1,CATG00000019861.1,CATG00000019885.1,CATG00000019901.1,CATG00000019942.1,CATG00000019949.1,CATG00000019978.1,CATG00000019993.1,CATG00000019998.1,CATG00000019999.1,CATG00000020018.1,CATG00000020162.1,CATG00000020269.1,CATG00000020462.1,CATG00000020498.1,CATG00000020513.1,CATG00000020629.1,CATG00000020715.1,CATG00000021070.1,CATG00000021084.1,CATG00000021091.1,CATG00000021161.1,CATG00000021187.1,CATG00000021189.1,CATG00000021195.1,CATG00000021316.1,CATG00000021324.1,CATG00000021329.1,CATG00000021427.1,CATG00000021452.1,CATG00000021460.1,CATG00000021481.1,CATG00000021544.1,CATG00000021586.1,CATG00000021599.1,CATG00000021601.1,CATG00000021602.1,CATG00000021603.1,CATG00000021616.1,CATG00000021641.1,CATG00000021643.1,CATG00000021645.1,CATG00000021674.1,CATG00000021809.1,CATG00000021872.1,CATG00000021916.1,CATG00000022014.1,CATG00000022034.1,CATG00000022079.1,CATG00000022080.1,CATG00000022086.1,CATG00000022219.1,CATG00000022489.1,CATG00000022492.1,CATG00000022612.1,CATG00000022613.1,CATG00000022684.1,CATG00000022686.1,CATG00000022687.1,CATG00000022774.1,CATG00000022826.1,CATG00000022827.1,CATG00000022987.1,CATG00000023019.1,CATG00000023070.1,CATG00000023277.1,CATG00000023278.1,CATG00000023312.1,CATG00000023332.1,CATG00000023443.1,CATG00000023453.1,CATG00000023476.1,CATG00000023477.1,CATG00000023485.1,CATG00000023497.1,CATG00000023501.1,CATG00000023547.1,CATG00000023562.1,CATG00000023598.1,CATG00000023643.1,CATG00000023780.1,CATG00000023782.1,CATG00000023784.1,CATG00000023809.1,CATG00000023841.1,CATG00000023922.1,CATG00000023977.1,CATG00000024020.1,CATG00000024256.1,CATG00000024278.1,CATG00000024378.1,CATG00000024467.1,CATG00000024500.1,CATG00000024667.1,CATG00000024728.1,CATG00000024742.1,CATG00000024798.1,CATG00000024799.1,CATG00000024823.1,CATG00000024824.1,CATG00000024825.1,CATG00000024927.1,CATG00000025046.1,CATG00000025233.1,CATG00000025237.1,CATG00000025242.1,CATG00000025295.1,CATG00000025392.1,CATG00000025393.1,CATG00000025394.1,CATG00000025396.1,CATG00000025410.1,CATG00000025430.1,CATG00000025492.1,CATG00000025533.1,CATG00000025548.1,CATG00000025549.1,CATG00000025563.1,CATG00000025564.1,CATG00000025597.1,CATG00000025657.1,CATG00000025681.1,CATG00000025682.1,CATG00000025687.1,CATG00000025709.1,CATG00000025760.1,CATG00000025785.1,CATG00000025827.1,CATG00000025882.1,CATG00000025907.1,CATG00000025943.1,CATG00000025972.1,CATG00000026051.1,CATG00000026100.1,CATG00000026111.1,CATG00000026304.1,CATG00000026306.1,CATG00000026333.1,CATG00000026553.1,CATG00000026610.1,CATG00000026622.1,CATG00000026648.1,CATG00000026746.1,CATG00000026812.1,CATG00000026855.1,CATG00000026867.1,CATG00000027083.1,CATG00000027119.1,CATG00000027120.1,CATG00000027127.1,CATG00000027285.1,CATG00000027439.1,CATG00000027596.1,CATG00000027614.1,CATG00000027715.1,CATG00000027746.1,CATG00000027790.1,CATG00000027795.1,CATG00000027831.1,CATG00000027872.1,CATG00000027973.1,CATG00000028030.1,CATG00000028064.1,CATG00000028125.1,CATG00000028176.1,CATG00000028245.1,CATG00000028512.1,CATG00000028561.1,CATG00000028697.1,CATG00000028924.1,CATG00000028932.1,CATG00000029007.1,CATG00000029009.1,CATG00000029010.1,CATG00000029018.1,CATG00000029047.1,CATG00000029072.1,CATG00000029081.1,CATG00000029094.1,CATG00000029200.1,CATG00000029233.1,CATG00000029291.1,CATG00000029307.1,CATG00000029360.1,CATG00000029361.1,CATG00000029367.1,CATG00000029368.1,CATG00000029389.1,CATG00000029656.1,CATG00000029814.1,CATG00000029909.1,CATG00000030049.1,CATG00000030116.1,CATG00000030137.1,CATG00000030174.1,CATG00000030178.1,CATG00000030260.1,CATG00000030349.1,CATG00000030392.1,CATG00000030407.1,CATG00000030408.1,CATG00000030411.1,CATG00000030415.1,CATG00000030417.1,CATG00000030442.1,CATG00000030444.1,CATG00000030520.1,CATG00000030587.1,CATG00000030660.1,CATG00000030733.1,CATG00000030758.1,CATG00000030863.1,CATG00000030898.1,CATG00000031078.1,CATG00000031150.1,CATG00000031152.1,CATG00000031157.1,CATG00000031413.1,CATG00000031418.1,CATG00000031446.1,CATG00000031490.1,CATG00000031741.1,CATG00000031871.1,CATG00000031932.1,CATG00000032029.1,CATG00000032088.1,CATG00000032120.1,CATG00000032122.1,CATG00000032124.1,CATG00000032125.1,CATG00000032272.1,CATG00000032328.1,CATG00000032370.1,CATG00000032371.1,CATG00000032373.1,CATG00000032376.1,CATG00000032378.1,CATG00000032389.1,CATG00000032415.1,CATG00000032416.1,CATG00000032430.1,CATG00000032436.1,CATG00000032451.1,CATG00000032467.1,CATG00000032518.1,CATG00000032530.1,CATG00000032541.1,CATG00000032542.1,CATG00000032543.1,CATG00000032550.1,CATG00000032551.1,CATG00000032634.1,CATG00000032669.1,CATG00000032672.1,CATG00000032703.1,CATG00000032704.1,CATG00000032733.1,CATG00000032738.1,CATG00000032764.1,CATG00000032836.1,CATG00000032852.1,CATG00000032924.1,CATG00000032925.1,CATG00000032966.1,CATG00000032968.1,CATG00000032969.1,CATG00000033087.1,CATG00000033110.1,CATG00000033111.1,CATG00000033166.1,CATG00000033349.1,CATG00000033360.1,CATG00000033362.1,CATG00000033444.1,CATG00000033448.1,CATG00000033503.1,CATG00000033506.1,CATG00000033563.1,CATG00000033577.1,CATG00000033631.1,CATG00000033674.1,CATG00000033703.1,CATG00000033748.1,CATG00000033869.1,CATG00000033899.1,CATG00000033934.1,CATG00000033948.1,CATG00000034048.1,CATG00000034058.1,CATG00000034132.1,CATG00000034137.1,CATG00000034219.1,CATG00000034235.1,CATG00000034241.1,CATG00000034259.1,CATG00000034274.1,CATG00000034280.1,CATG00000034360.1,CATG00000034397.1,CATG00000034398.1,CATG00000034487.1,CATG00000034522.1,CATG00000034680.1,CATG00000034706.1,CATG00000034718.1,CATG00000034724.1,CATG00000034725.1,CATG00000034726.1,CATG00000034727.1,CATG00000034729.1,CATG00000034805.1,CATG00000034825.1,CATG00000034872.1,CATG00000034911.1,CATG00000034914.1,CATG00000034989.1,CATG00000035014.1,CATG00000035034.1,CATG00000035036.1,CATG00000035124.1,CATG00000035242.1,CATG00000035322.1,CATG00000035337.1,CATG00000035773.1,CATG00000035830.1,CATG00000035835.1,CATG00000035848.1,CATG00000035920.1,CATG00000035934.1,CATG00000035959.1,CATG00000035975.1,CATG00000036123.1,CATG00000036129.1,CATG00000036282.1,CATG00000036299.1,CATG00000036362.1,CATG00000036632.1,CATG00000036636.1,CATG00000036637.1,CATG00000036717.1,CATG00000036787.1,CATG00000036797.1,CATG00000036803.1,CATG00000036856.1,CATG00000037257.1,CATG00000037451.1,CATG00000037502.1,CATG00000037612.1,CATG00000037704.1,CATG00000037745.1,CATG00000037781.1,CATG00000038023.1,CATG00000038052.1,CATG00000038160.1,CATG00000038176.1,CATG00000038197.1,CATG00000038215.1,CATG00000038230.1,CATG00000038244.1,CATG00000038280.1,CATG00000038306.1,CATG00000038320.1,CATG00000038372.1,CATG00000038410.1,CATG00000038441.1,CATG00000038597.1,CATG00000038607.1,CATG00000038608.1,CATG00000038643.1,CATG00000038647.1,CATG00000038667.1,CATG00000038721.1,CATG00000038737.1,CATG00000038776.1,CATG00000038820.1,CATG00000038834.1,CATG00000038869.1,CATG00000039093.1,CATG00000039101.1,CATG00000039135.1,CATG00000039139.1,CATG00000039310.1,CATG00000039330.1,CATG00000039355.1,CATG00000039425.1,CATG00000039426.1,CATG00000039435.1,CATG00000039436.1,CATG00000039461.1,CATG00000039496.1,CATG00000039497.1,CATG00000039498.1,CATG00000039499.1,CATG00000039517.1,CATG00000039536.1,CATG00000039559.1,CATG00000039564.1,CATG00000039613.1,CATG00000039648.1,CATG00000039711.1,CATG00000039749.1,CATG00000039751.1,CATG00000039815.1,CATG00000039820.1,CATG00000039821.1,CATG00000039920.1,CATG00000039942.1,CATG00000039983.1,CATG00000040018.1,CATG00000040026.1,CATG00000040027.1,CATG00000040037.1,CATG00000040042.1,CATG00000040063.1,CATG00000040066.1,CATG00000040067.1,CATG00000040077.1,CATG00000040121.1,CATG00000040122.1,CATG00000040167.1,CATG00000040180.1,CATG00000040268.1,CATG00000040307.1,CATG00000040376.1,CATG00000040378.1,CATG00000040393.1,CATG00000040407.1,CATG00000040419.1,CATG00000040425.1,CATG00000040454.1,CATG00000040480.1,CATG00000040483.1,CATG00000040501.1,CATG00000040510.1,CATG00000040514.1,CATG00000040550.1,CATG00000040590.1,CATG00000040778.1,CATG00000040780.1,CATG00000040791.1,CATG00000040796.1,CATG00000040849.1,CATG00000040952.1,CATG00000040955.1,CATG00000041032.1,CATG00000041110.1,CATG00000041116.1,CATG00000041147.1,CATG00000041149.1,CATG00000041154.1,CATG00000041168.1,CATG00000041174.1,CATG00000041175.1,CATG00000041179.1,CATG00000041180.1,CATG00000041224.1,CATG00000041226.1,CATG00000041269.1,CATG00000041277.1,CATG00000041336.1,CATG00000041337.1,CATG00000041351.1,CATG00000041357.1,CATG00000041411.1,CATG00000041413.1,CATG00000041420.1,CATG00000041423.1,CATG00000041426.1,CATG00000041477.1,CATG00000041525.1,CATG00000041579.1,CATG00000041685.1,CATG00000041725.1,CATG00000041727.1,CATG00000041925.1,CATG00000042055.1,CATG00000042127.1,CATG00000042146.1,CATG00000042228.1,CATG00000042229.1,CATG00000042238.1,CATG00000042297.1,CATG00000042435.1,CATG00000042466.1,CATG00000042518.1,CATG00000042562.1,CATG00000042563.1,CATG00000042565.1,CATG00000042601.1,CATG00000042913.1,CATG00000042929.1,CATG00000042932.1,CATG00000042935.1,CATG00000043013.1,CATG00000043083.1,CATG00000043101.1,CATG00000043102.1,CATG00000043103.1,CATG00000043105.1,CATG00000043107.1,CATG00000043203.1,CATG00000043243.1,CATG00000043248.1,CATG00000043289.1,CATG00000043383.1,CATG00000043510.1,CATG00000043676.1,CATG00000043803.1,CATG00000043839.1,CATG00000043841.1,CATG00000043887.1,CATG00000043927.1,CATG00000043937.1,CATG00000043966.1,CATG00000044214.1,CATG00000044216.1,CATG00000044353.1,CATG00000044358.1,CATG00000044385.1,CATG00000044539.1,CATG00000044540.1,CATG00000044548.1,CATG00000044714.1,CATG00000044716.1,CATG00000044717.1,CATG00000044750.1,CATG00000044822.1,CATG00000044829.1,CATG00000044833.1,CATG00000044867.1,CATG00000044871.1,CATG00000044875.1,CATG00000044878.1,CATG00000044948.1,CATG00000045046.1,CATG00000045070.1,CATG00000045306.1,CATG00000045402.1,CATG00000045514.1,CATG00000045567.1,CATG00000045682.1,CATG00000045696.1,CATG00000046012.1,CATG00000046209.1,CATG00000046393.1,CATG00000046401.1,CATG00000046409.1,CATG00000046580.1,CATG00000046838.1,CATG00000046964.1,CATG00000046965.1,CATG00000046972.1,CATG00000047017.1,CATG00000047096.1,CATG00000047098.1,CATG00000047111.1,CATG00000047183.1,CATG00000047187.1,CATG00000047280.1,CATG00000047289.1,CATG00000047338.1,CATG00000047371.1,CATG00000047451.1,CATG00000047463.1,CATG00000047844.1,CATG00000047853.1,CATG00000047907.1,CATG00000047933.1,CATG00000047995.1,CATG00000048129.1,CATG00000048249.1,CATG00000048251.1,CATG00000048252.1,CATG00000048264.1,CATG00000048324.1,CATG00000048576.1,CATG00000048580.1,CATG00000048665.1,CATG00000048676.1,CATG00000048743.1,CATG00000048895.1,CATG00000048931.1,CATG00000048934.1,CATG00000049047.1,CATG00000049183.1,CATG00000049219.1,CATG00000049239.1,CATG00000049293.1,CATG00000049353.1,CATG00000049462.1,CATG00000049464.1,CATG00000049484.1,CATG00000049637.1,CATG00000049669.1,CATG00000049674.1,CATG00000049683.1,CATG00000049695.1,CATG00000049698.1,CATG00000049710.1,CATG00000049794.1,CATG00000049795.1,CATG00000049818.1,CATG00000049898.1,CATG00000049914.1,CATG00000049971.1,CATG00000050062.1,CATG00000050087.1,CATG00000050089.1,CATG00000050091.1,CATG00000050098.1,CATG00000050109.1,CATG00000050185.1,CATG00000050187.1,CATG00000050188.1,CATG00000050209.1,CATG00000050213.1,CATG00000050219.1,CATG00000050222.1,CATG00000050236.1,CATG00000050461.1,CATG00000050470.1,CATG00000050475.1,CATG00000050525.1,CATG00000050705.1,CATG00000050714.1,CATG00000050736.1,CATG00000050740.1,CATG00000050750.1,CATG00000050856.1,CATG00000050881.1,CATG00000051049.1,CATG00000051167.1,CATG00000051248.1,CATG00000051324.1,CATG00000051327.1,CATG00000051355.1,CATG00000051361.1,CATG00000051365.1,CATG00000051546.1,CATG00000051556.1,CATG00000051559.1,CATG00000051629.1,CATG00000051669.1,CATG00000051777.1,CATG00000051797.1,CATG00000051798.1,CATG00000051826.1,CATG00000051829.1,CATG00000051865.1,CATG00000051880.1,CATG00000051921.1,CATG00000051943.1,CATG00000051945.1,CATG00000052107.1,CATG00000052131.1,CATG00000052172.1,CATG00000052211.1,CATG00000052212.1,CATG00000052233.1,CATG00000052234.1,CATG00000052261.1,CATG00000052343.1,CATG00000052347.1,CATG00000052361.1,CATG00000052364.1,CATG00000052390.1,CATG00000052772.1,CATG00000052895.1,CATG00000052899.1,CATG00000052900.1,CATG00000052902.1,CATG00000052907.1,CATG00000052975.1,CATG00000053029.1,CATG00000053075.1,CATG00000053094.1,CATG00000053110.1,CATG00000053155.1,CATG00000053156.1,CATG00000053250.1,CATG00000053253.1,CATG00000053260.1,CATG00000053265.1,CATG00000053365.1,CATG00000053426.1,CATG00000053436.1,CATG00000053466.1,CATG00000053503.1,CATG00000053505.1,CATG00000053510.1,CATG00000053541.1,CATG00000053543.1,CATG00000053561.1,CATG00000053566.1,CATG00000053672.1,CATG00000053829.1,CATG00000053834.1,CATG00000053835.1,CATG00000053945.1,CATG00000053948.1,CATG00000053951.1,CATG00000053995.1,CATG00000054011.1,CATG00000054077.1,CATG00000054105.1,CATG00000054151.1,CATG00000054167.1,CATG00000054170.1,CATG00000054202.1,CATG00000054247.1,CATG00000054391.1,CATG00000054481.1,CATG00000054482.1,CATG00000054584.1,CATG00000054585.1,CATG00000054620.1,CATG00000054684.1,CATG00000054714.1,CATG00000054724.1,CATG00000054725.1,CATG00000054726.1,CATG00000054790.1,CATG00000054804.1,CATG00000054839.1,CATG00000055043.1,CATG00000055053.1,CATG00000055056.1,CATG00000055057.1,CATG00000055062.1,CATG00000055064.1,CATG00000055084.1,CATG00000055085.1,CATG00000055086.1,CATG00000055087.1,CATG00000055093.1,CATG00000055094.1,CATG00000055097.1,CATG00000055106.1,CATG00000055114.1,CATG00000055117.1,CATG00000055118.1,CATG00000055184.1,CATG00000055191.1,CATG00000055207.1,CATG00000055217.1,CATG00000055219.1,CATG00000055241.1,CATG00000055342.1,CATG00000055392.1,CATG00000055405.1,CATG00000055413.1,CATG00000055461.1,CATG00000055544.1,CATG00000055547.1,CATG00000055555.1,CATG00000055836.1,CATG00000055848.1,CATG00000055869.1,CATG00000055938.1,CATG00000055944.1,CATG00000055945.1,CATG00000055946.1,CATG00000055982.1,CATG00000056048.1,CATG00000056058.1,CATG00000056069.1,CATG00000056223.1,CATG00000056224.1,CATG00000056262.1,CATG00000056265.1,CATG00000056299.1,CATG00000056300.1,CATG00000056322.1,CATG00000056741.1,CATG00000056744.1,CATG00000056751.1,CATG00000056757.1,CATG00000056759.1,CATG00000056762.1,CATG00000056777.1,CATG00000056822.1,CATG00000056856.1,CATG00000056917.1,CATG00000056943.1,CATG00000056980.1,CATG00000057005.1,CATG00000057194.1,CATG00000057235.1,CATG00000057294.1,CATG00000057336.1,CATG00000057339.1,CATG00000057360.1,CATG00000057408.1,CATG00000057414.1,CATG00000057415.1,CATG00000057418.1,CATG00000057419.1,CATG00000057420.1,CATG00000057430.1,CATG00000057564.1,CATG00000057735.1,CATG00000057783.1,CATG00000057849.1,CATG00000057855.1,CATG00000057952.1,CATG00000058242.1,CATG00000058281.1,CATG00000058287.1,CATG00000058311.1,CATG00000058351.1,CATG00000058371.1,CATG00000058417.1,CATG00000058556.1,CATG00000058571.1,CATG00000058631.1,CATG00000058632.1,CATG00000058647.1,CATG00000058651.1,CATG00000058702.1,CATG00000058831.1,CATG00000058844.1,CATG00000058894.1,CATG00000058903.1,CATG00000058904.1,CATG00000058905.1,CATG00000059008.1,CATG00000059016.1,CATG00000059017.1,CATG00000059019.1,CATG00000059027.1,CATG00000059036.1,CATG00000059204.1,CATG00000059209.1,CATG00000059210.1,CATG00000059216.1,CATG00000059241.1,CATG00000059268.1,CATG00000059471.1,CATG00000059473.1,CATG00000059714.1,CATG00000059742.1,CATG00000059783.1,CATG00000059804.1,CATG00000059852.1,CATG00000059856.1,CATG00000059932.1,CATG00000059950.1,CATG00000059964.1,CATG00000059988.1,CATG00000059990.1,CATG00000059992.1,CATG00000059993.1,CATG00000059994.1,CATG00000059995.1,CATG00000060000.1,CATG00000060059.1,CATG00000060060.1,CATG00000060079.1,CATG00000060169.1,CATG00000060207.1,CATG00000060467.1,CATG00000060546.1,CATG00000060767.1,CATG00000061175.1,CATG00000061185.1,CATG00000061230.1,CATG00000061411.1,CATG00000061445.1,CATG00000061507.1,CATG00000061513.1,CATG00000061700.1,CATG00000061701.1,CATG00000061773.1,CATG00000061782.1,CATG00000061784.1,CATG00000061787.1,CATG00000061897.1,CATG00000061976.1,CATG00000062067.1,CATG00000062115.1,CATG00000062140.1,CATG00000062176.1,CATG00000062256.1,CATG00000062392.1,CATG00000062406.1,CATG00000062520.1,CATG00000062850.1,CATG00000063081.1,CATG00000063086.1,CATG00000063135.1,CATG00000063144.1,CATG00000063209.1,CATG00000063228.1,CATG00000063381.1,CATG00000063432.1,CATG00000063434.1,CATG00000063508.1,CATG00000063514.1,CATG00000063644.1,CATG00000063723.1,CATG00000063734.1,CATG00000063738.1,CATG00000064011.1,CATG00000064178.1,CATG00000064243.1,CATG00000064244.1,CATG00000064252.1,CATG00000064254.1,CATG00000064354.1,CATG00000064363.1,CATG00000064407.1,CATG00000064461.1,CATG00000064465.1,CATG00000064482.1,CATG00000064485.1,CATG00000064486.1,CATG00000064487.1,CATG00000064488.1,CATG00000064587.1,CATG00000064800.1,CATG00000064850.1,CATG00000064889.1,CATG00000064974.1,CATG00000065003.1,CATG00000065028.1,CATG00000065075.1,CATG00000065351.1,CATG00000065396.1,CATG00000065407.1,CATG00000065460.1,CATG00000065539.1,CATG00000065545.1,CATG00000065824.1,CATG00000065831.1,CATG00000065837.1,CATG00000066003.1,CATG00000066068.1,CATG00000066456.1,CATG00000066493.1,CATG00000066543.1,CATG00000066547.1,CATG00000066549.1,CATG00000066580.1,CATG00000066599.1,CATG00000066809.1,CATG00000066852.1,CATG00000066857.1,CATG00000066946.1,CATG00000067072.1,CATG00000067293.1,CATG00000067318.1,CATG00000067371.1,CATG00000067396.1,CATG00000067410.1,CATG00000067536.1,CATG00000067544.1,CATG00000067715.1,CATG00000067788.1,CATG00000067849.1,CATG00000068045.1,CATG00000068078.1,CATG00000068101.1,CATG00000068127.1,CATG00000068222.1,CATG00000068355.1,CATG00000068362.1,CATG00000068371.1,CATG00000068404.1,CATG00000068412.1,CATG00000068414.1,CATG00000068905.1,CATG00000068951.1,CATG00000068956.1,CATG00000069181.1,CATG00000069208.1,CATG00000069212.1,CATG00000069224.1,CATG00000069337.1,CATG00000069605.1,CATG00000069608.1,CATG00000069822.1,CATG00000069825.1,CATG00000069867.1,CATG00000069883.1,CATG00000069894.1,CATG00000070014.1,CATG00000070137.1,CATG00000070139.1,CATG00000070304.1,CATG00000070309.1,CATG00000070323.1,CATG00000070347.1,CATG00000070604.1,CATG00000070753.1,CATG00000070759.1,CATG00000070760.1,CATG00000070763.1,CATG00000070928.1,CATG00000071332.1,CATG00000071336.1,CATG00000071341.1,CATG00000071354.1,CATG00000071355.1,CATG00000071356.1,CATG00000071360.1,CATG00000071364.1,CATG00000071484.1,CATG00000071501.1,CATG00000071624.1,CATG00000071724.1,CATG00000071726.1,CATG00000071737.1,CATG00000071756.1,CATG00000071786.1,CATG00000071804.1,CATG00000071902.1,CATG00000071942.1,CATG00000072157.1,CATG00000072166.1,CATG00000072170.1,CATG00000072378.1,CATG00000072411.1,CATG00000072482.1,CATG00000072715.1,CATG00000072805.1,CATG00000072823.1,CATG00000072989.1,CATG00000073012.1,CATG00000073317.1,CATG00000073889.1,CATG00000073896.1,CATG00000073950.1,CATG00000073953.1,CATG00000073955.1,CATG00000074077.1,CATG00000074221.1,CATG00000074222.1,CATG00000074343.1,CATG00000074344.1,CATG00000074504.1,CATG00000074537.1,CATG00000074748.1,CATG00000074760.1,CATG00000074877.1,CATG00000074887.1,CATG00000074891.1,CATG00000074949.1,CATG00000074965.1,CATG00000074969.1,CATG00000074971.1,CATG00000074974.1,CATG00000074975.1,CATG00000074976.1,CATG00000075247.1,CATG00000075565.1,CATG00000075659.1,CATG00000075661.1,CATG00000075669.1,CATG00000075724.1,CATG00000075906.1,CATG00000075931.1,CATG00000076046.1,CATG00000076083.1,CATG00000076106.1,CATG00000076152.1,CATG00000076244.1,CATG00000076492.1,CATG00000076632.1,CATG00000076639.1,CATG00000076731.1,CATG00000076813.1,CATG00000076834.1,CATG00000076835.1,CATG00000076837.1,CATG00000077037.1,CATG00000077092.1,CATG00000077537.1,CATG00000077557.1,CATG00000077786.1,CATG00000077851.1,CATG00000077873.1,CATG00000077962.1,CATG00000077988.1,CATG00000078036.1,CATG00000078065.1,CATG00000078081.1,CATG00000078082.1,CATG00000078085.1,CATG00000078275.1,CATG00000078628.1,CATG00000078629.1,CATG00000078677.1,CATG00000078692.1,CATG00000078696.1,CATG00000078699.1,CATG00000078702.1,CATG00000078706.1,CATG00000078757.1,CATG00000078852.1,CATG00000078908.1,CATG00000078935.1,CATG00000078936.1,CATG00000078939.1,CATG00000079027.1,CATG00000079081.1,CATG00000079126.1,CATG00000079127.1,CATG00000079334.1,CATG00000079497.1,CATG00000079580.1,CATG00000079596.1,CATG00000079611.1,CATG00000079612.1,CATG00000079614.1,CATG00000079615.1,CATG00000079789.1,CATG00000079792.1,CATG00000079793.1,CATG00000079812.1,CATG00000079857.1,CATG00000079873.1,CATG00000079883.1,CATG00000080006.1,CATG00000080007.1,CATG00000080056.1,CATG00000080082.1,CATG00000080091.1,CATG00000080165.1,CATG00000080168.1,CATG00000080218.1,CATG00000080304.1,CATG00000080462.1,CATG00000080640.1,CATG00000080641.1,CATG00000080762.1,CATG00000080947.1,CATG00000080948.1,CATG00000081003.1,CATG00000081018.1,CATG00000081246.1,CATG00000081414.1,CATG00000081415.1,CATG00000081424.1,CATG00000081428.1,CATG00000081571.1,CATG00000081601.1,CATG00000081626.1,CATG00000081977.1,CATG00000081984.1,CATG00000081985.1,CATG00000081986.1,CATG00000082033.1,CATG00000082035.1,CATG00000082039.1,CATG00000082040.1,CATG00000082042.1,CATG00000082156.1,CATG00000082217.1,CATG00000082230.1,CATG00000082242.1,CATG00000082260.1,CATG00000082280.1,CATG00000082387.1,CATG00000082389.1,CATG00000082402.1,CATG00000082554.1,CATG00000082559.1,CATG00000082570.1,CATG00000082571.1,CATG00000082600.1,CATG00000082706.1,CATG00000082711.1,CATG00000082713.1,CATG00000082780.1,CATG00000082820.1,CATG00000082843.1,CATG00000082884.1,CATG00000082893.1,CATG00000082901.1,CATG00000082902.1,CATG00000082915.1,CATG00000082917.1,CATG00000082918.1,CATG00000082930.1,CATG00000083014.1,CATG00000083238.1,CATG00000083462.1,CATG00000083468.1,CATG00000083553.1,CATG00000083556.1,CATG00000083570.1,CATG00000083575.1,CATG00000083577.1,CATG00000083579.1,CATG00000083592.1,CATG00000083598.1,CATG00000083665.1,CATG00000083723.1,CATG00000083749.1,CATG00000083755.1,CATG00000083836.1,CATG00000083853.1,CATG00000083905.1,CATG00000083966.1,CATG00000083983.1,CATG00000084332.1,CATG00000084365.1,CATG00000084412.1,CATG00000084563.1,CATG00000084574.1,CATG00000084638.1,CATG00000084695.1,CATG00000084696.1,CATG00000084773.1,CATG00000084802.1,CATG00000085191.1,CATG00000085201.1,CATG00000085206.1,CATG00000085208.1,CATG00000085214.1,CATG00000085239.1,CATG00000085276.1,CATG00000085346.1,CATG00000085390.1,CATG00000085397.1,CATG00000085471.1,CATG00000085605.1,CATG00000085845.1,CATG00000085965.1,CATG00000086004.1,CATG00000086005.1,CATG00000086010.1,CATG00000086022.1,CATG00000086038.1,CATG00000086039.1,CATG00000086099.1,CATG00000086102.1,CATG00000086103.1,CATG00000086115.1,CATG00000086116.1,CATG00000086126.1,CATG00000086136.1,CATG00000086137.1,CATG00000086143.1,CATG00000086148.1,CATG00000086152.1,CATG00000086157.1,CATG00000086184.1,CATG00000086336.1,CATG00000086372.1,CATG00000086459.1,CATG00000086521.1,CATG00000086635.1,CATG00000086753.1,CATG00000086775.1,CATG00000086826.1,CATG00000086906.1,CATG00000086912.1,CATG00000086920.1,CATG00000086948.1,CATG00000087044.1,CATG00000087047.1,CATG00000087064.1,CATG00000087169.1,CATG00000087261.1,CATG00000087264.1,CATG00000087267.1,CATG00000087375.1,CATG00000087393.1,CATG00000087401.1,CATG00000087410.1,CATG00000087430.1,CATG00000087431.1,CATG00000087503.1,CATG00000087507.1,CATG00000087567.1,CATG00000087610.1,CATG00000087631.1,CATG00000087637.1,CATG00000087695.1,CATG00000087795.1,CATG00000087805.1,CATG00000087923.1,CATG00000087971.1,CATG00000087998.1,CATG00000088002.1,CATG00000088026.1,CATG00000088030.1,CATG00000088064.1,CATG00000088071.1,CATG00000088084.1,CATG00000088126.1,CATG00000088127.1,CATG00000088178.1,CATG00000088206.1,CATG00000088287.1,CATG00000088343.1,CATG00000088344.1,CATG00000088367.1,CATG00000088404.1,CATG00000088442.1,CATG00000088558.1,CATG00000088826.1,CATG00000088881.1,CATG00000089041.1,CATG00000089177.1,CATG00000089207.1,CATG00000089478.1,CATG00000089483.1,CATG00000089485.1,CATG00000089491.1,CATG00000089492.1,CATG00000089561.1,CATG00000089573.1,CATG00000089591.1,CATG00000089616.1,CATG00000089621.1,CATG00000089655.1,CATG00000089657.1,CATG00000089879.1,CATG00000089924.1,CATG00000090064.1,CATG00000090076.1,CATG00000090078.1,CATG00000090166.1,CATG00000090176.1,CATG00000090228.1,CATG00000090245.1,CATG00000090352.1,CATG00000090396.1,CATG00000090511.1,CATG00000090646.1,CATG00000090647.1,CATG00000090689.1,CATG00000090692.1,CATG00000090702.1,CATG00000090718.1,CATG00000090842.1,CATG00000090843.1,CATG00000090870.1,CATG00000090945.1,CATG00000090980.1,CATG00000091049.1,CATG00000091079.1,CATG00000091277.1,CATG00000091425.1,CATG00000091435.1,CATG00000091553.1,CATG00000091612.1,CATG00000091664.1,CATG00000091713.1,CATG00000091754.1,CATG00000091923.1,CATG00000091993.1,CATG00000092062.1,CATG00000092102.1,CATG00000092110.1,CATG00000092159.1,CATG00000092189.1,CATG00000092412.1,CATG00000092629.1,CATG00000092654.1,CATG00000093092.1,CATG00000093147.1,CATG00000093208.1,CATG00000093240.1,CATG00000093245.1,CATG00000093279.1,CATG00000093292.1,CATG00000093306.1,CATG00000093328.1,CATG00000093343.1,CATG00000093410.1,CATG00000093418.1,CATG00000093534.1,CATG00000093597.1,CATG00000093917.1,CATG00000094248.1,CATG00000094254.1,CATG00000094268.1,CATG00000094441.1,CATG00000094544.1,CATG00000094584.1,CATG00000094624.1,CATG00000094629.1,CATG00000094801.1,CATG00000094865.1,CATG00000094965.1,CATG00000094990.1,CATG00000095080.1,CATG00000095151.1,CATG00000095263.1,CATG00000095269.1,CATG00000095362.1,CATG00000095367.1,CATG00000095567.1,CATG00000095637.1,CATG00000095685.1,CATG00000095745.1,CATG00000095747.1,CATG00000095749.1,CATG00000095787.1,CATG00000095801.1,CATG00000095809.1,CATG00000095864.1,CATG00000096133.1,CATG00000096150.1,CATG00000096154.1,CATG00000096157.1,CATG00000096161.1,CATG00000096269.1,CATG00000096391.1,CATG00000096540.1,CATG00000096613.1,CATG00000096656.1,CATG00000096677.1,CATG00000096704.1,CATG00000096753.1,CATG00000096757.1,CATG00000096787.1,CATG00000097058.1,CATG00000097241.1,CATG00000097260.1,CATG00000097276.1,CATG00000097365.1,CATG00000097527.1,CATG00000097536.1,CATG00000097537.1,CATG00000097548.1,CATG00000097567.1,CATG00000097572.1,CATG00000097577.1,CATG00000097606.1,CATG00000097633.1,CATG00000097697.1,CATG00000097755.1,CATG00000097970.1,CATG00000097971.1,CATG00000097973.1,CATG00000097975.1,CATG00000097987.1,CATG00000098076.1,CATG00000098080.1,CATG00000098096.1,CATG00000098118.1,CATG00000098185.1,CATG00000098201.1,CATG00000098333.1,CATG00000098358.1,CATG00000098667.1,CATG00000098794.1,CATG00000098860.1,CATG00000098861.1,CATG00000098883.1,CATG00000098900.1,CATG00000098985.1,CATG00000098986.1,CATG00000098989.1,CATG00000098991.1,CATG00000099117.1,CATG00000099192.1,CATG00000099197.1,CATG00000099282.1,CATG00000099396.1,CATG00000099735.1,CATG00000099738.1,CATG00000099985.1,CATG00000099994.1,CATG00000100002.1,CATG00000100026.1,CATG00000100027.1,CATG00000100359.1,CATG00000100379.1,CATG00000100403.1,CATG00000100452.1,CATG00000100624.1,CATG00000100699.1,CATG00000100701.1,CATG00000100937.1,CATG00000100949.1,CATG00000100991.1,CATG00000100994.1,CATG00000101053.1,CATG00000101210.1,CATG00000101216.1,CATG00000101226.1,CATG00000101230.1,CATG00000101286.1,CATG00000101288.1,CATG00000101298.1,CATG00000101401.1,CATG00000101626.1,CATG00000101669.1,CATG00000101701.1,CATG00000101748.1,CATG00000101799.1,CATG00000101830.1,CATG00000101831.1,CATG00000101836.1,CATG00000101944.1,CATG00000101948.1,CATG00000102008.1,CATG00000102032.1,CATG00000102070.1,CATG00000102304.1,CATG00000102488.1,CATG000</t>
  </si>
  <si>
    <t>CL:0000767</t>
  </si>
  <si>
    <t>basophil</t>
  </si>
  <si>
    <t>Any of the immature or mature forms of a granular leukocyte that in its mature form has an irregularly shaped, pale-staining nucleus that is partially constricted into two lobes, and with cytoplasm that contains coarse, bluish-black granules of variable size. Basophils contain vasoactive amines such as histamine and serotonin, which are released on appropriate stimulation. A basophil is CD123-positive, CD193-positive, CD203c-positive, and FceRIa-positive.</t>
  </si>
  <si>
    <t>CNhs12546,CNhs12563,CNhs12575</t>
  </si>
  <si>
    <t>CATG00000000008.1,CATG00000000079.1,CATG00000000086.1,CATG00000000110.1,CATG00000000159.1,CATG00000000227.1,CATG00000000231.1,CATG00000000232.1,CATG00000000233.1,CATG00000000523.1,CATG00000000617.1,CATG00000000618.1,CATG00000000659.1,CATG00000000670.1,CATG00000000703.1,CATG00000000704.1,CATG00000000924.1,CATG00000000929.1,CATG00000000932.1,CATG00000000933.1,CATG00000001031.1,CATG00000001121.1,CATG00000001126.1,CATG00000001131.1,CATG00000001171.1,CATG00000001176.1,CATG00000001177.1,CATG00000001247.1,CATG00000001248.1,CATG00000001338.1,CATG00000001342.1,CATG00000001377.1,CATG00000001378.1,CATG00000001491.1,CATG00000001520.1,CATG00000001539.1,CATG00000001587.1,CATG00000001640.1,CATG00000001672.1,CATG00000001674.1,CATG00000001724.1,CATG00000001743.1,CATG00000002019.1,CATG00000002020.1,CATG00000002023.1,CATG00000002025.1,CATG00000002194.1,CATG00000002268.1,CATG00000002332.1,CATG00000002371.1,CATG00000002373.1,CATG00000002374.1,CATG00000002440.1,CATG00000002459.1,CATG00000002463.1,CATG00000002464.1,CATG00000002485.1,CATG00000002486.1,CATG00000002496.1,CATG00000002504.1,CATG00000002557.1,CATG00000002617.1,CATG00000002618.1,CATG00000002630.1,CATG00000002750.1,CATG00000002898.1,CATG00000002973.1,CATG00000002980.1,CATG00000002981.1,CATG00000003113.1,CATG00000003116.1,CATG00000003157.1,CATG00000003606.1,CATG00000003709.1,CATG00000003754.1,CATG00000003781.1,CATG00000003787.1,CATG00000003969.1,CATG00000004005.1,CATG00000004107.1,CATG00000004290.1,CATG00000004295.1,CATG00000004356.1,CATG00000004623.1,CATG00000004646.1,CATG00000004759.1,CATG00000004851.1,CATG00000005247.1,CATG00000005249.1,CATG00000005251.1,CATG00000005254.1,CATG00000005255.1,CATG00000005458.1,CATG00000005551.1,CATG00000005608.1,CATG00000005609.1,CATG00000005649.1,CATG00000005651.1,CATG00000005652.1,CATG00000005671.1,CATG00000005703.1,CATG00000005715.1,CATG00000005774.1,CATG00000005960.1,CATG00000005990.1,CATG00000006094.1,CATG00000006203.1,CATG00000006701.1,CATG00000006747.1,CATG00000006786.1,CATG00000006914.1,CATG00000006919.1,CATG00000007131.1,CATG00000007172.1,CATG00000007199.1,CATG00000007283.1,CATG00000007301.1,CATG00000007303.1,CATG00000007423.1,CATG00000007425.1,CATG00000007426.1,CATG00000007428.1,CATG00000007429.1,CATG00000007430.1,CATG00000007431.1,CATG00000007478.1,CATG00000007613.1,CATG00000007793.1,CATG00000007794.1,CATG00000007797.1,CATG00000007804.1,CATG00000007833.1,CATG00000007887.1,CATG00000007888.1,CATG00000007935.1,CATG00000007937.1,CATG00000007947.1,CATG00000007950.1,CATG00000008021.1,CATG00000008050.1,CATG00000008097.1,CATG00000008376.1,CATG00000008526.1,CATG00000008532.1,CATG00000008771.1,CATG00000008969.1,CATG00000008994.1,CATG00000008996.1,CATG00000009063.1,CATG00000009097.1,CATG00000009363.1,CATG00000009422.1,CATG00000009581.1,CATG00000009582.1,CATG00000009722.1,CATG00000009854.1,CATG00000009861.1,CATG00000009864.1,CATG00000009868.1,CATG00000009873.1,CATG00000009942.1,CATG00000009947.1,CATG00000009957.1,CATG00000009962.1,CATG00000009971.1,CATG00000010060.1,CATG00000010128.1,CATG00000010131.1,CATG00000010360.1,CATG00000010362.1,CATG00000010414.1,CATG00000010462.1,CATG00000010538.1,CATG00000010539.1,CATG00000010541.1,CATG00000010549.1,CATG00000010649.1,CATG00000010764.1,CATG00000010771.1,CATG00000010855.1,CATG00000010916.1,CATG00000010957.1,CATG00000011061.1,CATG00000011098.1,CATG00000011150.1,CATG00000011181.1,CATG00000011211.1,CATG00000011225.1,CATG00000011252.1,CATG00000011262.1,CATG00000011322.1,CATG00000011612.1,CATG00000011651.1,CATG00000011656.1,CATG00000011666.1,CATG00000012003.1,CATG00000012026.1,CATG00000012062.1,CATG00000012091.1,CATG00000012186.1,CATG00000012359.1,CATG00000012366.1,CATG00000012370.1,CATG00000012385.1,CATG00000012497.1,CATG00000012499.1,CATG00000012641.1,CATG00000012755.1,CATG00000012765.1,CATG00000012769.1,CATG00000012771.1,CATG00000012783.1,CATG00000012786.1,CATG00000012787.1,CATG00000012794.1,CATG00000012796.1,CATG00000012797.1,CATG00000012859.1,CATG00000012861.1,CATG00000012866.1,CATG00000013175.1,CATG00000013178.1,CATG00000013200.1,CATG00000013258.1,CATG00000013322.1,CATG00000013508.1,CATG00000013510.1,CATG00000013511.1,CATG00000013571.1,CATG00000013574.1,CATG00000013586.1,CATG00000013611.1,CATG00000013662.1,CATG00000013703.1,CATG00000013706.1,CATG00000013708.1,CATG00000013771.1,CATG00000013773.1,CATG00000013838.1,CATG00000013908.1,CATG00000013923.1,CATG00000014006.1,CATG00000014104.1,CATG00000014210.1,CATG00000014213.1,CATG00000014217.1,CATG00000014452.1,CATG00000014457.1,CATG00000014503.1,CATG00000014533.1,CATG00000014549.1,CATG00000014592.1,CATG00000014599.1,CATG00000014602.1,CATG00000014670.1,CATG00000014672.1,CATG00000014761.1,CATG00000015278.1,CATG00000015349.1,CATG00000015351.1,CATG00000015424.1,CATG00000015927.1,CATG00000015945.1,CATG00000016090.1,CATG00000016285.1,CATG00000016391.1,CATG00000016500.1,CATG00000016603.1,CATG00000016678.1,CATG00000016682.1,CATG00000016705.1,CATG00000016757.1,CATG00000016907.1,CATG00000016910.1,CATG00000016912.1,CATG00000017046.1,CATG00000017108.1,CATG00000017110.1,CATG00000017327.1,CATG00000017446.1,CATG00000017543.1,CATG00000017860.1,CATG00000018004.1,CATG00000018053.1,CATG00000018078.1,CATG00000018158.1,CATG00000018161.1,CATG00000018164.1,CATG00000018169.1,CATG00000018226.1,CATG00000018232.1,CATG00000018273.1,CATG00000018535.1,CATG00000018824.1,CATG00000018862.1,CATG00000018875.1,CATG00000018880.1,CATG00000018885.1,CATG00000018907.1,CATG00000019056.1,CATG00000019058.1,CATG00000019061.1,CATG00000019062.1,CATG00000019208.1,CATG00000019284.1,CATG00000019400.1,CATG00000019540.1,CATG00000019545.1,CATG00000019583.1,CATG00000019861.1,CATG00000019885.1,CATG00000019942.1,CATG00000019978.1,CATG00000019992.1,CATG00000020021.1,CATG00000020127.1,CATG00000020162.1,CATG00000020178.1,CATG00000020211.1,CATG00000020438.1,CATG00000020465.1,CATG00000020510.1,CATG00000020629.1,CATG00000020715.1,CATG00000020833.1,CATG00000020865.1,CATG00000021070.1,CATG00000021084.1,CATG00000021091.1,CATG00000021161.1,CATG00000021184.1,CATG00000021189.1,CATG00000021193.1,CATG00000021316.1,CATG00000021324.1,CATG00000021326.1,CATG00000021380.1,CATG00000021427.1,CATG00000021446.1,CATG00000021452.1,CATG00000021460.1,CATG00000021483.1,CATG00000021515.1,CATG00000021517.1,CATG00000021544.1,CATG00000021599.1,CATG00000021601.1,CATG00000021616.1,CATG00000021628.1,CATG00000021639.1,CATG00000021643.1,CATG00000021645.1,CATG00000021869.1,CATG00000021872.1,CATG00000021913.1,CATG00000021916.1,CATG00000021994.1,CATG00000022014.1,CATG00000022030.1,CATG00000022034.1,CATG00000022086.1,CATG00000022219.1,CATG00000022221.1,CATG00000022222.1,CATG00000022386.1,CATG00000022388.1,CATG00000022455.1,CATG00000022489.1,CATG00000022492.1,CATG00000022594.1,CATG00000022613.1,CATG00000022677.1,CATG00000022678.1,CATG00000022686.1,CATG00000022687.1,CATG00000022775.1,CATG00000022793.1,CATG00000022826.1,CATG00000022987.1,CATG00000023019.1,CATG00000023093.1,CATG00000023129.1,CATG00000023273.1,CATG00000023278.1,CATG00000023283.1,CATG00000023312.1,CATG00000023345.1,CATG00000023443.1,CATG00000023453.1,CATG00000023478.1,CATG00000023480.1,CATG00000023481.1,CATG00000023485.1,CATG00000023497.1,CATG00000023498.1,CATG00000023501.1,CATG00000023562.1,CATG00000023610.1,CATG00000023621.1,CATG00000023780.1,CATG00000023841.1,CATG00000023977.1,CATG00000024076.1,CATG00000024277.1,CATG00000024278.1,CATG00000024467.1,CATG00000024500.1,CATG00000024617.1,CATG00000024647.1,CATG00000024799.1,CATG00000024823.1,CATG00000024824.1,CATG00000024926.1,CATG00000024927.1,CATG00000024929.1,CATG00000025046.1,CATG00000025208.1,CATG00000025233.1,CATG00000025244.1,CATG00000025270.1,CATG00000025294.1,CATG00000025295.1,CATG00000025387.1,CATG00000025392.1,CATG00000025393.1,CATG00000025410.1,CATG00000025412.1,CATG00000025414.1,CATG00000025416.1,CATG00000025428.1,CATG00000025430.1,CATG00000025502.1,CATG00000025533.1,CATG00000025548.1,CATG00000025549.1,CATG00000025564.1,CATG00000025709.1,CATG00000025793.1,CATG00000025889.1,CATG00000025907.1,CATG00000025926.1,CATG00000025943.1,CATG00000025972.1,CATG00000026051.1,CATG00000026111.1,CATG00000026294.1,CATG00000026638.1,CATG00000026809.1,CATG00000026812.1,CATG00000026855.1,CATG00000027001.1,CATG00000027080.1,CATG00000027119.1,CATG00000027127.1,CATG00000027334.1,CATG00000027365.1,CATG00000027614.1,CATG00000027638.1,CATG00000027756.1,CATG00000027790.1,CATG00000027872.1,CATG00000028047.1,CATG00000028063.1,CATG00000028064.1,CATG00000028176.1,CATG00000028245.1,CATG00000028431.1,CATG00000028529.1,CATG00000028561.1,CATG00000028797.1,CATG00000028876.1,CATG00000028983.1,CATG00000029010.1,CATG00000029013.1,CATG00000029033.1,CATG00000029043.1,CATG00000029081.1,CATG00000029179.1,CATG00000029233.1,CATG00000029367.1,CATG00000029368.1,CATG00000029380.1,CATG00000029382.1,CATG00000029385.1,CATG00000029389.1,CATG00000029656.1,CATG00000029684.1,CATG00000029814.1,CATG00000030049.1,CATG00000030052.1,CATG00000030407.1,CATG00000030408.1,CATG00000030487.1,CATG00000030660.1,CATG00000030676.1,CATG00000030744.1,CATG00000030857.1,CATG00000030859.1,CATG00000030863.1,CATG00000031150.1,CATG00000031151.1,CATG00000031152.1,CATG00000031157.1,CATG00000031189.1,CATG00000031337.1,CATG00000031370.1,CATG00000031446.1,CATG00000031490.1,CATG00000031546.1,CATG00000031643.1,CATG00000031932.1,CATG00000031996.1,CATG00000032015.1,CATG00000032041.1,CATG00000032088.1,CATG00000032120.1,CATG00000032122.1,CATG00000032124.1,CATG00000032199.1,CATG00000032373.1,CATG00000032376.1,CATG00000032378.1,CATG00000032415.1,CATG00000032416.1,CATG00000032451.1,CATG00000032467.1,CATG00000032517.1,CATG00000032518.1,CATG00000032530.1,CATG00000032541.1,CATG00000032543.1,CATG00000032551.1,CATG00000032669.1,CATG00000032703.1,CATG00000032704.1,CATG00000032733.1,CATG00000032764.1,CATG00000032836.1,CATG00000032924.1,CATG00000032925.1,CATG00000032950.1,CATG00000032966.1,CATG00000032968.1,CATG00000032969.1,CATG00000033087.1,CATG00000033089.1,CATG00000033110.1,CATG00000033193.1,CATG00000033360.1,CATG00000033444.1,CATG00000033481.1,CATG00000033503.1,CATG00000033505.1,CATG00000033595.1,CATG00000033631.1,CATG00000033648.1,CATG00000033664.1,CATG00000033748.1,CATG00000033881.1,CATG00000033899.1,CATG00000033949.1,CATG00000033977.1,CATG00000034086.1,CATG00000034219.1,CATG00000034220.1,CATG00000034234.1,CATG00000034235.1,CATG00000034239.1,CATG00000034241.1,CATG00000034249.1,CATG00000034258.1,CATG00000034280.1,CATG00000034324.1,CATG00000034341.1,CATG00000034360.1,CATG00000034397.1,CATG00000034522.1,CATG00000034680.1,CATG00000034724.1,CATG00000034725.1,CATG00000034727.1,CATG00000034729.1,CATG00000034914.1,CATG00000034994.1,CATG00000035014.1,CATG00000035094.1,CATG00000035124.1,CATG00000035274.1,CATG00000035322.1,CATG00000035588.1,CATG00000035596.1,CATG00000035601.1,CATG00000035603.1,CATG00000035773.1,CATG00000035835.1,CATG00000035920.1,CATG00000035925.1,CATG00000035928.1,CATG00000036191.1,CATG00000036282.1,CATG00000036299.1,CATG00000036336.1,CATG00000036346.1,CATG00000036347.1,CATG00000036359.1,CATG00000036362.1,CATG00000036724.1,CATG00000036787.1,CATG00000036797.1,CATG00000036803.1,CATG00000036835.1,CATG00000036856.1,CATG00000036877.1,CATG00000036907.1,CATG00000037015.1,CATG00000037257.1,CATG00000037317.1,CATG00000037502.1,CATG00000037507.1,CATG00000037513.1,CATG00000037545.1,CATG00000037668.1,CATG00000037760.1,CATG00000037790.1,CATG00000038052.1,CATG00000038072.1,CATG00000038095.1,CATG00000038114.1,CATG00000038127.1,CATG00000038215.1,CATG00000038229.1,CATG00000038230.1,CATG00000038244.1,CATG00000038300.1,CATG00000038320.1,CATG00000038380.1,CATG00000038382.1,CATG00000038406.1,CATG00000038504.1,CATG00000038567.1,CATG00000038595.1,CATG00000038607.1,CATG00000038616.1,CATG00000038643.1,CATG00000038647.1,CATG00000038666.1,CATG00000038667.1,CATG00000038721.1,CATG00000038760.1,CATG00000039065.1,CATG00000039131.1,CATG00000039135.1,CATG00000039155.1,CATG00000039327.1,CATG00000039330.1,CATG00000039355.1,CATG00000039461.1,CATG00000039467.1,CATG00000039498.1,CATG00000039499.1,CATG00000039536.1,CATG00000039648.1,CATG00000039711.1,CATG00000039720.1,CATG00000039751.1,CATG00000039820.1,CATG00000039821.1,CATG00000039908.1,CATG00000039917.1,CATG00000039918.1,CATG00000039920.1,CATG00000039942.1,CATG00000040018.1,CATG00000040026.1,CATG00000040027.1,CATG00000040044.1,CATG00000040063.1,CATG00000040066.1,CATG00000040067.1,CATG00000040180.1,CATG00000040199.1,CATG00000040273.1,CATG00000040307.1,CATG00000040369.1,CATG00000040376.1,CATG00000040378.1,CATG00000040392.1,CATG00000040393.1,CATG00000040410.1,CATG00000040419.1,CATG00000040479.1,CATG00000040501.1,CATG00000040514.1,CATG00000040517.1,CATG00000040550.1,CATG00000040636.1,CATG00000040791.1,CATG00000040803.1,CATG00000040805.1,CATG00000040952.1,CATG00000040955.1,CATG00000041050.1,CATG00000041103.1,CATG00000041110.1,CATG00000041147.1,CATG00000041148.1,CATG00000041174.1,CATG00000041175.1,CATG00000041226.1,CATG00000041411.1,CATG00000041418.1,CATG00000041426.1,CATG00000041438.1,CATG00000041702.1,CATG00000041715.1,CATG00000041719.1,CATG00000041725.1,CATG00000041726.1,CATG00000041727.1,CATG00000041759.1,CATG00000041775.1,CATG00000041776.1,CATG00000041779.1,CATG00000041925.1,CATG00000041930.1,CATG00000042055.1,CATG00000042228.1,CATG00000042229.1,CATG00000042238.1,CATG00000042562.1,CATG00000042591.1,CATG00000042708.1,CATG00000042744.1,CATG00000042928.1,CATG00000042929.1,CATG00000043103.1,CATG00000043105.1,CATG00000043107.1,CATG00000043112.1,CATG00000043235.1,CATG00000043243.1,CATG00000043283.1,CATG00000043294.1,CATG00000043355.1,CATG00000043521.1,CATG00000043665.1,CATG00000043691.1,CATG00000043708.1,CATG00000043720.1,CATG00000043839.1,CATG00000043842.1,CATG00000043852.1,CATG00000043925.1,CATG00000043927.1,CATG00000043937.1,CATG00000043966.1,CATG00000044353.1,CATG00000044358.1,CATG00000044472.1,CATG00000044539.1,CATG00000044540.1,CATG00000044548.1,CATG00000044709.1,CATG00000044713.1,CATG00000044716.1,CATG00000044725.1,CATG00000044819.1,CATG00000044822.1,CATG00000044833.1,CATG00000044875.1,CATG00000044878.1,CATG00000044919.1,CATG00000044920.1,CATG00000044922.1,CATG00000044929.1,CATG00000044947.1,CATG00000044948.1,CATG00000044954.1,CATG00000044979.1,CATG00000045106.1,CATG00000045206.1,CATG00000045402.1,CATG00000045567.1,CATG00000046013.1,CATG00000046115.1,CATG00000046209.1,CATG00000046213.1,CATG00000046228.1,CATG00000046401.1,CATG00000046580.1,CATG00000046582.1,CATG00000046838.1,CATG00000046853.1,CATG00000046895.1,CATG00000046900.1,CATG00000046911.1,CATG00000046964.1,CATG00000046965.1,CATG00000046972.1,CATG00000047025.1,CATG00000047031.1,CATG00000047037.1,CATG00000047090.1,CATG00000047096.1,CATG00000047098.1,CATG00000047104.1,CATG00000047105.1,CATG00000047109.1,CATG00000047289.1,CATG00000047357.1,CATG00000047463.1,CATG00000047482.1,CATG00000047523.1,CATG00000047533.1,CATG00000047575.1,CATG00000047586.1,CATG00000047597.1,CATG00000047741.1,CATG00000047746.1,CATG00000047836.1,CATG00000047854.1,CATG00000047995.1,CATG00000048023.1,CATG00000048035.1,CATG00000048062.1,CATG00000048063.1,CATG00000048126.1,CATG00000048249.1,CATG00000048251.1,CATG00000048252.1,CATG00000048255.1,CATG00000048328.1,CATG00000048342.1,CATG00000048500.1,CATG00000048550.1,CATG00000048747.1,CATG00000048770.1,CATG00000048778.1,CATG00000048899.1,CATG00000049230.1,CATG00000049293.1,CATG00000049357.1,CATG00000049391.1,CATG00000049454.1,CATG00000049462.1,CATG00000049487.1,CATG00000049547.1,CATG00000049592.1,CATG00000049637.1,CATG00000049659.1,CATG00000049666.1,CATG00000049669.1,CATG00000049794.1,CATG00000049914.1,CATG00000049965.1,CATG00000049971.1,CATG00000050062.1,CATG00000050081.1,CATG00000050084.1,CATG00000050087.1,CATG00000050088.1,CATG00000050089.1,CATG00000050090.1,CATG00000050091.1,CATG00000050096.1,CATG00000050188.1,CATG00000050211.1,CATG00000050219.1,CATG00000050222.1,CATG00000050235.1,CATG00000050236.1,CATG00000050240.1,CATG00000050315.1,CATG00000050475.1,CATG00000050477.1,CATG00000050714.1,CATG00000050736.1,CATG00000050881.1,CATG00000050911.1,CATG00000050912.1,CATG00000051013.1,CATG00000051039.1,CATG00000051059.1,CATG00000051167.1,CATG00000051309.1,CATG00000051355.1,CATG00000051365.1,CATG00000051486.1,CATG00000051546.1,CATG00000051553.1,CATG00000051556.1,CATG00000051557.1,CATG00000051561.1,CATG00000051562.1,CATG00000051597.1,CATG00000051798.1,CATG00000051873.1,CATG00000051880.1,CATG00000051922.1,CATG00000051936.1,CATG00000051941.1,CATG00000051943.1,CATG00000051945.1,CATG00000051951.1,CATG00000051952.1,CATG00000051954.1,CATG00000052059.1,CATG00000052107.1,CATG00000052131.1,CATG00000052138.1,CATG00000052185.1,CATG00000052220.1,CATG00000052233.1,CATG00000052234.1,CATG00000052343.1,CATG00000052390.1,CATG00000052391.1,CATG00000052895.1,CATG00000052900.1,CATG00000052902.1,CATG00000052904.1,CATG00000052907.1,CATG00000052910.1,CATG00000052975.1,CATG00000053155.1,CATG00000053156.1,CATG00000053196.1,CATG00000053247.1,CATG00000053250.1,CATG00000053253.1,CATG00000053265.1,CATG00000053322.1,CATG00000053365.1,CATG00000053436.1,CATG00000053518.1,CATG00000053522.1,CATG00000053526.1,CATG00000053543.1,CATG00000053561.1,CATG00000053566.1,CATG00000053605.1,CATG00000053680.1,CATG00000053689.1,CATG00000053695.1,CATG00000053834.1,CATG00000053951.1,CATG00000053959.1,CATG00000054022.1,CATG00000054068.1,CATG00000054071.1,CATG00000054111.1,CATG00000054157.1,CATG00000054163.1,CATG00000054167.1,CATG00000054170.1,CATG00000054176.1,CATG00000054180.1,CATG00000054247.1,CATG00000054348.1,CATG00000054479.1,CATG00000054481.1,CATG00000054482.1,CATG00000054570.1,CATG00000054684.1,CATG00000054724.1,CATG00000054725.1,CATG00000054726.1,CATG00000054790.1,CATG00000054791.1,CATG00000054804.1,CATG00000054808.1,CATG00000054852.1,CATG00000054976.1,CATG00000054989.1,CATG00000055063.1,CATG00000055072.1,CATG00000055074.1,CATG00000055076.1,CATG00000055085.1,CATG00000055086.1,CATG00000055094.1,CATG00000055112.1,CATG00000055207.1,CATG00000055217.1,CATG00000055241.1,CATG00000055314.1,CATG00000055369.1,CATG00000055405.1,CATG00000055544.1,CATG00000055564.1,CATG00000055565.1,CATG00000055740.1,CATG00000055836.1,CATG00000055862.1,CATG00000055928.1,CATG00000055931.1,CATG00000055938.1,CATG00000055940.1,CATG00000055944.1,CATG00000055945.1,CATG00000055979.1,CATG00000055982.1,CATG00000056044.1,CATG00000056058.1,CATG00000056066.1,CATG00000056151.1,CATG00000056217.1,CATG00000056262.1,CATG00000056300.1,CATG00000056317.1,CATG00000056402.1,CATG00000056549.1,CATG00000056669.1,CATG00000056741.1,CATG00000056746.1,CATG00000056759.1,CATG00000056762.1,CATG00000056822.1,CATG00000056856.1,CATG00000056936.1,CATG00000056937.1,CATG00000057194.1,CATG00000057241.1,CATG00000057336.1,CATG00000057337.1,CATG00000057339.1,CATG00000057360.1,CATG00000057364.1,CATG00000057414.1,CATG00000057415.1,CATG00000057418.1,CATG00000057420.1,CATG00000057715.1,CATG00000057718.1,CATG00000057881.1,CATG00000057953.1,CATG00000058242.1,CATG00000058280.1,CATG00000058281.1,CATG00000058287.1,CATG00000058309.1,CATG00000058311.1,CATG00000058349.1,CATG00000058351.1,CATG00000058355.1,CATG00000058357.1,CATG00000058371.1,CATG00000058373.1,CATG00000058521.1,CATG00000058554.1,CATG00000058639.1,CATG00000058784.1,CATG00000058820.1,CATG00000058844.1,CATG00000058894.1,CATG00000059008.1,CATG00000059016.1,CATG00000059017.1,CATG00000059019.1,CATG00000059199.1,CATG00000059209.1,CATG00000059210.1,CATG00000059241.1,CATG00000059242.1,CATG00000059268.1,CATG00000059471.1,CATG00000059714.1,CATG00000059824.1,CATG00000059856.1,CATG00000059869.1,CATG00000059874.1,CATG00000059932.1,CATG00000059950.1,CATG00000059952.1,CATG00000059959.1,CATG00000059964.1,CATG00000059985.1,CATG00000059988.1,CATG00000059990.1,CATG00000059992.1,CATG00000059993.1,CATG00000059994.1,CATG00000059995.1,CATG00000060000.1,CATG00000060059.1,CATG00000060060.1,CATG00000060216.1,CATG00000060309.1,CATG00000060316.1,CATG00000060322.1,CATG00000060546.1,CATG00000060551.1,CATG00000060767.1,CATG00000061155.1,CATG00000061228.1,CATG00000061239.1,CATG00000061352.1,CATG00000061441.1,CATG00000061445.1,CATG00000061626.1,CATG00000061773.1,CATG00000061782.1,CATG00000061811.1,CATG00000061976.1,CATG00000062067.1,CATG00000062176.1,CATG00000062183.1,CATG00000062213.1,CATG00000062256.1,CATG00000062313.1,CATG00000062392.1,CATG00000062406.1,CATG00000062855.1,CATG00000063085.1,CATG00000063086.1,CATG00000063240.1,CATG00000063301.1,CATG00000063508.1,CATG00000063514.1,CATG00000063531.1,CATG00000063644.1,CATG00000063768.1,CATG00000063794.1,CATG00000063830.1,CATG00000064011.1,CATG00000064140.1,CATG00000064178.1,CATG00000064243.1,CATG00000064252.1,CATG00000064360.1,CATG00000064363.1,CATG00000064407.1,CATG00000064425.1,CATG00000064461.1,CATG00000064463.1,CATG00000064465.1,CATG00000064482.1,CATG00000064485.1,CATG00000064486.1,CATG00000064487.1,CATG00000064587.1,CATG00000064633.1,CATG00000064635.1,CATG00000064688.1,CATG00000064800.1,CATG00000064805.1,CATG00000064808.1,CATG00000064889.1,CATG00000064974.1,CATG00000065003.1,CATG00000065026.1,CATG00000065028.1,CATG00000065055.1,CATG00000065396.1,CATG00000065539.1,CATG00000065545.1,CATG00000065552.1,CATG00000065654.1,CATG00000065655.1,CATG00000065822.1,CATG00000065824.1,CATG00000065831.1,CATG00000065837.1,CATG00000065895.1,CATG00000066422.1,CATG00000066543.1,CATG00000066547.1,CATG00000066549.1,CATG00000066599.1,CATG00000066639.1,CATG00000066800.1,CATG00000066809.1,CATG00000066846.1,CATG00000066857.1,CATG00000066877.1,CATG00000067072.1,CATG00000067075.1,CATG00000067103.1,CATG00000067208.1,CATG00000067245.1,CATG00000067309.1,CATG00000067333.1,CATG00000067371.1,CATG00000067391.1,CATG00000067396.1,CATG00000067405.1,CATG00000067483.1,CATG00000067536.1,CATG00000067544.1,CATG00000067584.1,CATG00000067788.1,CATG00000067789.1,CATG00000067825.1,CATG00000067897.1,CATG00000068078.1,CATG00000068127.1,CATG00000068131.1,CATG00000068341.1,CATG00000068355.1,CATG00000068404.1,CATG00000068412.1,CATG00000068520.1,CATG00000068528.1,CATG00000068537.1,CATG00000068905.1,CATG00000068956.1,CATG00000069038.1,CATG00000069206.1,CATG00000069213.1,CATG00000069224.1,CATG00000069375.1,CATG00000069590.1,CATG00000069608.1,CATG00000069671.1,CATG00000069825.1,CATG00000070014.1,CATG00000070074.1,CATG00000070075.1,CATG00000070137.1,CATG00000070139.1,CATG00000070149.1,CATG00000070309.1,CATG00000070347.1,CATG00000070633.1,CATG00000070753.1,CATG00000070758.1,CATG00000070928.1,CATG00000071063.1,CATG00000071336.1,CATG00000071364.1,CATG00000071447.1,CATG00000071484.1,CATG00000071501.1,CATG00000071624.1,CATG00000071632.1,CATG00000071671.1,CATG00000071724.1,CATG00000071769.1,CATG00000071786.1,CATG00000071805.1,CATG00000071806.1,CATG00000071902.1,CATG00000072157.1,CATG00000072158.1,CATG00000072164.1,CATG00000072166.1,CATG00000072170.1,CATG00000072280.1,CATG00000072328.1,CATG00000072340.1,CATG00000072367.1,CATG00000072378.1,CATG00000072411.1,CATG00000072482.1,CATG00000072699.1,CATG00000072811.1,CATG00000072814.1,CATG00000072820.1,CATG00000072868.1,CATG00000072893.1,CATG00000072894.1,CATG00000073096.1,CATG00000073110.1,CATG00000073209.1,CATG00000073210.1,CATG00000073286.1,CATG00000073310.1,CATG00000073366.1,CATG00000073653.1,CATG00000073896.1,CATG00000073950.1,CATG00000074004.1,CATG00000074077.1,CATG00000074202.1,CATG00000074496.1,CATG00000074504.1,CATG00000074741.1,CATG00000074748.1,CATG00000074877.1,CATG00000074887.1,CATG00000074891.1,CATG00000074969.1,CATG00000074975.1,CATG00000074976.1,CATG00000075565.1,CATG00000075571.1,CATG00000075659.1,CATG00000075662.1,CATG00000075665.1,CATG00000075667.1,CATG00000075669.1,CATG00000075916.1,CATG00000075931.1,CATG00000076046.1,CATG00000076106.1,CATG00000076144.1,CATG00000076176.1,CATG00000076250.1,CATG00000076293.1,CATG00000076639.1,CATG00000076835.1,CATG00000076852.1,CATG00000076952.1,CATG00000077098.1,CATG00000077255.1,CATG00000077412.1,CATG00000077568.1,CATG00000077600.1,CATG00000077678.1,CATG00000077873.1,CATG00000078036.1,CATG00000078043.1,CATG00000078047.1,CATG00000078065.1,CATG00000078081.1,CATG00000078117.1,CATG00000078272.1,CATG00000078273.1,CATG00000078275.1,CATG00000078352.1,CATG00000078617.1,CATG00000078628.1,CATG00000078629.1,CATG00000078677.1,CATG00000078692.1,CATG00000078695.1,CATG00000078696.1,CATG00000078699.1,CATG00000078702.1,CATG00000078706.1,CATG00000078846.1,CATG00000078852.1,CATG00000078908.1,CATG00000078936.1,CATG00000078964.1,CATG00000079081.1,CATG00000079127.1,CATG00000079483.1,CATG00000079497.1,CATG00000079503.1,CATG00000079593.1,CATG00000079597.1,CATG00000079598.1,CATG00000079611.1,CATG00000079612.1,CATG00000079622.1,CATG00000079650.1,CATG00000079787.1,CATG00000079792.1,CATG00000079873.1,CATG00000079879.1,CATG00000079976.1,CATG00000080006.1,CATG00000080039.1,CATG00000080082.1,CATG00000080091.1,CATG00000080153.1,CATG00000080214.1,CATG00000080244.1,CATG00000080304.1,CATG00000080494.1,CATG00000080762.1,CATG00000080821.1,CATG00000080830.1,CATG00000080948.1,CATG00000081018.1,CATG00000081142.1,CATG00000081405.1,CATG00000081414.1,CATG00000081424.1,CATG00000081498.1,CATG00000081505.1,CATG00000081835.1,CATG00000081909.1,CATG00000081911.1,CATG00000081982.1,CATG00000081984.1,CATG00000081985.1,CATG00000081986.1,CATG00000081993.1,CATG00000082033.1,CATG00000082038.1,CATG00000082039.1,CATG00000082040.1,CATG00000082042.1,CATG00000082090.1,CATG00000082168.1,CATG00000082230.1,CATG00000082260.1,CATG00000082565.1,CATG00000082571.1,CATG00000082579.1,CATG00000082706.1,CATG00000082711.1,CATG00000082713.1,CATG00000082759.1,CATG00000082767.1,CATG00000082780.1,CATG00000082852.1,CATG00000082882.1,CATG00000082884.1,CATG00000082893.1,CATG00000082899.1,CATG00000082901.1,CATG00000082902.1,CATG00000082907.1,CATG00000082913.1,CATG00000082917.1,CATG00000082918.1,CATG00000083028.1,CATG00000083467.1,CATG00000083570.1,CATG00000083574.1,CATG00000083577.1,CATG00000083579.1,CATG00000083580.1,CATG00000083581.1,CATG00000083598.1,CATG00000083638.1,CATG00000083666.1,CATG00000083749.1,CATG00000083755.1,CATG00000083758.1,CATG00000083773.1,CATG00000083836.1,CATG00000083853.1,CATG00000083905.1,CATG00000083962.1,CATG00000084004.1,CATG00000084131.1,CATG00000084333.1,CATG00000084412.1,CATG00000084574.1,CATG00000084773.1,CATG00000084776.1,CATG00000084802.1,CATG00000084818.1,CATG00000084856.1,CATG00000085206.1,CATG00000085208.1,CATG00000085214.1,CATG00000085267.1,CATG00000085288.1,CATG00000085296.1,CATG00000085346.1,CATG00000085350.1,CATG00000085353.1,CATG00000085596.1,CATG00000085657.1,CATG00000086004.1,CATG00000086005.1,CATG00000086010.1,CATG00000086027.1,CATG00000086031.1,CATG00000086093.1,CATG00000086099.1,CATG00000086137.1,CATG00000086143.1,CATG00000086148.1,CATG00000086150.1,CATG00000086161.1,CATG00000086171.1,CATG00000086181.1,CATG00000086184.1,CATG00000086192.1,CATG00000086372.1,CATG00000086521.1,CATG00000086635.1,CATG00000086640.1,CATG00000086741.1,CATG00000086742.1,CATG00000086749.1,CATG00000086754.1,CATG00000086756.1,CATG00000086806.1,CATG00000086826.1,CATG00000087044.1,CATG00000087063.1,CATG00000087064.1,CATG00000087267.1,CATG00000087368.1,CATG00000087373.1,CATG00000087375.1,CATG00000087401.1,CATG00000087406.1,CATG00000087410.1,CATG00000087451.1,CATG00000087504.1,CATG00000087507.1,CATG00000087544.1,CATG00000087567.1,CATG00000087631.1,CATG00000087637.1,CATG00000087695.1,CATG00000087805.1,CATG00000087981.1,CATG00000088064.1,CATG00000088065.1,CATG00000088070.1,CATG00000088071.1,CATG00000088072.1,CATG00000088085.1,CATG00000088098.1,CATG00000088126.1,CATG00000088174.1,CATG00000088206.1,CATG00000088207.1,CATG00000088233.1,CATG00000088344.1,CATG00000088345.1,CATG00000088353.1,CATG00000088548.1,CATG00000088838.1,CATG00000088881.1,CATG00000089008.1,CATG00000089041.1,CATG00000089176.1,CATG00000089177.1,CATG00000089178.1,CATG00000089207.1,CATG00000089473.1,CATG00000089483.1,CATG00000089512.1,CATG00000089573.1,CATG00000089604.1,CATG00000089616.1,CATG00000089617.1,CATG00000089647.1,CATG00000089654.1,CATG00000089924.1,CATG00000090064.1,CATG00000090076.1,CATG00000090078.1,CATG00000090114.1,CATG00000090134.1,CATG00000090164.1,CATG00000090176.1,CATG00000090178.1,CATG00000090183.1,CATG00000090187.1,CATG00000090220.1,CATG00000090221.1,CATG00000090228.1,CATG00000090230.1,CATG00000090352.1,CATG00000090411.1,CATG00000090439.1,CATG00000090511.1,CATG00000090641.1,CATG00000090646.1,CATG00000090656.1,CATG00000090680.1,CATG00000090702.1,CATG00000090718.1,CATG00000090743.1,CATG00000090869.1,CATG00000090870.1,CATG00000090888.1,CATG00000090945.1,CATG00000090980.1,CATG00000091007.1,CATG00000091069.1,CATG00000091079.1,CATG00000091313.1,CATG00000091424.1,CATG00000091425.1,CATG00000091428.1,CATG00000091434.1,CATG00000091435.1,CATG00000091437.1,CATG00000091576.1,CATG00000091599.1,CATG00000091667.1,CATG00000091924.1,CATG00000091985.1,CATG00000091991.1,CATG00000091992.1,CATG00000091993.1,CATG00000092062.1,CATG00000092110.1,CATG00000092136.1,CATG00000092159.1,CATG00000092169.1,CATG00000092377.1,CATG00000092412.1,CATG00000092970.1,CATG00000093147.1,CATG00000093208.1,CATG00000093240.1,CATG00000093245.1,CATG00000093279.1,CATG00000093306.1,CATG00000093309.1,CATG00000093328.1,CATG00000093343.1,CATG00000093379.1,CATG00000093390.1,CATG00000093391.1,CATG00000093580.1,CATG00000093597.1,CATG00000093598.1,CATG00000093633.1,CATG00000093886.1,CATG00000093899.1,CATG00000093933.1,CATG00000093982.1,CATG00000094268.1,CATG00000094350.1,CATG00000094431.1,CATG00000094441.1,CATG00000094576.1,CATG00000094618.1,CATG00000094801.1,CATG00000094847.1,CATG00000094863.1,CATG00000094965.1,CATG00000095151.1,CATG00000095152.1,CATG00000095153.1,CATG00000095255.1,CATG00000095263.1,CATG00000095265.1,CATG00000095269.1,CATG00000095338.1,CATG00000095383.1,CATG00000095427.1,CATG00000095433.1,CATG00000095637.1,CATG00000095681.1,CATG00000095683.1,CATG00000095707.1,CATG00000095749.1,CATG00000095809.1,CATG00000095811.1,CATG00000095861.1,CATG00000095864.1,CATG00000096037.1,CATG00000096074.1,CATG00000096154.1,CATG00000096269.1,CATG00000096367.1,CATG00000096540.1,CATG00000096613.1,CATG00000096656.1,CATG00000096665.1,CATG00000096704.1,CATG00000096742.1,CATG00000096753.1,CATG00000096784.1,CATG00000096787.1,CATG00000096910.1,CATG00000097077.1,CATG00000097085.1,CATG00000097141.1,CATG00000097275.1,CATG00000097304.1,CATG00000097501.1,CATG00000097536.1,CATG00000097537.1,CATG00000097572.1,CATG00000097577.1,CATG00000097582.1,CATG00000097591.1,CATG00000097598.1,CATG00000097632.1,CATG00000097697.1,CATG00000097755.1,CATG00000097987.1,CATG00000097988.1,CATG00000098076.1,CATG00000098244.1,CATG00000098361.1,CATG00000098364.1,CATG00000098371.1,CATG00000098569.1,CATG00000098570.1,CATG00000098590.1,CATG00000098669.1,CATG00000098730.1,CATG00000098794.1,CATG00000098860.1,CATG00000098883.1,CATG00000098884.1,CATG00000098900.1,CATG00000098901.1,CATG00000098941.1,CATG00000098986.1,CATG00000098991.1,CATG00000099014.1,CATG00000099071.1,CATG00000099171.1,CATG00000099437.1,CATG00000099735.1,CATG00000099738.1,CATG00000099955.1,CATG00000099965.1,CATG00000099982.1,CATG00000099985.1,CATG00000099994.1,CATG00000100000.1,CATG00000100002.1,CATG00000100003.1,CATG00000100027.1,CATG00000100089.1,CATG00000100359.1,CATG00000100377.1,CATG00000100453.1,CATG00000100690.1,CATG00000100699.1,CATG00000100701.1,CATG00000100702.1,CATG00000100705.1,CATG00000100722.1,CATG00000100725.1,CATG00000100726.1,CATG00000100857.1,CATG00000100898.1,CATG00000100929.1,CATG00000100937.1,CATG00000100991.1,CATG00000100994.1,CATG00000101043.1,CATG00000101053.1,CATG00000101238.1,CATG00000101331.1,CATG00000101386.1,CATG00000101401.1,CATG00000101415.1,CATG00000101701.1,CATG00000101944.1,CATG00000101948.1,CATG00000102076.1,CATG00000102109.1,CATG00000102205.1,CATG00000102219.1,CATG00000102242.1,CATG00000102261.1,CATG00000102272.1,CATG00000102304.1,CATG00000102467.1,CATG00000102522.1,CATG00000102565.1,CATG00000102686.1,CATG00000102764.1,CATG00000102811.1,CATG00000102997.1,CATG00000103044.1,CATG00000103053.1,CATG00000103067.1,CATG00000103151.1,CATG00000103166.1,CATG00000103199.1,CATG00000103224.1,CATG00000103240.1,CATG00000103252.1,CATG00000103292.1,CATG00000103293.1,CATG00000103295.1,CATG00000103334.1,CATG00000103356.1,CATG00000103369.1,CATG00000103379.1,CATG00000103388.1,CATG00000103437.1,CATG00000103440.1,CATG00000103477.1,CATG00000103482.1,CATG00000103650.1,CATG00000103728.1,CATG00000103932.1,CATG00000103942.1,CATG00000103950.1,CATG00000103991.1,CATG00000103999.1,CATG00000104018.1,CATG00000104066.1,CATG00000104126.1,CATG00000104158.1,CATG00000104184.1,CATG00000104208.1,CATG00000104227.1,CATG00000104230.1,CATG00000104320.1,CATG00000104342.1,CATG00000104458.1,CATG00000104770.1,CATG00000104811.1,CATG00000104886.1,CATG00000104943.1,CATG00000105104.1,CATG00000105319.1,CATG00000105326.1,CATG00000105534.1,CATG00000105590.1,CATG00000105594.1,CATG00000105607.1,CATG00000105616.1,CATG00000105623.1,CATG00000105625.1,CATG00000105926.1,CATG00000106021.1,CATG00000106032.1,CATG00000106033.1,CATG00000106035.1,CATG00000106063.1,CATG00000106132.1,CATG00000106133.1,CATG00000106179.1,CATG00000106180.1,CATG00000106284.1,CATG00000106293.1,CATG00000106364.1,CATG00000106458.1,CATG00000106461.1,CATG00000106474.1,CATG00000106563.1,CATG00000106578.1,CATG00000106637.1,CATG00000106708.1,CATG00000106742.1,CATG000</t>
  </si>
  <si>
    <t>CL:0000771</t>
  </si>
  <si>
    <t>eosinophil</t>
  </si>
  <si>
    <t>Any of the immature or mature forms of a granular leukocyte with a nucleus that usually has two lobes connected by one or more slender threads of chromatin, and cytoplasm containing coarse, round granules that are uniform in size and which can be stained by the dye eosin. Eosinophils are CD9-positive, CD191-positive, and CD193-positive.</t>
  </si>
  <si>
    <t>CNhs12548,CNhs12549</t>
  </si>
  <si>
    <t>CATG00000000008.1,CATG00000000010.1,CATG00000000079.1,CATG00000000086.1,CATG00000000107.1,CATG00000000110.1,CATG00000000159.1,CATG00000000231.1,CATG00000000232.1,CATG00000000335.1,CATG00000000339.1,CATG00000000342.1,CATG00000000346.1,CATG00000000365.1,CATG00000000523.1,CATG00000000529.1,CATG00000000659.1,CATG00000000703.1,CATG00000000858.1,CATG00000001004.1,CATG00000001034.1,CATG00000001177.1,CATG00000001178.1,CATG00000001242.1,CATG00000001247.1,CATG00000001338.1,CATG00000001342.1,CATG00000001377.1,CATG00000001403.1,CATG00000001464.1,CATG00000001508.1,CATG00000001511.1,CATG00000001512.1,CATG00000001674.1,CATG00000001676.1,CATG00000002194.1,CATG00000002235.1,CATG00000002236.1,CATG00000002239.1,CATG00000002261.1,CATG00000002317.1,CATG00000002332.1,CATG00000002373.1,CATG00000002374.1,CATG00000002440.1,CATG00000002463.1,CATG00000002485.1,CATG00000002486.1,CATG00000002536.1,CATG00000002617.1,CATG00000002618.1,CATG00000002630.1,CATG00000002638.1,CATG00000002653.1,CATG00000002765.1,CATG00000002981.1,CATG00000003024.1,CATG00000003118.1,CATG00000003157.1,CATG00000003441.1,CATG00000003445.1,CATG00000003607.1,CATG00000003943.1,CATG00000003969.1,CATG00000004005.1,CATG00000004107.1,CATG00000004152.1,CATG00000004535.1,CATG00000004613.1,CATG00000004623.1,CATG00000004640.1,CATG00000004684.1,CATG00000004752.1,CATG00000004851.1,CATG00000004949.1,CATG00000005255.1,CATG00000005458.1,CATG00000005468.1,CATG00000005550.1,CATG00000005551.1,CATG00000005651.1,CATG00000005652.1,CATG00000005715.1,CATG00000005761.1,CATG00000005771.1,CATG00000005774.1,CATG00000005835.1,CATG00000005844.1,CATG00000005852.1,CATG00000005853.1,CATG00000005854.1,CATG00000005855.1,CATG00000005856.1,CATG00000005866.1,CATG00000005878.1,CATG00000005914.1,CATG00000005932.1,CATG00000005936.1,CATG00000005960.1,CATG00000005961.1,CATG00000006104.1,CATG00000006256.1,CATG00000006264.1,CATG00000006484.1,CATG00000006489.1,CATG00000006490.1,CATG00000006747.1,CATG00000006748.1,CATG00000006995.1,CATG00000007131.1,CATG00000007157.1,CATG00000007158.1,CATG00000007167.1,CATG00000007296.1,CATG00000007301.1,CATG00000007610.1,CATG00000007700.1,CATG00000007793.1,CATG00000007794.1,CATG00000007805.1,CATG00000007828.1,CATG00000007833.1,CATG00000007834.1,CATG00000007866.1,CATG00000007869.1,CATG00000007947.1,CATG00000007950.1,CATG00000008031.1,CATG00000008312.1,CATG00000008315.1,CATG00000008376.1,CATG00000008523.1,CATG00000008526.1,CATG00000008532.1,CATG00000008821.1,CATG00000009025.1,CATG00000009089.1,CATG00000009125.1,CATG00000009163.1,CATG00000009363.1,CATG00000009422.1,CATG00000009569.1,CATG00000009582.1,CATG00000009722.1,CATG00000009873.1,CATG00000009963.1,CATG00000009971.1,CATG00000010007.1,CATG00000010317.1,CATG00000010395.1,CATG00000010413.1,CATG00000010414.1,CATG00000010529.1,CATG00000010539.1,CATG00000010549.1,CATG00000010649.1,CATG00000010683.1,CATG00000011098.1,CATG00000011105.1,CATG00000011109.1,CATG00000011115.1,CATG00000011162.1,CATG00000011178.1,CATG00000011211.1,CATG00000011274.1,CATG00000011322.1,CATG00000011538.1,CATG00000011656.1,CATG00000011662.1,CATG00000011666.1,CATG00000011668.1,CATG00000011669.1,CATG00000011986.1,CATG00000012026.1,CATG00000012030.1,CATG00000012065.1,CATG00000012261.1,CATG00000012306.1,CATG00000012359.1,CATG00000012366.1,CATG00000012368.1,CATG00000012430.1,CATG00000012433.1,CATG00000012434.1,CATG00000012787.1,CATG00000012794.1,CATG00000012907.1,CATG00000012908.1,CATG00000013175.1,CATG00000013178.1,CATG00000013312.1,CATG00000013322.1,CATG00000013480.1,CATG00000013492.1,CATG00000013500.1,CATG00000013510.1,CATG00000013586.1,CATG00000013611.1,CATG00000013645.1,CATG00000013662.1,CATG00000013679.1,CATG00000013771.1,CATG00000013773.1,CATG00000013774.1,CATG00000014196.1,CATG00000014210.1,CATG00000014213.1,CATG00000014352.1,CATG00000014387.1,CATG00000014592.1,CATG00000014672.1,CATG00000014677.1,CATG00000014732.1,CATG00000014806.1,CATG00000016231.1,CATG00000016250.1,CATG00000016254.1,CATG00000016263.1,CATG00000016462.1,CATG00000016677.1,CATG00000016678.1,CATG00000016681.1,CATG00000016682.1,CATG00000017092.1,CATG00000017829.1,CATG00000017840.1,CATG00000017860.1,CATG00000018034.1,CATG00000018053.1,CATG00000018149.1,CATG00000018320.1,CATG00000018334.1,CATG00000018535.1,CATG00000018542.1,CATG00000018543.1,CATG00000018900.1,CATG00000019056.1,CATG00000019184.1,CATG00000019208.1,CATG00000019400.1,CATG00000019406.1,CATG00000019461.1,CATG00000019532.1,CATG00000019540.1,CATG00000019545.1,CATG00000019583.1,CATG00000019860.1,CATG00000019861.1,CATG00000019889.1,CATG00000019923.1,CATG00000019933.1,CATG00000019978.1,CATG00000019992.1,CATG00000019993.1,CATG00000019998.1,CATG00000019999.1,CATG00000020018.1,CATG00000020341.1,CATG00000020465.1,CATG00000020498.1,CATG00000020510.1,CATG00000020709.1,CATG00000020715.1,CATG00000020952.1,CATG00000021021.1,CATG00000021070.1,CATG00000021075.1,CATG00000021223.1,CATG00000021324.1,CATG00000021327.1,CATG00000021380.1,CATG00000021381.1,CATG00000021427.1,CATG00000021446.1,CATG00000021460.1,CATG00000021485.1,CATG00000021515.1,CATG00000021517.1,CATG00000021544.1,CATG00000021599.1,CATG00000021601.1,CATG00000021616.1,CATG00000021641.1,CATG00000021643.1,CATG00000021649.1,CATG00000021801.1,CATG00000021832.1,CATG00000021872.1,CATG00000021916.1,CATG00000021994.1,CATG00000022014.1,CATG00000022034.1,CATG00000022035.1,CATG00000022079.1,CATG00000022097.1,CATG00000022448.1,CATG00000022687.1,CATG00000022774.1,CATG00000022775.1,CATG00000022790.1,CATG00000022793.1,CATG00000022826.1,CATG00000022953.1,CATG00000023019.1,CATG00000023043.1,CATG00000023093.1,CATG00000023277.1,CATG00000023312.1,CATG00000023332.1,CATG00000023443.1,CATG00000023453.1,CATG00000023476.1,CATG00000023477.1,CATG00000023497.1,CATG00000023498.1,CATG00000023501.1,CATG00000023562.1,CATG00000023609.1,CATG00000023642.1,CATG00000023776.1,CATG00000023782.1,CATG00000023784.1,CATG00000023922.1,CATG00000024020.1,CATG00000024267.1,CATG00000024309.1,CATG00000024467.1,CATG00000024469.1,CATG00000024500.1,CATG00000024728.1,CATG00000024798.1,CATG00000024799.1,CATG00000024823.1,CATG00000024824.1,CATG00000024927.1,CATG00000024929.1,CATG00000025046.1,CATG00000025242.1,CATG00000025276.1,CATG00000025387.1,CATG00000025392.1,CATG00000025393.1,CATG00000025394.1,CATG00000025396.1,CATG00000025410.1,CATG00000025414.1,CATG00000025428.1,CATG00000025430.1,CATG00000025432.1,CATG00000025548.1,CATG00000025549.1,CATG00000025563.1,CATG00000025564.1,CATG00000025657.1,CATG00000025673.1,CATG00000025681.1,CATG00000025682.1,CATG00000025827.1,CATG00000025882.1,CATG00000025883.1,CATG00000025889.1,CATG00000025925.1,CATG00000025926.1,CATG00000025941.1,CATG00000025943.1,CATG00000025944.1,CATG00000025972.1,CATG00000026100.1,CATG00000026225.1,CATG00000026304.1,CATG00000026306.1,CATG00000026330.1,CATG00000026553.1,CATG00000026640.1,CATG00000026648.1,CATG00000026769.1,CATG00000026812.1,CATG00000027001.1,CATG00000027097.1,CATG00000027119.1,CATG00000027127.1,CATG00000027233.1,CATG00000027238.1,CATG00000027252.1,CATG00000027285.1,CATG00000027334.1,CATG00000027439.1,CATG00000027614.1,CATG00000027746.1,CATG00000027790.1,CATG00000027831.1,CATG00000027973.1,CATG00000028030.1,CATG00000028122.1,CATG00000028294.1,CATG00000028328.1,CATG00000028335.1,CATG00000028410.1,CATG00000028561.1,CATG00000028729.1,CATG00000028923.1,CATG00000028983.1,CATG00000029011.1,CATG00000029033.1,CATG00000029046.1,CATG00000029047.1,CATG00000029072.1,CATG00000029081.1,CATG00000029091.1,CATG00000029194.1,CATG00000029200.1,CATG00000029233.1,CATG00000029294.1,CATG00000029307.1,CATG00000029360.1,CATG00000029361.1,CATG00000029367.1,CATG00000029368.1,CATG00000029382.1,CATG00000029383.1,CATG00000029389.1,CATG00000029909.1,CATG00000029933.1,CATG00000030052.1,CATG00000030064.1,CATG00000030128.1,CATG00000030149.1,CATG00000030161.1,CATG00000030195.1,CATG00000030260.1,CATG00000030285.1,CATG00000030407.1,CATG00000030408.1,CATG00000030411.1,CATG00000030413.1,CATG00000030415.1,CATG00000030423.1,CATG00000030439.1,CATG00000030442.1,CATG00000030444.1,CATG00000030623.1,CATG00000030633.1,CATG00000030638.1,CATG00000030660.1,CATG00000030713.1,CATG00000030857.1,CATG00000030863.1,CATG00000031078.1,CATG00000031370.1,CATG00000031416.1,CATG00000031418.1,CATG00000031447.1,CATG00000031540.1,CATG00000031741.1,CATG00000032068.1,CATG00000032088.1,CATG00000032120.1,CATG00000032122.1,CATG00000032272.1,CATG00000032328.1,CATG00000032389.1,CATG00000032415.1,CATG00000032416.1,CATG00000032430.1,CATG00000032436.1,CATG00000032451.1,CATG00000032467.1,CATG00000032518.1,CATG00000032548.1,CATG00000032551.1,CATG00000032626.1,CATG00000032672.1,CATG00000032694.1,CATG00000032703.1,CATG00000032704.1,CATG00000032733.1,CATG00000032764.1,CATG00000032772.1,CATG00000032950.1,CATG00000032966.1,CATG00000032968.1,CATG00000032969.1,CATG00000033087.1,CATG00000033166.1,CATG00000033360.1,CATG00000033503.1,CATG00000033506.1,CATG00000033563.1,CATG00000033577.1,CATG00000033586.1,CATG00000033626.1,CATG00000033631.1,CATG00000033703.1,CATG00000033949.1,CATG00000034109.1,CATG00000034137.1,CATG00000034162.1,CATG00000034219.1,CATG00000034259.1,CATG00000034360.1,CATG00000034380.1,CATG00000034394.1,CATG00000034397.1,CATG00000034398.1,CATG00000034571.1,CATG00000034662.1,CATG00000034706.1,CATG00000034724.1,CATG00000034726.1,CATG00000034727.1,CATG00000034805.1,CATG00000034872.1,CATG00000034878.1,CATG00000034911.1,CATG00000034914.1,CATG00000034986.1,CATG00000035093.1,CATG00000035185.1,CATG00000035322.1,CATG00000035596.1,CATG00000035835.1,CATG00000036299.1,CATG00000036343.1,CATG00000036637.1,CATG00000036797.1,CATG00000036803.1,CATG00000037047.1,CATG00000037117.1,CATG00000037144.1,CATG00000037266.1,CATG00000037502.1,CATG00000037704.1,CATG00000038023.1,CATG00000038167.1,CATG00000038215.1,CATG00000038244.1,CATG00000038380.1,CATG00000038401.1,CATG00000038406.1,CATG00000038410.1,CATG00000038433.1,CATG00000038520.1,CATG00000038567.1,CATG00000038599.1,CATG00000038604.1,CATG00000038605.1,CATG00000038608.1,CATG00000038643.1,CATG00000038647.1,CATG00000038667.1,CATG00000038737.1,CATG00000038739.1,CATG00000038740.1,CATG00000038760.1,CATG00000038762.1,CATG00000038802.1,CATG00000038820.1,CATG00000038824.1,CATG00000039072.1,CATG00000039093.1,CATG00000039139.1,CATG00000039140.1,CATG00000039155.1,CATG00000039249.1,CATG00000039330.1,CATG00000039355.1,CATG00000039413.1,CATG00000039425.1,CATG00000039426.1,CATG00000039435.1,CATG00000039467.1,CATG00000039498.1,CATG00000039499.1,CATG00000039559.1,CATG00000039560.1,CATG00000039564.1,CATG00000039711.1,CATG00000039719.1,CATG00000039815.1,CATG00000039908.1,CATG00000039917.1,CATG00000039942.1,CATG00000039976.1,CATG00000040024.1,CATG00000040026.1,CATG00000040027.1,CATG00000040037.1,CATG00000040042.1,CATG00000040057.1,CATG00000040063.1,CATG00000040066.1,CATG00000040067.1,CATG00000040068.1,CATG00000040163.1,CATG00000040180.1,CATG00000040199.1,CATG00000040202.1,CATG00000040376.1,CATG00000040378.1,CATG00000040392.1,CATG00000040393.1,CATG00000040407.1,CATG00000040410.1,CATG00000040418.1,CATG00000040422.1,CATG00000040424.1,CATG00000040439.1,CATG00000040459.1,CATG00000040479.1,CATG00000040480.1,CATG00000040501.1,CATG00000040510.1,CATG00000040514.1,CATG00000040550.1,CATG00000040590.1,CATG00000040778.1,CATG00000040796.1,CATG00000040803.1,CATG00000040849.1,CATG00000040897.1,CATG00000040952.1,CATG00000040955.1,CATG00000040957.1,CATG00000040992.1,CATG00000041032.1,CATG00000041110.1,CATG00000041116.1,CATG00000041147.1,CATG00000041149.1,CATG00000041150.1,CATG00000041174.1,CATG00000041175.1,CATG00000041179.1,CATG00000041180.1,CATG00000041192.1,CATG00000041224.1,CATG00000041226.1,CATG00000041236.1,CATG00000041277.1,CATG00000041351.1,CATG00000041355.1,CATG00000041426.1,CATG00000041438.1,CATG00000041725.1,CATG00000041727.1,CATG00000041728.1,CATG00000041742.1,CATG00000041925.1,CATG00000042228.1,CATG00000042238.1,CATG00000042466.1,CATG00000042562.1,CATG00000042563.1,CATG00000042565.1,CATG00000042601.1,CATG00000043013.1,CATG00000043101.1,CATG00000043102.1,CATG00000043103.1,CATG00000043105.1,CATG00000043107.1,CATG00000043222.1,CATG00000043283.1,CATG00000043289.1,CATG00000043375.1,CATG00000043510.1,CATG00000043630.1,CATG00000043665.1,CATG00000043736.1,CATG00000043839.1,CATG00000043841.1,CATG00000043927.1,CATG00000043953.1,CATG00000043966.1,CATG00000043976.1,CATG00000044155.1,CATG00000044385.1,CATG00000044539.1,CATG00000044556.1,CATG00000044562.1,CATG00000044616.1,CATG00000044703.1,CATG00000044709.1,CATG00000044713.1,CATG00000044714.1,CATG00000044716.1,CATG00000044717.1,CATG00000044728.1,CATG00000044822.1,CATG00000044867.1,CATG00000044871.1,CATG00000044875.1,CATG00000045046.1,CATG00000045070.1,CATG00000045274.1,CATG00000045306.1,CATG00000045621.1,CATG00000046012.1,CATG00000046120.1,CATG00000046153.1,CATG00000046213.1,CATG00000046391.1,CATG00000046401.1,CATG00000046838.1,CATG00000047017.1,CATG00000047037.1,CATG00000047111.1,CATG00000047183.1,CATG00000047186.1,CATG00000047187.1,CATG00000047188.1,CATG00000047289.1,CATG00000047338.1,CATG00000047371.1,CATG00000047451.1,CATG00000047463.1,CATG00000047482.1,CATG00000047523.1,CATG00000047597.1,CATG00000047790.1,CATG00000047853.1,CATG00000047933.1,CATG00000047995.1,CATG00000048023.1,CATG00000048035.1,CATG00000048063.1,CATG00000048129.1,CATG00000048249.1,CATG00000048251.1,CATG00000048252.1,CATG00000048286.1,CATG00000048657.1,CATG00000048743.1,CATG00000048770.1,CATG00000048895.1,CATG00000048934.1,CATG00000049219.1,CATG00000049227.1,CATG00000049391.1,CATG00000049454.1,CATG00000049462.1,CATG00000049464.1,CATG00000049547.1,CATG00000049589.1,CATG00000049592.1,CATG00000049637.1,CATG00000049669.1,CATG00000049683.1,CATG00000049698.1,CATG00000049699.1,CATG00000049779.1,CATG00000049818.1,CATG00000049931.1,CATG00000049971.1,CATG00000050062.1,CATG00000050083.1,CATG00000050087.1,CATG00000050088.1,CATG00000050089.1,CATG00000050091.1,CATG00000050096.1,CATG00000050098.1,CATG00000050209.1,CATG00000050213.1,CATG00000050219.1,CATG00000050475.1,CATG00000050477.1,CATG00000050488.1,CATG00000050525.1,CATG00000050644.1,CATG00000050736.1,CATG00000050740.1,CATG00000050881.1,CATG00000051049.1,CATG00000051167.1,CATG00000051355.1,CATG00000051361.1,CATG00000051532.1,CATG00000051546.1,CATG00000051556.1,CATG00000051629.1,CATG00000051865.1,CATG00000051880.1,CATG00000051921.1,CATG00000052023.1,CATG00000052059.1,CATG00000052069.1,CATG00000052131.1,CATG00000052172.1,CATG00000052185.1,CATG00000052211.1,CATG00000052212.1,CATG00000052243.1,CATG00000052261.1,CATG00000052348.1,CATG00000052364.1,CATG00000052390.1,CATG00000052549.1,CATG00000052784.1,CATG00000052893.1,CATG00000052895.1,CATG00000052899.1,CATG00000052900.1,CATG00000052902.1,CATG00000052975.1,CATG00000053029.1,CATG00000053074.1,CATG00000053075.1,CATG00000053100.1,CATG00000053250.1,CATG00000053253.1,CATG00000053322.1,CATG00000053340.1,CATG00000053365.1,CATG00000053407.1,CATG00000053426.1,CATG00000053505.1,CATG00000053746.1,CATG00000053945.1,CATG00000053948.1,CATG00000053951.1,CATG00000053959.1,CATG00000054071.1,CATG00000054077.1,CATG00000054151.1,CATG00000054164.1,CATG00000054167.1,CATG00000054170.1,CATG00000054247.1,CATG00000054391.1,CATG00000054481.1,CATG00000054493.1,CATG00000054569.1,CATG00000054584.1,CATG00000054585.1,CATG00000054620.1,CATG00000054650.1,CATG00000054684.1,CATG00000054725.1,CATG00000054726.1,CATG00000054808.1,CATG00000054945.1,CATG00000054989.1,CATG00000055021.1,CATG00000055043.1,CATG00000055053.1,CATG00000055057.1,CATG00000055064.1,CATG00000055084.1,CATG00000055087.1,CATG00000055093.1,CATG00000055094.1,CATG00000055097.1,CATG00000055118.1,CATG00000055217.1,CATG00000055241.1,CATG00000055334.1,CATG00000055369.1,CATG00000055396.1,CATG00000055405.1,CATG00000055413.1,CATG00000055418.1,CATG00000055817.1,CATG00000055862.1,CATG00000055944.1,CATG00000055945.1,CATG00000056036.1,CATG00000056043.1,CATG00000056058.1,CATG00000056202.1,CATG00000056265.1,CATG00000056266.1,CATG00000056299.1,CATG00000056300.1,CATG00000056744.1,CATG00000056756.1,CATG00000056757.1,CATG00000056759.1,CATG00000056762.1,CATG00000056777.1,CATG00000056856.1,CATG00000056917.1,CATG00000056937.1,CATG00000056946.1,CATG00000056947.1,CATG00000056954.1,CATG00000056977.1,CATG00000056980.1,CATG00000057005.1,CATG00000057135.1,CATG00000057235.1,CATG00000057414.1,CATG00000057415.1,CATG00000057418.1,CATG00000057419.1,CATG00000057420.1,CATG00000057423.1,CATG00000057472.1,CATG00000057564.1,CATG00000057710.1,CATG00000057715.1,CATG00000057756.1,CATG00000057824.1,CATG00000057844.1,CATG00000057855.1,CATG00000057932.1,CATG00000057939.1,CATG00000057952.1,CATG00000058070.1,CATG00000058090.1,CATG00000058233.1,CATG00000058242.1,CATG00000058293.1,CATG00000058556.1,CATG00000058602.1,CATG00000058631.1,CATG00000058632.1,CATG00000058702.1,CATG00000058706.1,CATG00000058727.1,CATG00000058740.1,CATG00000058843.1,CATG00000058844.1,CATG00000058894.1,CATG00000058903.1,CATG00000058904.1,CATG00000058905.1,CATG00000058994.1,CATG00000059016.1,CATG00000059017.1,CATG00000059019.1,CATG00000059204.1,CATG00000059209.1,CATG00000059210.1,CATG00000059241.1,CATG00000059242.1,CATG00000059277.1,CATG00000059473.1,CATG00000059503.1,CATG00000059714.1,CATG00000059874.1,CATG00000059932.1,CATG00000059988.1,CATG00000059990.1,CATG00000059992.1,CATG00000059993.1,CATG00000059994.1,CATG00000059995.1,CATG00000060034.1,CATG00000060036.1,CATG00000060079.1,CATG00000060105.1,CATG00000060149.1,CATG00000060169.1,CATG00000060207.1,CATG00000060210.1,CATG00000060216.1,CATG00000060242.1,CATG00000060530.1,CATG00000060546.1,CATG00000060767.1,CATG00000061239.1,CATG00000061378.1,CATG00000061421.1,CATG00000061447.1,CATG00000061571.1,CATG00000061773.1,CATG00000061776.1,CATG00000061782.1,CATG00000061784.1,CATG00000061897.1,CATG00000061901.1,CATG00000061927.1,CATG00000062052.1,CATG00000062115.1,CATG00000062213.1,CATG00000062313.1,CATG00000062836.1,CATG00000062933.1,CATG00000063209.1,CATG00000063218.1,CATG00000063507.1,CATG00000063514.1,CATG00000063723.1,CATG00000063738.1,CATG00000063830.1,CATG00000063838.1,CATG00000063894.1,CATG00000063915.1,CATG00000063920.1,CATG00000063921.1,CATG00000064011.1,CATG00000064109.1,CATG00000064178.1,CATG00000064243.1,CATG00000064244.1,CATG00000064252.1,CATG00000064254.1,CATG00000064267.1,CATG00000064381.1,CATG00000064486.1,CATG00000064487.1,CATG00000064488.1,CATG00000064587.1,CATG00000064800.1,CATG00000064850.1,CATG00000064889.1,CATG00000065048.1,CATG00000065075.1,CATG00000065391.1,CATG00000065396.1,CATG00000065407.1,CATG00000066069.1,CATG00000066097.1,CATG00000066148.1,CATG00000066170.1,CATG00000066319.1,CATG00000066327.1,CATG00000066491.1,CATG00000066493.1,CATG00000066791.1,CATG00000066809.1,CATG00000066846.1,CATG00000066852.1,CATG00000066857.1,CATG00000066877.1,CATG00000066946.1,CATG00000066950.1,CATG00000066951.1,CATG00000067070.1,CATG00000067072.1,CATG00000067103.1,CATG00000067300.1,CATG00000067313.1,CATG00000067396.1,CATG00000067715.1,CATG00000067825.1,CATG00000067830.1,CATG00000067892.1,CATG00000068127.1,CATG00000068131.1,CATG00000068341.1,CATG00000068349.1,CATG00000068355.1,CATG00000068371.1,CATG00000068412.1,CATG00000068905.1,CATG00000068928.1,CATG00000069011.1,CATG00000069038.1,CATG00000069206.1,CATG00000069208.1,CATG00000069337.1,CATG00000069605.1,CATG00000069608.1,CATG00000069613.1,CATG00000070323.1,CATG00000070420.1,CATG00000070457.1,CATG00000070588.1,CATG00000070608.1,CATG00000070633.1,CATG00000070753.1,CATG00000070928.1,CATG00000071011.1,CATG00000071354.1,CATG00000071355.1,CATG00000071356.1,CATG00000071360.1,CATG00000071364.1,CATG00000071624.1,CATG00000071726.1,CATG00000071756.1,CATG00000071786.1,CATG00000071902.1,CATG00000071942.1,CATG00000072157.1,CATG00000072166.1,CATG00000072365.1,CATG00000072415.1,CATG00000072797.1,CATG00000072798.1,CATG00000072803.1,CATG00000072804.1,CATG00000072805.1,CATG00000072806.1,CATG00000072807.1,CATG00000072877.1,CATG00000073051.1,CATG00000073085.1,CATG00000073310.1,CATG00000073317.1,CATG00000074077.1,CATG00000074202.1,CATG00000074222.1,CATG00000074345.1,CATG00000074496.1,CATG00000074504.1,CATG00000074760.1,CATG00000074877.1,CATG00000074887.1,CATG00000074891.1,CATG00000074965.1,CATG00000074969.1,CATG00000074971.1,CATG00000074974.1,CATG00000075247.1,CATG00000075637.1,CATG00000075661.1,CATG00000075662.1,CATG00000075679.1,CATG00000075724.1,CATG00000075859.1,CATG00000075866.1,CATG00000075893.1,CATG00000075906.1,CATG00000075931.1,CATG00000075998.1,CATG00000076106.1,CATG00000076401.1,CATG00000076432.1,CATG00000076556.1,CATG00000076629.1,CATG00000076632.1,CATG00000076634.1,CATG00000076639.1,CATG00000076640.1,CATG00000076813.1,CATG00000076834.1,CATG00000076835.1,CATG00000076837.1,CATG00000076952.1,CATG00000077434.1,CATG00000077525.1,CATG00000077532.1,CATG00000077537.1,CATG00000077557.1,CATG00000077571.1,CATG00000077721.1,CATG00000077763.1,CATG00000077766.1,CATG00000077786.1,CATG00000077851.1,CATG00000078043.1,CATG00000078081.1,CATG00000078082.1,CATG00000078085.1,CATG00000078267.1,CATG00000078341.1,CATG00000078628.1,CATG00000078629.1,CATG00000078672.1,CATG00000078695.1,CATG00000078696.1,CATG00000078699.1,CATG00000078702.1,CATG00000078757.1,CATG00000078852.1,CATG00000078998.1,CATG00000079126.1,CATG00000079127.1,CATG00000079596.1,CATG00000079598.1,CATG00000079611.1,CATG00000079612.1,CATG00000079615.1,CATG00000079789.1,CATG00000079799.1,CATG00000079802.1,CATG00000079812.1,CATG00000079883.1,CATG00000079976.1,CATG00000080039.1,CATG00000080153.1,CATG00000080168.1,CATG00000080218.1,CATG00000080304.1,CATG00000080492.1,CATG00000080640.1,CATG00000080641.1,CATG00000080944.1,CATG00000081142.1,CATG00000081154.1,CATG00000081222.1,CATG00000081246.1,CATG00000081377.1,CATG00000081428.1,CATG00000081601.1,CATG00000081626.1,CATG00000081807.1,CATG00000081977.1,CATG00000081984.1,CATG00000081985.1,CATG00000081986.1,CATG00000082033.1,CATG00000082035.1,CATG00000082038.1,CATG00000082039.1,CATG00000082040.1,CATG00000082042.1,CATG00000082114.1,CATG00000082156.1,CATG00000082168.1,CATG00000082217.1,CATG00000082228.1,CATG00000082230.1,CATG00000082268.1,CATG00000082365.1,CATG00000082388.1,CATG00000082389.1,CATG00000082554.1,CATG00000082569.1,CATG00000082570.1,CATG00000082579.1,CATG00000082600.1,CATG00000082711.1,CATG00000082713.1,CATG00000082759.1,CATG00000082767.1,CATG00000082820.1,CATG00000082843.1,CATG00000082898.1,CATG00000082901.1,CATG00000082902.1,CATG00000082915.1,CATG00000082917.1,CATG00000082918.1,CATG00000082930.1,CATG00000083006.1,CATG00000083014.1,CATG00000083238.1,CATG00000083244.1,CATG00000083332.1,CATG00000083451.1,CATG00000083462.1,CATG00000083467.1,CATG00000083553.1,CATG00000083556.1,CATG00000083557.1,CATG00000083570.1,CATG00000083581.1,CATG00000083609.1,CATG00000083638.1,CATG00000083667.1,CATG00000083723.1,CATG00000083749.1,CATG00000083755.1,CATG00000083773.1,CATG00000083853.1,CATG00000083905.1,CATG00000083983.1,CATG00000084332.1,CATG00000084563.1,CATG00000084574.1,CATG00000084638.1,CATG00000084695.1,CATG00000084802.1,CATG00000084818.1,CATG00000084929.1,CATG00000085267.1,CATG00000085288.1,CATG00000085291.1,CATG00000085397.1,CATG00000085596.1,CATG00000085605.1,CATG00000085965.1,CATG00000086004.1,CATG00000086039.1,CATG00000086093.1,CATG00000086099.1,CATG00000086115.1,CATG00000086116.1,CATG00000086126.1,CATG00000086136.1,CATG00000086143.1,CATG00000086146.1,CATG00000086148.1,CATG00000086150.1,CATG00000086152.1,CATG00000086157.1,CATG00000086171.1,CATG00000086290.1,CATG00000086309.1,CATG00000086336.1,CATG00000086459.1,CATG00000086521.1,CATG00000086635.1,CATG00000086753.1,CATG00000086754.1,CATG00000086775.1,CATG00000086906.1,CATG00000086912.1,CATG00000087066.1,CATG00000087261.1,CATG00000087267.1,CATG00000087356.1,CATG00000087364.1,CATG00000087368.1,CATG00000087393.1,CATG00000087401.1,CATG00000087430.1,CATG00000087567.1,CATG00000087610.1,CATG00000087631.1,CATG00000087637.1,CATG00000087923.1,CATG00000087989.1,CATG00000088033.1,CATG00000088064.1,CATG00000088065.1,CATG00000088127.1,CATG00000088138.1,CATG00000088174.1,CATG00000088178.1,CATG00000088206.1,CATG00000088287.1,CATG00000088304.1,CATG00000088333.1,CATG00000088343.1,CATG00000088373.1,CATG00000088442.1,CATG00000088838.1,CATG00000089041.1,CATG00000089207.1,CATG00000089492.1,CATG00000089561.1,CATG00000089573.1,CATG00000089598.1,CATG00000089654.1,CATG00000089657.1,CATG00000089707.1,CATG00000090053.1,CATG00000090064.1,CATG00000090076.1,CATG00000090164.1,CATG00000090166.1,CATG00000090176.1,CATG00000090178.1,CATG00000090183.1,CATG00000090342.1,CATG00000090352.1,CATG00000090396.1,CATG00000090413.1,CATG00000090511.1,CATG00000090669.1,CATG00000090692.1,CATG00000090697.1,CATG00000090702.1,CATG00000090718.1,CATG00000090842.1,CATG00000090843.1,CATG00000090869.1,CATG00000090897.1,CATG00000091277.1,CATG00000091391.1,CATG00000091455.1,CATG00000091736.1,CATG00000091754.1,CATG00000091771.1,CATG00000091923.1,CATG00000091924.1,CATG00000092062.1,CATG00000092110.1,CATG00000092134.1,CATG00000092136.1,CATG00000092412.1,CATG00000092727.1,CATG00000093147.1,CATG00000093306.1,CATG00000093392.1,CATG00000093410.1,CATG00000093412.1,CATG00000093417.1,CATG00000093418.1,CATG00000093907.1,CATG00000093982.1,CATG00000094248.1,CATG00000094268.1,CATG00000094439.1,CATG00000094618.1,CATG00000094643.1,CATG00000094817.1,CATG00000094847.1,CATG00000094865.1,CATG00000094990.1,CATG00000095021.1,CATG00000095080.1,CATG00000095140.1,CATG00000095143.1,CATG00000095747.1,CATG00000095749.1,CATG00000095787.1,CATG00000095809.1,CATG00000095864.1,CATG00000095886.1,CATG00000096074.1,CATG00000096154.1,CATG00000096157.1,CATG00000096161.1,CATG00000096391.1,CATG00000096529.1,CATG00000096538.1,CATG00000096540.1,CATG00000096599.1,CATG00000096613.1,CATG00000096657.1,CATG00000096665.1,CATG00000096677.1,CATG00000096753.1,CATG00000096757.1,CATG00000096758.1,CATG00000096760.1,CATG00000096787.1,CATG00000096850.1,CATG00000096910.1,CATG00000097033.1,CATG00000097527.1,CATG00000097537.1,CATG00000097572.1,CATG00000097633.1,CATG00000097771.1,CATG00000097987.1,CATG00000098061.1,CATG00000098096.1,CATG00000098162.1,CATG00000098185.1,CATG00000098669.1,CATG00000098794.1,CATG00000098869.1,CATG00000098883.1,CATG00000098900.1,CATG00000098985.1,CATG00000098986.1,CATG00000098989.1,CATG00000098991.1,CATG00000099117.1,CATG00000099192.1,CATG00000099396.1,CATG00000099437.1,CATG00000099573.1,CATG00000099735.1,CATG00000099738.1,CATG00000100027.1,CATG00000100041.1,CATG00000100403.1,CATG00000100726.1,CATG00000100748.1,CATG00000100898.1,CATG00000100949.1,CATG00000101012.1,CATG00000101020.1,CATG00000101030.1,CATG00000101053.1,CATG00000101210.1,CATG00000101216.1,CATG00000101226.1,CATG00000101230.1,CATG00000101288.1,CATG00000101347.1,CATG00000101361.1,CATG00000101368.1,CATG00000101386.1,CATG00000101701.1,CATG00000101799.1,CATG00000101830.1,CATG00000101916.1,CATG00000101944.1,CATG00000101948.1,CATG00000102008.1,CATG00000102072.1,CATG00000102242.1,CATG00000102304.1,CATG00000102488.1,CATG00000102491.1,CATG00000102565.1,CATG00000102654.1,CATG00000102658.1,CATG00000103053.1,CATG00000103199.1,CATG00000103252.1,CATG00000103302.1,CATG00000103369.1,CATG00000103482.1,CATG00000103728.1,CATG00000104126.1,CATG00000104184.1,CATG00000104230.1,CATG00000104342.1,CATG00000104343.1,CATG00000104372.1,CATG00000104381.1,CATG00000104383.1,CATG00000104479.1,CATG00000104811.1,CATG00000105104.1,CATG00000105110.1,CATG00000105112.1,CATG00000105294.1,CATG00000105319.1,CATG00000105376.1,CATG00000105385.1,CATG00000105476.1,CATG00000105590.1,CATG00000105607.1,CATG00000105623.1,CATG00000105977.1,CATG00000105994.1,CATG00000105999.1,CATG00000106151.1,CATG00000106168.1,CATG00000106179.1,CATG00000106180.1,CATG00000106315.1,CATG00000106316.1,CATG00000106474.1,CATG00000106637.1,CATG00000106649.1,CATG00000106714.1,CATG00000106742.1,CATG00000106786.1,CATG00000106787.1,CATG00000106963.1,CATG00000106964.1,CATG00000107041.1,CATG00000107142.1,CATG00000107168.1,CATG00000107171.1,CATG00000107174.1,CATG00000107177.1,CATG00000107234.1,CATG00000107236.1,CATG00000107276.1,CATG00000107320.1,CATG00000107388.1,CATG00000107547.1,CATG00000107758.1,CATG00000108059.1,CATG00000108296.1,CATG00000108418.1,CATG00000108955.1,CATG00000109054.1,CATG00000109148.1,CATG00000109166.1,CATG00000109197.1,CATG00000109327.1,CATG00000109328.1,CATG00000109359.1,CATG00000109622.1,CATG00000109782.1,CATG00000109836.1,CATG00000109903.1,CATG00000109925.1,CATG00000109926.1,CATG00000109967.1,CATG00000110012.1,CATG00000110041.1,CATG00000110132.1,CATG00000110133.1,CATG00000110190.1,CATG00000110233.1,CATG00000110495.1,CATG00000110509.1,CATG00000110516.1,CATG00000110839.1,CATG00000110901.1,CATG00000110918.1,CATG00000110992.1,CATG00000111087.1,CATG00000111140.1,CATG00000111201.1,CATG00000111202.1,CATG00000111224.1,CATG00000111475.1,CATG00000111552.1,CATG00000111554.1,CATG00000112061.1,CATG00000112068.1,CATG00000112094.1,CATG00000112267.1,CATG00000112270.1,CATG00000112324.1,CATG00000112861.1,CATG00000112867.1,CATG00000112881.1,CATG00000113134.1,CATG00000113135.1,CATG00000113144.1,CATG00000113188.1,CATG00000113219.1,CATG00000113436.1,CATG00000113441.1,CATG00000113443.1,CATG00000113490.1,CATG00000113548.1,CATG00000113565.1,CATG00000113566.1,CATG00000113567.1,CATG00000113598.1,CATG00000113670.1,CATG00000113794.1,CATG00000113806.1,CATG00000113869.1,CATG00000114024.1,CATG00000114193.1,CATG00000114198.1,CATG00000114222.1,CATG00000114319.1,CATG00000114881.1,CATG00000114934.1,CATG00000114939.1,CATG00000114944.1,CATG00000115039.1,CATG00000115107.1,CATG00000115117.1,CATG00000115352.1,CATG00000115502.1,CATG00000115504.1,CATG00000115509.1,CATG00000115576.1,CATG00000115588.1,CATG00000115594.1,CATG00000115595.1,CATG00000115631.1,CATG00000115637.1,CATG00000115736.1,CATG00000115738.1,CATG00000115896.1,CATG00000115923.1,CATG00000116100.1,CATG00000116184.1,CATG00000116287.1,CATG00000116753.1,CATG00000116804.1,CATG00000116959.1,CATG00000116961.1,CATG00000116966.1,CATG00000116968.1,CATG00000117086.1,CATG00000117099.1,CATG00000117202.1,CATG00000117205.1,CATG00000117213.1,CATG00000117297.1,CATG00000117313.1,CATG00000117333.1,CATG00000117683.1,CATG00000117710.1,CATG00000117745.1,CATG00000117939.1,CATG00000118009.1,CATG00000118069.1,CATG00000118213.1,CATG00000118434.1,CATG00000118442.1,CATG00000118445.1,ENSG00000000419.8,ENSG00000000938.8,ENSG00000001167.10,ENSG00000002834.13,ENSG00000003402.15,ENSG00000004660.10,ENSG00000004864.9,ENSG00000005007.8,ENSG00000005020.8,ENSG00000005238.15,ENSG00000005302.13,ENSG00000005339.8,ENSG00000005483.15,ENSG00000005812.6,ENSG00000005844.13,ENSG00000005893.11,ENSG00000005955.8,ENSG00000006194.6,ENSG00000006459.6,ENSG00000006652.9,ENSG00000007168.8,ENSG00000007944.10,ENSG00000008083.9,ENSG00000008118.5,ENSG00000008128.18,ENSG00000008130.11,ENSG00000008294.16,ENSG00000008405.7,ENSG00000008438.4,ENSG00000008513.10,ENSG00000008516.12,ENSG00000009790.10,ENSG00000010072.11,ENSG00000010404.13,ENSG00000010539.7,ENSG00000010818.4,ENSG00000011198.3,ENSG00000011275.14,ENSG00000011422.7,ENSG00000011600.7,ENSG00000012232.4,ENSG00000012660.9,ENSG00000012779.6,ENSG00000013374.11,ENSG00000013441.11,ENSG00000013810.14,ENSG00000014164.6,ENSG00000014257.11,ENSG00000015285.6,ENSG00000015475.14,ENSG00000018280.12,ENSG00000021355.8,ENSG00000021574.7,ENSG00000022277.8,ENSG00000022567.5,ENSG00000023287.8,ENSG00000023445.9,ENSG00000023892.9,ENSG00000023902.9,ENSG00000024048.6,ENSG00000024862.12,ENSG00000025039.10,ENSG00000025293.11,ENSG00000025708.8,ENSG00000025770.14,ENSG00000026103.15,ENSG00000026297.11,ENSG00000027075.9,ENSG00000027697.8,ENSG00000028137.12,ENSG00000029363.11,ENSG00000032219.14,ENSG00000033327.8,ENSG00000033800.9,ENSG00000034152.14,ENSG00000034713.3,ENSG00000035664.7,ENSG00000035681.3,ENSG00000036054.8,ENSG00000036257.8,ENSG00000038219.8,ENSG00000043462.7,ENSG00000044446.7,ENSG00000047056.10,ENSG00000047644.13,ENSG00000048392.7,ENSG00000048740.13,ENSG00000051009.6,ENSG00000051108.10,ENSG00000051523.6,ENSG00000051620.6,ENSG00000052749.9,ENSG00000053254.11,ENSG00000053918.11,ENSG00000054118.9,ENSG00000054219.9,ENSG00000054267.16,ENSG00000054523.12,ENSG00000054611.9,ENSG00000054967.8,ENSG00000054983.12,ENSG00000055163.14,ENSG00000055208.13,ENSG00000055609.13,ENSG00000056558.6,ENSG00000057657.10,ENSG00000057704.6,ENSG00000058063.11,ENSG00000058272.11,ENSG00000059145.14,ENSG00000059377.11,ENSG00000059728.6,ENSG00000059758.3,ENSG00000059804.11,ENSG00000060069.12,ENSG00000060491.12,ENSG00000060558.3,ENSG00000060642.6,ENSG00000060971.13,ENSG00000061656.5,ENSG00000061938.12,ENSG00000062194.11,ENSG00000062282.10,ENSG00000062598.13,ENSG00000062650.13,ENSG00000062716.6,ENSG00000064012.17,ENSG00000064225.8,ENSG00000064313.7,ENSG00000064932.11,ENSG00000065135.7,ENSG00000065243.14,ENSG00000065413.12,ENSG00000065526.6,ENSG00000065559.10,ENSG00000065615.9,ENSG00000065809.9,ENSG00000065882.11,ENSG00000065970.4,ENSG00000066027.7,ENSG00000066336.7,ENSG00000066777.4,ENSG00000067048.12,ENSG00000067066.12,ENSG00000067082.10,ENSG00000067182.3,ENSG00000067334.9,ENSG00000067365.10,ENSG00000067596.6,ENSG00000067646.7,ENSG00000067900.6,ENSG00000067992.8,ENSG00000068024.12,ENSG00000068308.9,ENSG00000068323.12,ENSG00000068383.14,ENSG00000068650.14,ENSG00000068831.14,ENSG00000068878.10,ENSG00000069399.8,ENSG00000069424.10,E</t>
  </si>
  <si>
    <t>CL:0000775</t>
  </si>
  <si>
    <t>neutrophil</t>
  </si>
  <si>
    <t>Any of the immature or mature forms of a granular leukocyte that in its mature form has a nucleus with three to five lobes connected by slender threads of chromatin, and cytoplasm containing fine inconspicuous granules and stainable by neutral dyes.</t>
  </si>
  <si>
    <t>CNhs10862,CNhs11905,CNhs11959</t>
  </si>
  <si>
    <t>CATG00000000008.1,CATG00000000010.1,CATG00000000034.1,CATG00000000079.1,CATG00000000100.1,CATG00000000107.1,CATG00000000110.1,CATG00000000232.1,CATG00000000335.1,CATG00000000337.1,CATG00000000339.1,CATG00000000342.1,CATG00000000529.1,CATG00000000659.1,CATG00000001004.1,CATG00000001034.1,CATG00000001176.1,CATG00000001177.1,CATG00000001178.1,CATG00000001247.1,CATG00000001257.1,CATG00000001342.1,CATG00000001403.1,CATG00000001464.1,CATG00000001508.1,CATG00000001512.1,CATG00000001621.1,CATG00000001638.1,CATG00000001674.1,CATG00000002235.1,CATG00000002237.1,CATG00000002239.1,CATG00000002363.1,CATG00000002370.1,CATG00000002373.1,CATG00000002374.1,CATG00000002440.1,CATG00000002463.1,CATG00000002485.1,CATG00000002486.1,CATG00000002561.1,CATG00000002617.1,CATG00000002618.1,CATG00000002638.1,CATG00000002923.1,CATG00000002994.1,CATG00000003114.1,CATG00000003157.1,CATG00000003162.1,CATG00000003445.1,CATG00000003607.1,CATG00000003943.1,CATG00000004005.1,CATG00000004107.1,CATG00000004152.1,CATG00000004535.1,CATG00000004613.1,CATG00000004640.1,CATG00000004851.1,CATG00000005550.1,CATG00000005551.1,CATG00000005652.1,CATG00000005715.1,CATG00000005761.1,CATG00000005771.1,CATG00000005835.1,CATG00000005844.1,CATG00000005853.1,CATG00000005854.1,CATG00000005860.1,CATG00000005864.1,CATG00000005866.1,CATG00000005932.1,CATG00000005936.1,CATG00000005947.1,CATG00000005961.1,CATG00000006033.1,CATG00000006104.1,CATG00000006117.1,CATG00000006256.1,CATG00000006258.1,CATG00000006264.1,CATG00000006482.1,CATG00000006484.1,CATG00000006489.1,CATG00000006490.1,CATG00000007117.1,CATG00000007131.1,CATG00000007157.1,CATG00000007158.1,CATG00000007341.1,CATG00000007372.1,CATG00000007610.1,CATG00000007700.1,CATG00000007793.1,CATG00000007794.1,CATG00000007805.1,CATG00000007828.1,CATG00000007866.1,CATG00000007947.1,CATG00000007948.1,CATG00000008117.1,CATG00000008523.1,CATG00000008526.1,CATG00000008821.1,CATG00000009057.1,CATG00000009089.1,CATG00000009107.1,CATG00000009125.1,CATG00000009288.1,CATG00000009363.1,CATG00000009422.1,CATG00000009971.1,CATG00000010259.1,CATG00000010277.1,CATG00000010279.1,CATG00000010317.1,CATG00000010416.1,CATG00000010529.1,CATG00000010549.1,CATG00000010632.1,CATG00000010959.1,CATG00000010961.1,CATG00000011020.1,CATG00000011098.1,CATG00000011100.1,CATG00000011105.1,CATG00000011162.1,CATG00000011178.1,CATG00000011211.1,CATG00000011274.1,CATG00000011656.1,CATG00000011668.1,CATG00000011669.1,CATG00000011685.1,CATG00000011720.1,CATG00000011809.1,CATG00000012030.1,CATG00000012031.1,CATG00000012065.1,CATG00000012212.1,CATG00000012306.1,CATG00000012312.1,CATG00000012434.1,CATG00000012471.1,CATG00000012781.1,CATG00000012907.1,CATG00000012908.1,CATG00000012914.1,CATG00000013175.1,CATG00000013178.1,CATG00000013239.1,CATG00000013455.1,CATG00000013468.1,CATG00000013472.1,CATG00000013475.1,CATG00000013480.1,CATG00000013492.1,CATG00000013497.1,CATG00000013510.1,CATG00000013621.1,CATG00000013679.1,CATG00000013738.1,CATG00000013771.1,CATG00000013773.1,CATG00000013774.1,CATG00000013838.1,CATG00000014213.1,CATG00000014352.1,CATG00000014387.1,CATG00000014661.1,CATG00000014677.1,CATG00000014732.1,CATG00000014735.1,CATG00000014738.1,CATG00000014740.1,CATG00000014750.1,CATG00000015595.1,CATG00000016231.1,CATG00000016263.1,CATG00000016265.1,CATG00000016462.1,CATG00000016677.1,CATG00000016678.1,CATG00000016681.1,CATG00000016682.1,CATG00000017092.1,CATG00000017105.1,CATG00000017432.1,CATG00000017829.1,CATG00000017860.1,CATG00000017909.1,CATG00000018034.1,CATG00000018120.1,CATG00000018149.1,CATG00000018153.1,CATG00000018320.1,CATG00000018324.1,CATG00000018542.1,CATG00000018543.1,CATG00000018861.1,CATG00000019184.1,CATG00000019208.1,CATG00000019220.1,CATG00000019223.1,CATG00000019400.1,CATG00000019406.1,CATG00000019455.1,CATG00000019461.1,CATG00000019545.1,CATG00000019860.1,CATG00000019861.1,CATG00000019978.1,CATG00000019998.1,CATG00000019999.1,CATG00000020007.1,CATG00000020018.1,CATG00000020216.1,CATG00000020217.1,CATG00000020406.1,CATG00000020473.1,CATG00000020498.1,CATG00000020629.1,CATG00000020709.1,CATG00000021070.1,CATG00000021181.1,CATG00000021223.1,CATG00000021324.1,CATG00000021326.1,CATG00000021329.1,CATG00000021381.1,CATG00000021387.1,CATG00000021446.1,CATG00000021460.1,CATG00000021461.1,CATG00000021485.1,CATG00000021517.1,CATG00000021544.1,CATG00000021599.1,CATG00000021801.1,CATG00000021916.1,CATG00000022014.1,CATG00000022034.1,CATG00000022079.1,CATG00000022080.1,CATG00000022086.1,CATG00000022097.1,CATG00000022115.1,CATG00000022510.1,CATG00000022775.1,CATG00000022793.1,CATG00000022987.1,CATG00000023019.1,CATG00000023043.1,CATG00000023277.1,CATG00000023278.1,CATG00000023291.1,CATG00000023332.1,CATG00000023421.1,CATG00000023443.1,CATG00000023453.1,CATG00000023476.1,CATG00000023477.1,CATG00000023497.1,CATG00000023498.1,CATG00000023501.1,CATG00000023610.1,CATG00000023922.1,CATG00000024020.1,CATG00000024065.1,CATG00000024110.1,CATG00000024256.1,CATG00000024309.1,CATG00000024467.1,CATG00000024469.1,CATG00000024500.1,CATG00000024716.1,CATG00000024759.1,CATG00000024824.1,CATG00000024927.1,CATG00000024976.1,CATG00000025237.1,CATG00000025242.1,CATG00000025391.1,CATG00000025392.1,CATG00000025393.1,CATG00000025394.1,CATG00000025396.1,CATG00000025402.1,CATG00000025410.1,CATG00000025428.1,CATG00000025430.1,CATG00000025431.1,CATG00000025485.1,CATG00000025548.1,CATG00000025549.1,CATG00000025563.1,CATG00000025564.1,CATG00000025657.1,CATG00000025673.1,CATG00000025681.1,CATG00000025827.1,CATG00000025882.1,CATG00000025883.1,CATG00000025889.1,CATG00000025925.1,CATG00000025943.1,CATG00000025945.1,CATG00000025972.1,CATG00000026140.1,CATG00000026304.1,CATG00000026306.1,CATG00000026330.1,CATG00000026638.1,CATG00000026648.1,CATG00000026668.1,CATG00000026669.1,CATG00000026827.1,CATG00000026893.1,CATG00000026902.1,CATG00000026998.1,CATG00000027000.1,CATG00000027025.1,CATG00000027119.1,CATG00000027127.1,CATG00000027233.1,CATG00000027439.1,CATG00000027614.1,CATG00000027746.1,CATG00000027790.1,CATG00000027831.1,CATG00000027892.1,CATG00000027973.1,CATG00000028017.1,CATG00000028019.1,CATG00000028030.1,CATG00000028058.1,CATG00000028105.1,CATG00000028122.1,CATG00000028160.1,CATG00000028266.1,CATG00000028410.1,CATG00000028561.1,CATG00000028729.1,CATG00000028923.1,CATG00000029011.1,CATG00000029043.1,CATG00000029047.1,CATG00000029072.1,CATG00000029081.1,CATG00000029199.1,CATG00000029200.1,CATG00000029294.1,CATG00000029307.1,CATG00000029360.1,CATG00000029368.1,CATG00000029383.1,CATG00000029385.1,CATG00000029389.1,CATG00000029615.1,CATG00000029702.1,CATG00000030052.1,CATG00000030064.1,CATG00000030128.1,CATG00000030129.1,CATG00000030149.1,CATG00000030195.1,CATG00000030285.1,CATG00000030326.1,CATG00000030327.1,CATG00000030407.1,CATG00000030408.1,CATG00000030411.1,CATG00000030413.1,CATG00000030415.1,CATG00000030423.1,CATG00000030442.1,CATG00000030444.1,CATG00000030447.1,CATG00000030469.1,CATG00000030491.1,CATG00000030514.1,CATG00000030623.1,CATG00000030625.1,CATG00000030633.1,CATG00000030713.1,CATG00000030886.1,CATG00000031026.1,CATG00000031078.1,CATG00000031279.1,CATG00000031317.1,CATG00000031416.1,CATG00000031447.1,CATG00000031729.1,CATG00000032029.1,CATG00000032068.1,CATG00000032069.1,CATG00000032120.1,CATG00000032124.1,CATG00000032272.1,CATG00000032328.1,CATG00000032385.1,CATG00000032416.1,CATG00000032426.1,CATG00000032430.1,CATG00000032436.1,CATG00000032451.1,CATG00000032467.1,CATG00000032481.1,CATG00000032517.1,CATG00000032518.1,CATG00000032521.1,CATG00000032542.1,CATG00000032551.1,CATG00000032591.1,CATG00000032672.1,CATG00000032694.1,CATG00000032733.1,CATG00000032772.1,CATG00000032850.1,CATG00000032852.1,CATG00000032966.1,CATG00000032968.1,CATG00000032969.1,CATG00000033166.1,CATG00000033294.1,CATG00000033503.1,CATG00000033563.1,CATG00000033577.1,CATG00000033626.1,CATG00000033631.1,CATG00000033632.1,CATG00000033703.1,CATG00000033934.1,CATG00000034076.1,CATG00000034150.1,CATG00000034265.1,CATG00000034282.1,CATG00000034433.1,CATG00000034522.1,CATG00000034653.1,CATG00000034662.1,CATG00000034706.1,CATG00000034724.1,CATG00000034726.1,CATG00000034805.1,CATG00000034872.1,CATG00000034878.1,CATG00000034983.1,CATG00000034984.1,CATG00000034985.1,CATG00000034986.1,CATG00000035185.1,CATG00000035322.1,CATG00000035830.1,CATG00000036637.1,CATG00000036731.1,CATG00000036786.1,CATG00000036993.1,CATG00000037117.1,CATG00000037502.1,CATG00000037518.1,CATG00000038048.1,CATG00000038167.1,CATG00000038176.1,CATG00000038212.1,CATG00000038215.1,CATG00000038221.1,CATG00000038400.1,CATG00000038401.1,CATG00000038410.1,CATG00000038433.1,CATG00000038441.1,CATG00000038604.1,CATG00000038608.1,CATG00000038647.1,CATG00000038667.1,CATG00000038737.1,CATG00000038776.1,CATG00000038802.1,CATG00000038820.1,CATG00000039139.1,CATG00000039330.1,CATG00000039355.1,CATG00000039425.1,CATG00000039426.1,CATG00000039498.1,CATG00000039564.1,CATG00000039719.1,CATG00000039815.1,CATG00000039920.1,CATG00000039942.1,CATG00000039973.1,CATG00000039976.1,CATG00000039983.1,CATG00000039989.1,CATG00000040024.1,CATG00000040026.1,CATG00000040027.1,CATG00000040034.1,CATG00000040042.1,CATG00000040063.1,CATG00000040067.1,CATG00000040068.1,CATG00000040180.1,CATG00000040202.1,CATG00000040303.1,CATG00000040378.1,CATG00000040393.1,CATG00000040400.1,CATG00000040403.1,CATG00000040424.1,CATG00000040439.1,CATG00000040457.1,CATG00000040480.1,CATG00000040483.1,CATG00000040501.1,CATG00000040510.1,CATG00000040514.1,CATG00000040590.1,CATG00000040630.1,CATG00000040662.1,CATG00000040736.1,CATG00000040796.1,CATG00000040803.1,CATG00000040839.1,CATG00000040849.1,CATG00000040897.1,CATG00000040952.1,CATG00000040955.1,CATG00000040957.1,CATG00000040993.1,CATG00000041032.1,CATG00000041149.1,CATG00000041150.1,CATG00000041180.1,CATG00000041192.1,CATG00000041224.1,CATG00000041336.1,CATG00000041351.1,CATG00000041355.1,CATG00000041426.1,CATG00000041477.1,CATG00000041579.1,CATG00000041727.1,CATG00000042228.1,CATG00000042238.1,CATG00000042466.1,CATG00000042543.1,CATG00000042562.1,CATG00000042563.1,CATG00000042565.1,CATG00000042601.1,CATG00000042603.1,CATG00000042708.1,CATG00000042805.1,CATG00000043107.1,CATG00000043222.1,CATG00000043230.1,CATG00000043289.1,CATG00000043382.1,CATG00000043510.1,CATG00000043523.1,CATG00000043839.1,CATG00000043927.1,CATG00000043937.1,CATG00000043953.1,CATG00000044385.1,CATG00000044556.1,CATG00000044703.1,CATG00000044709.1,CATG00000044713.1,CATG00000044714.1,CATG00000044716.1,CATG00000044728.1,CATG00000044843.1,CATG00000045046.1,CATG00000045070.1,CATG00000045206.1,CATG00000045277.1,CATG00000045305.1,CATG00000046012.1,CATG00000046153.1,CATG00000046213.1,CATG00000046418.1,CATG00000047183.1,CATG00000047187.1,CATG00000047188.1,CATG00000047281.1,CATG00000047338.1,CATG00000047371.1,CATG00000047451.1,CATG00000047463.1,CATG00000047602.1,CATG00000047741.1,CATG00000047853.1,CATG00000047907.1,CATG00000047933.1,CATG00000047995.1,CATG00000048063.1,CATG00000048129.1,CATG00000048249.1,CATG00000048286.1,CATG00000048317.1,CATG00000048507.1,CATG00000048743.1,CATG00000048747.1,CATG00000048772.1,CATG00000048895.1,CATG00000049022.1,CATG00000049219.1,CATG00000049355.1,CATG00000049391.1,CATG00000049462.1,CATG00000049464.1,CATG00000049529.1,CATG00000049589.1,CATG00000049719.1,CATG00000049818.1,CATG00000049909.1,CATG00000049984.1,CATG00000050087.1,CATG00000050088.1,CATG00000050089.1,CATG00000050091.1,CATG00000050093.1,CATG00000050098.1,CATG00000050205.1,CATG00000050213.1,CATG00000050219.1,CATG00000050475.1,CATG00000050644.1,CATG00000050736.1,CATG00000050750.1,CATG00000050881.1,CATG00000051049.1,CATG00000051167.1,CATG00000051532.1,CATG00000051546.1,CATG00000051556.1,CATG00000051687.1,CATG00000051689.1,CATG00000051880.1,CATG00000051921.1,CATG00000052059.1,CATG00000052062.1,CATG00000052131.1,CATG00000052172.1,CATG00000052211.1,CATG00000052212.1,CATG00000052228.1,CATG00000052233.1,CATG00000052234.1,CATG00000052243.1,CATG00000052248.1,CATG00000052261.1,CATG00000052348.1,CATG00000052364.1,CATG00000052393.1,CATG00000052650.1,CATG00000052891.1,CATG00000052895.1,CATG00000052899.1,CATG00000052902.1,CATG00000052943.1,CATG00000052975.1,CATG00000053029.1,CATG00000053077.1,CATG00000053253.1,CATG00000053265.1,CATG00000053270.1,CATG00000053322.1,CATG00000053336.1,CATG00000053340.1,CATG00000053380.1,CATG00000053426.1,CATG00000053477.1,CATG00000053505.1,CATG00000053746.1,CATG00000053874.1,CATG00000053951.1,CATG00000054005.1,CATG00000054011.1,CATG00000054077.1,CATG00000054161.1,CATG00000054167.1,CATG00000054247.1,CATG00000054391.1,CATG00000054481.1,CATG00000054584.1,CATG00000054585.1,CATG00000054650.1,CATG00000054684.1,CATG00000054858.1,CATG00000054918.1,CATG00000054976.1,CATG00000054989.1,CATG00000055021.1,CATG00000055027.1,CATG00000055053.1,CATG00000055064.1,CATG00000055084.1,CATG00000055087.1,CATG00000055093.1,CATG00000055094.1,CATG00000055097.1,CATG00000055101.1,CATG00000055105.1,CATG00000055219.1,CATG00000055241.1,CATG00000055334.1,CATG00000055413.1,CATG00000055544.1,CATG00000055944.1,CATG00000055946.1,CATG00000056029.1,CATG00000056031.1,CATG00000056036.1,CATG00000056043.1,CATG00000056058.1,CATG00000056254.1,CATG00000056265.1,CATG00000056299.1,CATG00000056300.1,CATG00000056371.1,CATG00000056671.1,CATG00000056732.1,CATG00000056744.1,CATG00000056756.1,CATG00000056757.1,CATG00000056759.1,CATG00000056762.1,CATG00000056777.1,CATG00000056856.1,CATG00000056917.1,CATG00000056937.1,CATG00000056946.1,CATG00000056954.1,CATG00000057005.1,CATG00000057194.1,CATG00000057229.1,CATG00000057235.1,CATG00000057415.1,CATG00000057418.1,CATG00000057419.1,CATG00000057420.1,CATG00000057472.1,CATG00000057473.1,CATG00000057564.1,CATG00000057710.1,CATG00000057739.1,CATG00000057756.1,CATG00000057762.1,CATG00000057824.1,CATG00000057844.1,CATG00000057855.1,CATG00000057868.1,CATG00000057952.1,CATG00000058059.1,CATG00000058090.1,CATG00000058251.1,CATG00000058293.1,CATG00000058505.1,CATG00000058556.1,CATG00000058602.1,CATG00000058631.1,CATG00000058632.1,CATG00000058672.1,CATG00000058683.1,CATG00000058702.1,CATG00000058727.1,CATG00000058843.1,CATG00000058844.1,CATG00000058894.1,CATG00000058903.1,CATG00000059204.1,CATG00000059209.1,CATG00000059242.1,CATG00000059714.1,CATG00000059820.1,CATG00000059906.1,CATG00000059932.1,CATG00000059988.1,CATG00000059993.1,CATG00000059994.1,CATG00000059995.1,CATG00000060079.1,CATG00000060129.1,CATG00000060134.1,CATG00000060149.1,CATG00000060467.1,CATG00000060565.1,CATG00000060767.1,CATG00000061113.1,CATG00000061114.1,CATG00000061378.1,CATG00000061689.1,CATG00000061735.1,CATG00000061773.1,CATG00000061776.1,CATG00000061784.1,CATG00000061897.1,CATG00000061901.1,CATG00000061913.1,CATG00000062191.1,CATG00000062836.1,CATG00000062933.1,CATG00000063094.1,CATG00000063218.1,CATG00000063514.1,CATG00000063723.1,CATG00000063738.1,CATG00000063794.1,CATG00000063863.1,CATG00000063894.1,CATG00000064109.1,CATG00000064244.1,CATG00000064254.1,CATG00000064267.1,CATG00000064381.1,CATG00000064487.1,CATG00000064488.1,CATG00000064587.1,CATG00000064781.1,CATG00000064850.1,CATG00000064889.1,CATG00000065047.1,CATG00000065048.1,CATG00000065058.1,CATG00000065891.1,CATG00000066069.1,CATG00000066097.1,CATG00000066148.1,CATG00000066170.1,CATG00000066198.1,CATG00000066319.1,CATG00000066491.1,CATG00000066704.1,CATG00000066791.1,CATG00000066857.1,CATG00000066946.1,CATG00000066951.1,CATG00000067103.1,CATG00000067300.1,CATG00000067396.1,CATG00000067715.1,CATG00000067825.1,CATG00000067830.1,CATG00000067882.1,CATG00000068355.1,CATG00000068371.1,CATG00000068412.1,CATG00000068905.1,CATG00000069011.1,CATG00000069038.1,CATG00000069206.1,CATG00000069208.1,CATG00000069224.1,CATG00000069553.1,CATG00000069608.1,CATG00000070323.1,CATG00000070588.1,CATG00000070602.1,CATG00000070608.1,CATG00000070633.1,CATG00000070666.1,CATG00000070705.1,CATG00000071354.1,CATG00000071356.1,CATG00000071360.1,CATG00000071364.1,CATG00000071756.1,CATG00000072157.1,CATG00000072166.1,CATG00000072413.1,CATG00000072727.1,CATG00000072804.1,CATG00000072806.1,CATG00000072807.1,CATG00000072873.1,CATG00000072877.1,CATG00000072939.1,CATG00000073242.1,CATG00000073317.1,CATG00000073741.1,CATG00000074186.1,CATG00000074225.1,CATG00000074532.1,CATG00000074760.1,CATG00000074877.1,CATG00000074891.1,CATG00000074965.1,CATG00000074969.1,CATG00000074974.1,CATG00000075247.1,CATG00000075248.1,CATG00000075250.1,CATG00000075493.1,CATG00000075637.1,CATG00000075724.1,CATG00000075893.1,CATG00000075906.1,CATG00000075998.1,CATG00000076219.1,CATG00000076401.1,CATG00000076432.1,CATG00000076632.1,CATG00000076637.1,CATG00000076640.1,CATG00000076731.1,CATG00000076813.1,CATG00000076837.1,CATG00000077434.1,CATG00000077524.1,CATG00000077525.1,CATG00000077532.1,CATG00000077537.1,CATG00000077557.1,CATG00000077571.1,CATG00000077590.1,CATG00000077721.1,CATG00000077736.1,CATG00000077779.1,CATG00000077786.1,CATG00000077851.1,CATG00000077873.1,CATG00000077901.1,CATG00000078059.1,CATG00000078081.1,CATG00000078082.1,CATG00000078085.1,CATG00000078275.1,CATG00000078340.1,CATG00000078341.1,CATG00000078388.1,CATG00000078629.1,CATG00000078695.1,CATG00000078696.1,CATG00000078699.1,CATG00000078702.1,CATG00000078703.1,CATG00000078712.1,CATG00000078757.1,CATG00000078846.1,CATG00000079407.1,CATG00000079518.1,CATG00000079562.1,CATG00000079812.1,CATG00000079841.1,CATG00000079883.1,CATG00000080056.1,CATG00000080057.1,CATG00000080168.1,CATG00000080218.1,CATG00000080304.1,CATG00000080462.1,CATG00000080492.1,CATG00000080539.1,CATG00000080621.1,CATG00000081141.1,CATG00000081154.1,CATG00000081222.1,CATG00000081373.1,CATG00000081428.1,CATG00000081807.1,CATG00000081977.1,CATG00000081984.1,CATG00000081985.1,CATG00000082035.1,CATG00000082038.1,CATG00000082039.1,CATG00000082040.1,CATG00000082042.1,CATG00000082071.1,CATG00000082110.1,CATG00000082156.1,CATG00000082168.1,CATG00000082228.1,CATG00000082230.1,CATG00000082240.1,CATG00000082365.1,CATG00000082387.1,CATG00000082554.1,CATG00000082558.1,CATG00000082559.1,CATG00000082570.1,CATG00000082680.1,CATG00000082713.1,CATG00000082820.1,CATG00000082901.1,CATG00000082915.1,CATG00000082917.1,CATG00000082930.1,CATG00000082933.1,CATG00000083014.1,CATG00000083244.1,CATG00000083404.1,CATG00000083462.1,CATG00000083467.1,CATG00000083553.1,CATG00000083556.1,CATG00000083557.1,CATG00000083609.1,CATG00000083612.1,CATG00000083629.1,CATG00000083723.1,CATG00000083836.1,CATG00000083853.1,CATG00000083983.1,CATG00000084004.1,CATG00000084332.1,CATG00000084574.1,CATG00000084802.1,CATG00000085288.1,CATG00000085397.1,CATG00000085605.1,CATG00000085956.1,CATG00000085965.1,CATG00000085989.1,CATG00000086004.1,CATG00000086103.1,CATG00000086115.1,CATG00000086116.1,CATG00000086126.1,CATG00000086148.1,CATG00000086354.1,CATG00000086459.1,CATG00000086480.1,CATG00000086521.1,CATG00000086565.1,CATG00000086753.1,CATG00000086775.1,CATG00000086906.1,CATG00000086912.1,CATG00000087261.1,CATG00000087267.1,CATG00000087356.1,CATG00000087364.1,CATG00000087375.1,CATG00000087393.1,CATG00000087401.1,CATG00000087430.1,CATG00000087431.1,CATG00000087490.1,CATG00000087590.1,CATG00000087610.1,CATG00000087613.1,CATG00000087987.1,CATG00000087988.1,CATG00000087989.1,CATG00000088174.1,CATG00000088178.1,CATG00000088206.1,CATG00000088287.1,CATG00000088343.1,CATG00000088404.1,CATG00000088442.1,CATG00000088558.1,CATG00000088801.1,CATG00000088816.1,CATG00000088826.1,CATG00000088838.1,CATG00000089041.1,CATG00000089207.1,CATG00000089498.1,CATG00000089655.1,CATG00000089657.1,CATG00000089771.1,CATG00000089818.1,CATG00000090076.1,CATG00000090223.1,CATG00000090326.1,CATG00000090351.1,CATG00000090396.1,CATG00000090511.1,CATG00000090690.1,CATG00000090692.1,CATG00000090718.1,CATG00000090842.1,CATG00000090843.1,CATG00000090869.1,CATG00000090897.1,CATG00000091069.1,CATG00000091391.1,CATG00000091754.1,CATG00000091771.1,CATG00000091804.1,CATG00000091805.1,CATG00000091923.1,CATG00000092110.1,CATG00000092134.1,CATG00000092412.1,CATG00000092727.1,CATG00000092772.1,CATG00000092857.1,CATG00000093147.1,CATG00000093256.1,CATG00000093410.1,CATG00000093418.1,CATG00000093907.1,CATG00000093989.1,CATG00000094055.1,CATG00000094268.1,CATG00000094439.1,CATG00000094544.1,CATG00000094865.1,CATG00000094990.1,CATG00000095080.1,CATG00000095787.1,CATG00000095809.1,CATG00000095886.1,CATG00000095968.1,CATG00000096154.1,CATG00000096157.1,CATG00000096362.1,CATG00000096391.1,CATG00000096613.1,CATG00000096657.1,CATG00000096677.1,CATG00000096683.1,CATG00000096753.1,CATG00000096757.1,CATG00000096758.1,CATG00000096787.1,CATG00000096850.1,CATG00000096852.1,CATG00000096853.1,CATG00000097115.1,CATG00000097116.1,CATG00000097117.1,CATG00000097241.1,CATG00000097365.1,CATG00000097540.1,CATG00000097572.1,CATG00000097665.1,CATG00000097771.1,CATG00000097987.1,CATG00000098124.1,CATG00000098185.1,CATG00000098201.1,CATG00000098669.1,CATG00000098860.1,CATG00000098900.1,CATG00000098967.1,CATG00000098985.1,CATG00000098986.1,CATG00000098989.1,CATG00000098991.1,CATG00000099117.1,CATG00000099144.1,CATG00000100022.1,CATG00000100260.1,CATG00000100377.1,CATG00000100403.1,CATG00000100748.1,CATG00000100898.1,CATG00000101012.1,CATG00000101020.1,CATG00000101030.1,CATG00000101053.1,CATG00000101216.1,CATG00000101226.1,CATG00000101230.1,CATG00000101288.1,CATG00000101701.1,CATG00000101799.1,CATG00000101803.1,CATG00000101944.1,CATG00000102008.1,CATG00000102304.1,CATG00000102362.1,CATG00000102429.1,CATG00000102430.1,CATG00000102485.1,CATG00000102488.1,CATG00000102490.1,CATG00000102491.1,CATG00000102565.1,CATG00000102654.1,CATG00000102861.1,CATG00000103001.1,CATG00000103302.1,CATG00000103482.1,CATG00000103704.1,CATG00000103892.1,CATG00000103894.1,CATG00000104116.1,CATG00000104120.1,CATG00000104126.1,CATG00000104202.1,CATG00000104230.1,CATG00000104343.1,CATG00000104345.1,CATG00000104350.1,CATG00000104381.1,CATG00000104383.1,CATG00000104457.1,CATG00000104493.1,CATG00000104680.1,CATG00000104811.1,CATG00000105112.1,CATG00000105265.1,CATG00000105590.1,CATG00000105741.1,CATG00000105977.1,CATG00000105994.1,CATG00000105999.1,CATG00000106179.1,CATG00000106180.1,CATG00000106316.1,CATG00000106637.1,CATG00000106714.1,CATG00000106787.1,CATG00000106964.1,CATG00000107168.1,CATG00000107171.1,CATG00000107174.1,CATG00000107177.1,CATG00000107234.1,CATG00000107320.1,CATG00000107758.1,CATG00000107854.1,CATG00000108059.1,CATG00000108296.1,CATG00000108418.1,CATG00000108665.1,CATG00000108674.1,CATG00000109054.1,CATG00000109328.1,CATG00000109375.1,CATG00000109548.1,CATG00000109742.1,CATG00000109763.1,CATG00000109784.1,CATG00000109903.1,CATG00000109908.1,CATG00000109920.1,CATG00000109925.1,CATG00000109926.1,CATG00000109967.1,CATG00000109985.1,CATG00000110012.1,CATG00000110233.1,CATG00000110357.1,CATG00000110369.1,CATG00000110374.1,CATG00000110388.1,CATG00000110516.1,CATG00000110839.1,CATG00000110918.1,CATG00000110992.1,CATG00000111066.1,CATG00000111070.1,CATG00000111166.1,CATG00000111202.1,CATG00000111352.1,CATG00000111552.1,CATG00000112061.1,CATG00000112080.1,CATG00000112094.1,CATG00000112095.1,CATG00000112099.1,CATG00000112267.1,CATG00000112270.1,CATG00000112294.1,CATG00000112324.1,CATG00000112881.1,CATG00000113045.1,CATG00000113121.1,CATG00000113134.1,CATG00000113144.1,CATG00000113219.1,CATG00000113260.1,CATG00000113392.1,CATG00000113441.1,CATG00000113443.1,CATG00000113494.1,CATG00000113565.1,CATG00000113566.1,CATG00000113670.1,CATG00000113718.1,CATG00000113794.1,CATG00000113806.1,CATG00000113852.1,CATG00000113869.1,CATG00000114024.1,CATG00000114214.1,CATG00000114319.1,CATG00000114512.1,CATG00000115352.1,CATG00000115502.1,CATG00000115509.1,CATG00000115511.1,CATG00000115588.1,CATG00000115594.1,CATG00000115734.1,CATG00000115893.1,CATG00000115895.1,CATG00000115896.1,CATG00000115925.1,CATG00000116089.1,CATG00000116287.1,CATG00000116288.1,CATG00000116482.1,CATG00000116540.1,CATG00000116546.1,CATG00000116753.1,CATG00000116943.1,CATG00000116961.1,CATG00000116966.1,CATG00000116968.1,CATG00000117202.1,CATG00000117205.1,CATG00000117297.1,CATG00000117313.1,CATG00000117333.1,CATG00000117683.1,CATG00000117745.1,CATG00000117784.1,CATG00000118069.1,CATG00000118320.1,CATG00000118434.1,CATG00000118442.1,ENSG00000000938.8,ENSG00000001167.10,ENSG00000003402.15,ENSG00000005020.8,ENSG00000005238.15,ENSG00000005302.13,ENSG00000005339.8,ENSG00000005483.15,ENSG00000005844.13,ENSG00000005889.11,ENSG00000005893.11,ENSG00000006459.6,ENSG00000006652.9,ENSG00000007944.10,ENSG00000008083.9,ENSG00000008128.18,ENSG00000008130.11,ENSG00000008294.16,ENSG00000008438.4,ENSG00000008513.10,ENSG00000008516.12,ENSG00000009790.10,ENSG00000010404.13,ENSG00000010539.7,ENSG00000010818.4,ENSG00000011198.3,ENSG00000011422.7,ENSG00000011600.7,ENSG00000012232.4,ENSG00000012660.9,ENSG00000012779.6,ENSG00000013810.14,ENSG00000014164.6,ENSG00000014257.11,ENSG00000015285.6,ENSG00000015475.14,ENSG00000017797.7,ENSG00000018280.12,ENSG00000021355.8,ENSG00000021574.7,ENSG00000022277.8,ENSG00000022567.5,ENSG00000022840.11,ENSG00000023287.8,ENSG00000023892.9,ENSG00000024048.6,ENSG00000025293.11,ENSG00000025708.8,ENSG00000025770.14,ENSG00000026103.15,ENSG00000026297.11,ENSG00000027075.9,ENSG00000027697.8,ENSG00000028137.12,ENSG00000029363.11,ENSG00000031003.6,ENSG00000032219.14,ENSG00000033327.8,ENSG00000033800.9,ENSG00000034152.14,ENSG00000035664.7,ENSG00000035681.3,ENSG00000036054.8,ENSG00000036257.8,ENSG00000038219.8,ENSG00000043462.7,ENSG00000044446.7,ENSG00000047410.9,ENSG00000047578.8,ENSG00000047644.13,ENSG00000048392.7,ENSG00000048740.13,ENSG00000051009.6,ENSG00000052749.9,ENSG00000053254.11,ENSG00000053918.11,ENSG00000054118.9,ENSG00000054219.9,ENSG00000054267.16,ENSG00000054967.8,ENSG00000054983.12,ENSG00000055163.14,ENSG00000055208.13,ENSG00000055332.12,ENSG00000055609.13,ENSG00000055917.11,ENSG00000057704.6,ENSG00000058063.11,ENSG00000058272.11,ENSG00000058673.11,ENSG00000059145.14,ENSG00000059377.11,ENSG00000059728.6,ENSG00000059804.11,ENSG00000060069.12,ENSG00000062282.10,ENSG00000062650.13,ENSG00000062716.6,ENSG00000064012.17,ENSG00000064666.10,ENSG00000064687.8,ENSG00000064763.6,ENSG00000064932.11,ENSG00000065135.7,ENSG00000065243.14,ENSG00000065413.12,ENSG00000065559.10,ENSG00000065613.9,ENSG00000065615.9,ENSG00000065809.9,ENSG00000065882.11,ENSG00000066027.7,ENSG00000066084.8,ENSG00000066336.7,ENSG00000066777.4,ENSG00000067369.9,ENSG00000067596.6,ENSG00000067900.6,ENSG00000067992.8,ENSG00000068024.12,ENSG00000068308.9,ENSG00000068323.12,ENSG00000068383.14,ENSG00000068650.14,ENSG00000068878.10,ENSG00000069399.8,ENSG00000069943.5,ENSG00000069974.11,ENSG00000070190.8,ENSG00000070444.10,ENSG00000070495.10,ENSG00000070614.10,ENSG00000070731.5,ENSG00000070759.12,ENSG00000070831.11,ENSG00000070961.10,ENSG00000071189.17,ENSG00000071243.11,ENSG00000072401.10,ENSG00000072518.16,ENSG00000072786.8,ENSG00000072864.8,ENSG00000073150.9,ENSG00000073331.13,ENSG00000073614.7,ENSG00000073756.7,ENSG00000073910.15,ENSG00000073921.13,ENSG00000074276.6,ENSG00000074370.13,ENSG00000074660.11,ENSG00000074706.9,ENSG00000074755.10,ENSG00000074803.13,ENSG00000075420.8,ENSG00000075426.7,ENSG00000075884.8,ENSG00000076108.7,ENSG00000076513.12,ENSG00000076641.4,ENSG00000076662.5,ENSG00000076685.14,ENSG00000076944.10,ENSG00000077150.13,ENSG00000077157.16,ENSG00000077238.9,ENSG00000077420.11,ENSG00000077454.11,ENSG00000077458.8,ENSG00000077984.4,ENSG00000078142.7,ENSG00000078487.13,ENSG00000078589.8,ENSG00000078618.15,ENSG00000078747.8,ENSG00000079263.14,ENSG00000079335.13,ENSG00000079385.17,ENSG00000079432.3,ENSG00000080371.4,ENSG00000080815.14,ENSG00000081019.9,ENSG00000081237.14,ENSG00000081320.6,ENSG00000082074.11,ENSG00000082996.15,ENSG00000083168.5,ENSG00000083223.13,ENSG00000083799.13,ENSG00000083828.11,ENSG00000083896.8,ENSG00000083937.4,ENSG00000084070.7,ENSG00000084110.6,ENSG00000084676.11,ENSG00000085117.7,ENSG00000085514.11,ENSG00000086062.8,ENSG00000086300.11,ENSG00000086589.7,ENSG00000086730.12,ENSG00000087074.7,ENSG00000087157.14,ENSG00000087206.12,ENSG00000087253.7,ENSG00000087266.11,ENSG00000087589.12,ENSG00000087903.8,ENSG00000088053.7,ENSG00000088930.6,ENSG00000089159.11,ENSG00000089505.13,ENSG00000089558.4,ENSG00000089639.6,ENSG00000089818.12,ENSG00000089902.8,ENSG00000090020.6,ENSG00000090061.13,ENSG00000090238.7,ENSG00000090339.4,ENSG00000090376.4,ENSG00000091039.12,ENSG00000091106.14,ENSG00000091181.15,ENSG00000091317.7,ENSG00000091592.11,ENSG00000092020.6,ENSG00000092067.5,ENSG00000092199.13,ENSG00000092200.8,ENSG00000092203.9,ENSG00000092531.5,ENSG00000092871.12,ENSG00000092929.7,ENSG00000093000.14,ENSG00000093134.9,ENSG00000094975.9,ENSG00000095015.5,ENSG00000095370.15,ENSG00000095574.7,ENSG00000095787.17,ENSG00000095794.15,ENSG00000095951.12,ENSG00000096063.10,ENSG00000096968.8,ENSG00000096996.11,ENSG00000097033.10,ENSG00000099308.6,ENSG00000099331.9,ENSG00000099365.5,ENSG00000099875.10,ENSG00000099985.3,ENSG00000099995.14,ENSG00000100024.10,ENSG00000100030.10,ENSG00000100031.14,ENSG00000100034.9,ENSG00000100055.16,ENSG00000100092.16,ENSG00000100147.9,ENSG00000100226.11,ENSG00000100266.13,ENSG00000100284.16,ENSG00000100330.11,ENSG00000100345.16,ENSG00000100354.16,ENSG00000100365.10,ENSG00000100368.9,ENSG00000100393.9,ENSG00000100461.13,ENSG00000100485.7,ENSG00000100503.19,ENSG00000100504.12,ENSG00000100599.11,ENSG00000100605.12,ENSG00000100612.9,ENSG00000100614.13,ENSG00000100628.7,ENSG00000100644.12,ENSG00000100647.7,ENSG00000100650.11,ENSG00000100731.11,ENSG00000100784.5,ENSG00000100906.6,ENSG00000100985.7,ENSG00000101109.7,ENSG00000101162.3,ENSG00000101216.6,ENSG00000101236.12,ENSG00000101265.11,ENSG00000101307.11,ENSG00000101331.11,ENSG00000101336.8,ENSG00000101425.8,ENSG00000101474.7,ENSG00000101493.6,ENSG00000101558.9,ENSG00000101596.10,ENSG00000101745.11,ENSG00000101849.11,ENSG00000101916.11,ENSG00000101972.14,ENSG00000102010.10,ENSG00000102034.12,ENSG00000102096.9,ENSG00000102218.5,ENSG00000102445.14,ENSG00000102524.7,ENSG00000102543.10,ENSG00000102580.10,ENSG00000102796.6,ENSG00000102858.8,ENSG00000102879.11,ENSG00000102908.16,ENSG00000102921.3,ENSG00000103005.7,ENSG00000103056.7,ENSG00000103111.10,ENSG00000103154.5,ENSG00000103187.6,ENSG00000103194.11,ENSG00000103196.7,ENSG00000103313.7,ENSG00000103355.8,ENSG00000103381.7,ENSG00000103426.8,ENSG00000103479.10,ENSG00000103569.5,ENSG00000103642.7,ENSG00000103653.12,ENSG00000104093.9,ENSG00000104133.10,ENSG00000104312.6,ENSG00000104320.9,ENSG00000104324.11,ENSG00000104343.15,ENSG00000104517.8,ENSG00000104714.9,ENSG00000104763.13,ENSG00000104825.12,ENSG00000104856.9,ENSG00000104894.7,ENSG00000104972.10,ENSG00000104973.10,ENSG00000104974.6,ENSG00000105085.6,ENSG00000105205.6,ENSG00000105287.8,ENSG00000105321.8,ENSG00000105329.5,ENSG00000105339.6,ENSG00000105352.6,ENSG00000105397.9,ENSG00000105479.11,ENSG00000105483.12,ENSG00000105514.3,ENSG00000105520.6,ENSG00000105639.14,ENSG00000105656.8,ENSG00000105835.7,ENSG00000105851.6,ENSG00000105856.9,ENSG00000105866.9,ENSG00000105939.8,ENSG00000106052.9,ENSG00000106348.12,ENSG00000106780.7,ENSG00000106829.14,ENSG00000106948.12,ENSG00000107099.11,ENSG00000107290.9,ENSG00000107341.4,ENSG00000107554.11,ENSG00000107736.15,ENSG00000107738.15,ENSG00000107968.5,ENSG00000108061.7,ENSG00000108100.13,ENSG00000108244.12,ENSG00000108256.4,ENSG00000108296.7,ENSG00000108306.7,ENSG00000108405.3,ENSG00000108406.5,ENSG00000108510.5,ENSG00000108556.7,ENSG00000108582.7,ENSG00000108819.9,ENSG00000108932.7,ENSG00000108946.10,ENSG00000108984.9,ENSG00000109103.7,ENSG00000109118.9,ENSG00000109220.6,ENSG00000109272.3,ENSG00000109320.7,ENSG00000109323.4,ENSG00000109332.15,ENSG00000109381.15,ENSG00000109466.9,ENSG00000109670.9,ENSG00000109674.3,ENSG00000109756.4,ENSG00000109787.8,ENSG00000110046.8,ENSG00000110047.13,ENSG00000110203.4,ENSG00000110315.2,ENSG00000110324.5,ENSG00000110367.7,ENSG00000110395.4,ENSG00000110422.7,ENSG00000110446.5,ENSG00000110697.8,ENSG00000110713.11,ENSG00000110719.5,ENSG00000110852.4,ENSG00000110876.8,ENSG00000110931.14,ENSG00000110934.6,ENSG00000111052.3,ENSG00000111261.9,ENSG00000111276.6,ENSG00000111348.4,ENSG00000111424.6,ENSG00000111642.10,ENSG00000111647.8,ENSG00000111679.12,ENSG00000111729.8,ENSG00000111802.9,ENSG00000111837.7,ENSG00000111859.12,ENSG00000111913.11,ENSG00000112053.9,ENSG00000112062.6,ENSG00000112096.12,ENSG00000112137.12,ENSG00000112195.8,ENSG00000112242.10,ENSG00000112299.7,ENSG00000112303.9,ENSG00000112406.4,ENSG00000112511.13,ENSG00000112561.13,ENSG00000112624.8,ENSG00000113108.13,ENSG00000113269.9,ENSG00000113303.7,ENSG00000113368.7,ENSG00000113369.4,ENSG00000113391.12,ENSG00000113532.8,ENSG00000113580.10,ENSG00000113719.11,ENSG00000113749.5,ENSG00000113916.13,ENSG00000114127.6,ENSG00000114268.7,ENSG00000114316.8,ENSG00000114331.8,ENSG00000114353.12,ENSG00000114541.10,ENSG00000114573.5,ENSG00000114626.13,ENSG00000114656.6,ENSG00000114742.9,ENSG00000114978.13,ENSG00000115091.7,ENSG00000115165.5,ENSG00000115267.5,ENSG00000115271.6,ENSG00000115339.9,ENSG00000115415.14,ENSG00000115464.10,ENSG00000115520.4,ENSG00000115548.12,ENSG00000115590.9,ENSG00000115604.6,ENSG00000115607.5,ENSG00000115756.8,ENSG00000115808.7,ENSG00000115828.11,ENSG00000115935.12,ENSG00000115956.9,ENSG00000116014.5,ENSG0000</t>
  </si>
  <si>
    <t>CL:0000784</t>
  </si>
  <si>
    <t>plasmacytoid dendritic cell</t>
  </si>
  <si>
    <t>A dendritic cell type of distinct morphology, localization, and surface marker expression (CD123-positive) from other dendritic cell types and associated with early stage immune responses, particularly the release of physiologically abundant amounts of type I interferons in response to infection.</t>
  </si>
  <si>
    <t>CNhs10857,CNhs12196,CNhs12200</t>
  </si>
  <si>
    <t>CATG00000000670.1,CATG00000000858.1,CATG00000001248.1,CATG00000001303.1,CATG00000001511.1,CATG00000002188.1,CATG00000002630.1,CATG00000002750.1,CATG00000003133.1,CATG00000003150.1,CATG00000003457.1,CATG00000003969.1,CATG00000003974.1,CATG00000004581.1,CATG00000005240.1,CATG00000005458.1,CATG00000005468.1,CATG00000005618.1,CATG00000005705.1,CATG00000005706.1,CATG00000005894.1,CATG00000006109.1,CATG00000006119.1,CATG00000007292.1,CATG00000007499.1,CATG00000007935.1,CATG00000008268.1,CATG00000008987.1,CATG00000009042.1,CATG00000010268.1,CATG00000010408.1,CATG00000010416.1,CATG00000010423.1,CATG00000010438.1,CATG00000010529.1,CATG00000010764.1,CATG00000010962.1,CATG00000010971.1,CATG00000011252.1,CATG00000011429.1,CATG00000011809.1,CATG00000011916.1,CATG00000011981.1,CATG00000012003.1,CATG00000012031.1,CATG00000012641.1,CATG00000013144.1,CATG00000013322.1,CATG00000013574.1,CATG00000013771.1,CATG00000013773.1,CATG00000013775.1,CATG00000013885.1,CATG00000014081.1,CATG00000014108.1,CATG00000014122.1,CATG00000014533.1,CATG00000014677.1,CATG00000014776.1,CATG00000015926.1,CATG00000016581.1,CATG00000016603.1,CATG00000017017.1,CATG00000017188.1,CATG00000017496.1,CATG00000017541.1,CATG00000017830.1,CATG00000018170.1,CATG00000018213.1,CATG00000018268.1,CATG00000018888.1,CATG00000018895.1,CATG00000019168.1,CATG00000019386.1,CATG00000019540.1,CATG00000019939.1,CATG00000020021.1,CATG00000020269.1,CATG00000020341.1,CATG00000020715.1,CATG00000021390.1,CATG00000021574.1,CATG00000021626.1,CATG00000021859.1,CATG00000021966.1,CATG00000022086.1,CATG00000022100.1,CATG00000022213.1,CATG00000022243.1,CATG00000022536.1,CATG00000022687.1,CATG00000023043.1,CATG00000023185.1,CATG00000023498.1,CATG00000023610.1,CATG00000023630.1,CATG00000023809.1,CATG00000024682.1,CATG00000025548.1,CATG00000025824.1,CATG00000025865.1,CATG00000026251.1,CATG00000026915.1,CATG00000027080.1,CATG00000027238.1,CATG00000027673.1,CATG00000028180.1,CATG00000028257.1,CATG00000028329.1,CATG00000028912.1,CATG00000028973.1,CATG00000028983.1,CATG00000028998.1,CATG00000029056.1,CATG00000029356.1,CATG00000030390.1,CATG00000030417.1,CATG00000030492.1,CATG00000030651.1,CATG00000030758.1,CATG00000030841.1,CATG00000030853.1,CATG00000031189.1,CATG00000031284.1,CATG00000031337.1,CATG00000031410.1,CATG00000031490.1,CATG00000031540.1,CATG00000031875.1,CATG00000032029.1,CATG00000032111.1,CATG00000032120.1,CATG00000032122.1,CATG00000032199.1,CATG00000032552.1,CATG00000032626.1,CATG00000032641.1,CATG00000033084.1,CATG00000033089.1,CATG00000033218.1,CATG00000033595.1,CATG00000033649.1,CATG00000034360.1,CATG00000034361.1,CATG00000034366.1,CATG00000034660.1,CATG00000034913.1,CATG00000034914.1,CATG00000035375.1,CATG00000035380.1,CATG00000036111.1,CATG00000036723.1,CATG00000036864.1,CATG00000037143.1,CATG00000038095.1,CATG00000038127.1,CATG00000038155.1,CATG00000038244.1,CATG00000038337.1,CATG00000038339.1,CATG00000038595.1,CATG00000038698.1,CATG00000038760.1,CATG00000038762.1,CATG00000039204.1,CATG00000039215.1,CATG00000039330.1,CATG00000039479.1,CATG00000039518.1,CATG00000039648.1,CATG00000039735.1,CATG00000039760.1,CATG00000039773.1,CATG00000039966.1,CATG00000039970.1,CATG00000040032.1,CATG00000040055.1,CATG00000040468.1,CATG00000040636.1,CATG00000040769.1,CATG00000040980.1,CATG00000041041.1,CATG00000041202.1,CATG00000041485.1,CATG00000041726.1,CATG00000041727.1,CATG00000042127.1,CATG00000042568.1,CATG00000042652.1,CATG00000042994.1,CATG00000042995.1,CATG00000043222.1,CATG00000043235.1,CATG00000043243.1,CATG00000043261.1,CATG00000043294.1,CATG00000043307.1,CATG00000043381.1,CATG00000044677.1,CATG00000044711.1,CATG00000044725.1,CATG00000044822.1,CATG00000045483.1,CATG00000046838.1,CATG00000047028.1,CATG00000047338.1,CATG00000047586.1,CATG00000047915.1,CATG00000048063.1,CATG00000048770.1,CATG00000048781.1,CATG00000048875.1,CATG00000049027.1,CATG00000049200.1,CATG00000049355.1,CATG00000049517.1,CATG00000049547.1,CATG00000049589.1,CATG00000049612.1,CATG00000049660.1,CATG00000049799.1,CATG00000049914.1,CATG00000049971.1,CATG00000050005.1,CATG00000050096.1,CATG00000050477.1,CATG00000051365.1,CATG00000051561.1,CATG00000051562.1,CATG00000051841.1,CATG00000052347.1,CATG00000052766.1,CATG00000052891.1,CATG00000053051.1,CATG00000053093.1,CATG00000053196.1,CATG00000053285.1,CATG00000053322.1,CATG00000053783.1,CATG00000053962.1,CATG00000054209.1,CATG00000054363.1,CATG00000054380.1,CATG00000054570.1,CATG00000054749.1,CATG00000054890.1,CATG00000054891.1,CATG00000054927.1,CATG00000055807.1,CATG00000055820.1,CATG00000055869.1,CATG00000056163.1,CATG00000056184.1,CATG00000056202.1,CATG00000056259.1,CATG00000056262.1,CATG00000056265.1,CATG00000056751.1,CATG00000056888.1,CATG00000056936.1,CATG00000056937.1,CATG00000056942.1,CATG00000056947.1,CATG00000056954.1,CATG00000056977.1,CATG00000057363.1,CATG00000057472.1,CATG00000057735.1,CATG00000057881.1,CATG00000057952.1,CATG00000058059.1,CATG00000058242.1,CATG00000058457.1,CATG00000058554.1,CATG00000058571.1,CATG00000058575.1,CATG00000058595.1,CATG00000058647.1,CATG00000058658.1,CATG00000058904.1,CATG00000059016.1,CATG00000059214.1,CATG00000059508.1,CATG00000059510.1,CATG00000059935.1,CATG00000059987.1,CATG00000060012.1,CATG00000060036.1,CATG00000060044.1,CATG00000060103.1,CATG00000060242.1,CATG00000061022.1,CATG00000061239.1,CATG00000061544.1,CATG00000062239.1,CATG00000062762.1,CATG00000062925.1,CATG00000063716.1,CATG00000063921.1,CATG00000064140.1,CATG00000064473.1,CATG00000064611.1,CATG00000064633.1,CATG00000064635.1,CATG00000064781.1,CATG00000065093.1,CATG00000065425.1,CATG00000065645.1,CATG00000065824.1,CATG00000065920.1,CATG00000066022.1,CATG00000066497.1,CATG00000066704.1,CATG00000066809.1,CATG00000066951.1,CATG00000067370.1,CATG00000067391.1,CATG00000067478.1,CATG00000067519.1,CATG00000067520.1,CATG00000068362.1,CATG00000068404.1,CATG00000068553.1,CATG00000068905.1,CATG00000069213.1,CATG00000069553.1,CATG00000069555.1,CATG00000070323.1,CATG00000070697.1,CATG00000071011.1,CATG00000071354.1,CATG00000072175.1,CATG00000072868.1,CATG00000072894.1,CATG00000073650.1,CATG00000074135.1,CATG00000074202.1,CATG00000074384.1,CATG00000074949.1,CATG00000075649.1,CATG00000075916.1,CATG00000076716.1,CATG00000076852.1,CATG00000076958.1,CATG00000076960.1,CATG00000077098.1,CATG00000077434.1,CATG00000077601.1,CATG00000077612.1,CATG00000077862.1,CATG00000078043.1,CATG00000078334.1,CATG00000078969.1,CATG00000081001.1,CATG00000081209.1,CATG00000081403.1,CATG00000081405.1,CATG00000081725.1,CATG00000082075.1,CATG00000082217.1,CATG00000082228.1,CATG00000082275.1,CATG00000082486.1,CATG00000082487.1,CATG00000082609.1,CATG00000083151.1,CATG00000083320.1,CATG00000083349.1,CATG00000083577.1,CATG00000083581.1,CATG00000083596.1,CATG00000083624.1,CATG00000083672.1,CATG00000084001.1,CATG00000084477.1,CATG00000084562.1,CATG00000084818.1,CATG00000085258.1,CATG00000087076.1,CATG00000087081.1,CATG00000087082.1,CATG00000087393.1,CATG00000087504.1,CATG00000087800.1,CATG00000087827.1,CATG00000087828.1,CATG00000087855.1,CATG00000087897.1,CATG00000088039.1,CATG00000088071.1,CATG00000088085.1,CATG00000088207.1,CATG00000088328.1,CATG00000088377.1,CATG00000088834.1,CATG00000088877.1,CATG00000089177.1,CATG00000089492.1,CATG00000089924.1,CATG00000090053.1,CATG00000090117.1,CATG00000090135.1,CATG00000090145.1,CATG00000090220.1,CATG00000090689.1,CATG00000091007.1,CATG00000091069.1,CATG00000091376.1,CATG00000091481.1,CATG00000091789.1,CATG00000091921.1,CATG00000092136.1,CATG00000092377.1,CATG00000093611.1,CATG00000093987.1,CATG00000094618.1,CATG00000094949.1,CATG00000094951.1,CATG00000095567.1,CATG00000095569.1,CATG00000095666.1,CATG00000095840.1,CATG00000097487.1,CATG00000097606.1,CATG00000098441.1,CATG00000098792.1,CATG00000099117.1,CATG00000099288.1,CATG00000100194.1,CATG00000100961.1,CATG00000101030.1,CATG00000101040.1,CATG00000101070.1,CATG00000101125.1,CATG00000101410.1,CATG00000101665.1,CATG00000101669.1,CATG00000101763.1,CATG00000102036.1,CATG00000102166.1,CATG00000102331.1,CATG00000102464.1,CATG00000102488.1,CATG00000102655.1,CATG00000102764.1,CATG00000103500.1,CATG00000103581.1,CATG00000104122.1,CATG00000104343.1,CATG00000104559.1,CATG00000105376.1,CATG00000105951.1,CATG00000106127.1,CATG00000106348.1,CATG00000106423.1,CATG00000106691.1,CATG00000106703.1,CATG00000106964.1,CATG00000106965.1,CATG00000107058.1,CATG00000107109.1,CATG00000107233.1,CATG00000107388.1,CATG00000107401.1,CATG00000107424.1,CATG00000107468.1,CATG00000107591.1,CATG00000108281.1,CATG00000108988.1,CATG00000109036.1,CATG00000109089.1,CATG00000109201.1,CATG00000109226.1,CATG00000109434.1,CATG00000109710.1,CATG00000109831.1,CATG00000109985.1,CATG00000110046.1,CATG00000110136.1,CATG00000110446.1,CATG00000111264.1,CATG00000111554.1,CATG00000111573.1,CATG00000111627.1,CATG00000112330.1,CATG00000112858.1,CATG00000113380.1,CATG00000114373.1,CATG00000114505.1,CATG00000114598.1,CATG00000114688.1,CATG00000114770.1,CATG00000115277.1,CATG00000115304.1,CATG00000115645.1,CATG00000115951.1,CATG00000115957.1,CATG00000116100.1,CATG00000116390.1,CATG00000116841.1,CATG00000116959.1,CATG00000117012.1,CATG00000117055.1,CATG00000117326.1,CATG00000117681.1,CATG00000117746.1,CATG00000118438.1,ENSG00000010610.5,ENSG00000019582.10,ENSG00000023171.10,ENSG00000026297.11,ENSG00000031081.6,ENSG00000035664.7,ENSG00000036530.4,ENSG00000040199.14,ENSG00000040933.11,ENSG00000043514.11,ENSG00000046651.10,ENSG00000047579.15,ENSG00000048052.17,ENSG00000051108.10,ENSG00000051523.6,ENSG00000054277.8,ENSG00000054967.8,ENSG00000059588.5,ENSG00000060558.3,ENSG00000062524.11,ENSG00000063601.12,ENSG00000065923.5,ENSG00000066827.11,ENSG00000068724.11,ENSG00000069696.6,ENSG00000070031.3,ENSG00000070501.7,ENSG00000072858.6,ENSG00000074370.13,ENSG00000075240.12,ENSG00000076604.10,ENSG00000078177.9,ENSG00000081320.6,ENSG00000082438.11,ENSG00000085831.11,ENSG00000086288.7,ENSG00000089123.11,ENSG00000090104.7,ENSG00000091490.6,ENSG00000095564.9,ENSG00000095585.12,ENSG00000095951.12,ENSG00000096264.9,ENSG00000099958.10,ENSG00000100055.16,ENSG00000100290.2,ENSG00000100368.9,ENSG00000100373.5,ENSG00000100433.11,ENSG00000100453.8,ENSG00000100629.12,ENSG00000100721.6,ENSG00000100767.11,ENSG00000101082.9,ENSG00000101347.7,ENSG00000101438.3,ENSG00000101440.5,ENSG00000101445.5,ENSG00000101695.4,ENSG00000102007.6,ENSG00000102098.13,ENSG00000102174.7,ENSG00000102445.14,ENSG00000103056.7,ENSG00000103316.6,ENSG00000104081.9,ENSG00000104371.4,ENSG00000104774.8,ENSG00000104814.8,ENSG00000105085.6,ENSG00000105251.6,ENSG00000105426.10,ENSG00000105851.6,ENSG00000106018.9,ENSG00000106034.13,ENSG00000106537.7,ENSG00000106803.5,ENSG00000107317.7,ENSG00000107719.8,ENSG00000107736.15,ENSG00000107968.5,ENSG00000108551.4,ENSG00000108984.9,ENSG00000109381.15,ENSG00000110011.9,ENSG00000110057.3,ENSG00000110077.10,ENSG00000110400.6,ENSG00000110987.4,ENSG00000111249.9,ENSG00000111252.6,ENSG00000112159.7,ENSG00000112941.8,ENSG00000113580.10,ENSG00000114902.9,ENSG00000115339.9,ENSG00000115718.13,ENSG00000116017.6,ENSG00000116604.13,ENSG00000116741.6,ENSG00000116990.9,ENSG00000117036.7,ENSG00000117480.11,ENSG00000117620.8,ENSG00000118162.9,ENSG00000118513.14,ENSG00000118640.6,ENSG00000119411.10,ENSG00000119523.8,ENSG00000119655.4,ENSG00000119778.10,ENSG00000119801.8,ENSG00000119866.16,ENSG00000120616.11,ENSG00000121570.8,ENSG00000121807.5,ENSG00000121966.6,ENSG00000122025.10,ENSG00000122224.13,ENSG00000123836.10,ENSG00000124507.6,ENSG00000124659.5,ENSG00000124780.9,ENSG00000124813.16,ENSG00000125089.12,ENSG00000125354.18,ENSG00000125356.6,ENSG00000125430.4,ENSG00000125457.9,ENSG00000125869.5,ENSG00000126246.5,ENSG00000126804.9,ENSG00000128815.13,ENSG00000129204.12,ENSG00000129355.6,ENSG00000129521.9,ENSG00000129993.10,ENSG00000130037.3,ENSG00000130340.10,ENSG00000130775.11,ENSG00000130844.12,ENSG00000131401.7,ENSG00000131871.10,ENSG00000131876.12,ENSG00000132274.11,ENSG00000132334.12,ENSG00000132465.6,ENSG00000132518.6,ENSG00000132744.3,ENSG00000132819.12,ENSG00000132965.5,ENSG00000133874.1,ENSG00000134107.4,ENSG00000134215.11,ENSG00000134516.11,ENSG00000134758.9,ENSG00000135074.11,ENSG00000135916.11,ENSG00000135925.4,ENSG00000135953.6,ENSG00000136052.5,ENSG00000136111.8,ENSG00000136152.10,ENSG00000136425.8,ENSG00000136478.3,ENSG00000136573.8,ENSG00000136807.7,ENSG00000136840.14,ENSG00000136931.5,ENSG00000137161.12,ENSG00000137265.10,ENSG00000137478.10,ENSG00000137959.11,ENSG00000138050.10,ENSG00000138166.5,ENSG00000138623.5,ENSG00000138670.12,ENSG00000139218.13,ENSG00000139266.5,ENSG00000139370.6,ENSG00000139597.12,ENSG00000139618.10,ENSG00000139620.8,ENSG00000140009.14,ENSG00000140691.12,ENSG00000140968.6,ENSG00000141582.10,ENSG00000141748.8,ENSG00000141979.4,ENSG00000141994.11,ENSG00000142178.7,ENSG00000142185.12,ENSG00000142627.9,ENSG00000142920.12,ENSG00000143184.4,ENSG00000143494.11,ENSG00000143674.6,ENSG00000143751.9,ENSG00000144031.7,ENSG00000144218.14,ENSG00000144893.8,ENSG00000145287.6,ENSG00000145569.5,ENSG00000146072.6,ENSG00000146192.10,ENSG00000146232.10,ENSG00000147162.9,ENSG00000148154.5,ENSG00000149418.6,ENSG00000149646.8,ENSG00000149761.4,ENSG00000149781.8,ENSG00000151092.12,ENSG00000151131.5,ENSG00000151948.7,ENSG00000152061.17,ENSG00000152192.6,ENSG00000152242.6,ENSG00000152492.9,ENSG00000153046.13,ENSG00000153094.17,ENSG00000153898.8,ENSG00000154928.12,ENSG00000155090.10,ENSG00000155367.11,ENSG00000155629.10,ENSG00000156030.8,ENSG00000156136.5,ENSG00000156675.11,ENSG00000157017.11,ENSG00000157193.10,ENSG00000157350.8,ENSG00000159314.7,ENSG00000159388.5,ENSG00000159618.11,ENSG00000159708.13,ENSG00000160190.9,ENSG00000160223.12,ENSG00000160593.13,ENSG00000160602.9,ENSG00000161791.9,ENSG00000161835.6,ENSG00000162144.5,ENSG00000162302.8,ENSG00000162402.8,ENSG00000162676.7,ENSG00000162753.10,ENSG00000162843.13,ENSG00000162889.6,ENSG00000163644.10,ENSG00000163660.7,ENSG00000163666.4,ENSG00000163687.9,ENSG00000164142.11,ENSG00000164304.11,ENSG00000164649.15,ENSG00000164758.3,ENSG00000165025.10,ENSG00000165168.6,ENSG00000165621.4,ENSG00000165659.12,ENSG00000165731.13,ENSG00000165813.12,ENSG00000166265.7,ENSG00000166411.9,ENSG00000166428.8,ENSG00000166669.9,ENSG00000166736.7,ENSG00000167483.13,ENSG00000167543.11,ENSG00000167664.4,ENSG00000168081.4,ENSG00000168264.6,ENSG00000168675.14,ENSG00000168676.6,ENSG00000168792.4,ENSG00000169413.2,ENSG00000169432.10,ENSG00000169508.6,ENSG00000169583.12,ENSG00000169762.12,ENSG00000170113.11,ENSG00000170476.11,ENSG00000170627.5,ENSG00000170638.5,ENSG00000170802.11,ENSG00000171365.11,ENSG00000171502.10,ENSG00000171604.7,ENSG00000171611.5,ENSG00000171631.10,ENSG00000172292.10,ENSG00000172349.12,ENSG00000172409.5,ENSG00000173198.4,ENSG00000173457.6,ENSG00000173540.8,ENSG00000173542.4,ENSG00000173875.9,ENSG00000174123.6,ENSG00000174600.9,ENSG00000174776.6,ENSG00000174944.4,ENSG00000175202.3,ENSG00000175567.4,ENSG00000175857.4,ENSG00000176020.7,ENSG00000176624.9,ENSG00000177200.11,ENSG00000177340.4,ENSG00000177485.6,ENSG00000178342.4,ENSG00000178538.5,ENSG00000178607.11,ENSG00000178685.9,ENSG00000178732.4,ENSG00000178917.10,ENSG00000179344.12,ENSG00000179361.13,ENSG00000179456.9,ENSG00000179583.13,ENSG00000179639.6,ENSG00000179833.4,ENSG00000179840.5,ENSG00000180539.4,ENSG00000180549.7,ENSG00000180891.8,ENSG00000181408.2,ENSG00000181472.4,ENSG00000181908.4,ENSG00000182372.6,ENSG00000182511.7,ENSG00000182557.3,ENSG00000182586.3,ENSG00000182687.3,ENSG00000182901.11,ENSG00000183308.6,ENSG00000183569.13,ENSG00000183780.8,ENSG00000183960.4,ENSG00000184709.7,ENSG00000184925.7,ENSG00000185271.6,ENSG00000185436.7,ENSG00000185507.15,ENSG00000185811.12,ENSG00000186364.7,ENSG00000186810.7,ENSG00000186818.8,ENSG00000186908.10,ENSG00000187621.10,ENSG00000187848.8,ENSG00000187862.7,ENSG00000187942.7,ENSG00000188042.5,ENSG00000188282.8,ENSG00000188404.4,ENSG00000188511.8,ENSG00000188825.9,ENSG00000188916.4,ENSG00000189149.7,ENSG00000189319.9,ENSG00000196118.7,ENSG00000196420.3,ENSG00000196562.10,ENSG00000196581.6,ENSG00000196628.9,ENSG00000196664.4,ENSG00000196735.7,ENSG00000197146.2,ENSG00000197629.5,ENSG00000198087.7,ENSG00000198178.6,ENSG00000198286.5,ENSG00000198355.4,ENSG00000198382.4,ENSG00000198520.6,ENSG00000198624.8,ENSG00000198794.7,ENSG00000198833.6,ENSG00000198879.7,ENSG00000199377.1,ENSG00000199426.1,ENSG00000201558.1,ENSG00000201699.1,ENSG00000202077.1,ENSG00000202408.1,ENSG00000203705.6,ENSG00000203896.5,ENSG00000204252.8,ENSG00000204257.10,ENSG00000204287.9,ENSG00000204301.5,ENSG00000204323.5,ENSG00000204524.5,ENSG00000204634.8,ENSG00000204930.5,ENSG00000205037.2,ENSG00000205269.4,ENSG00000205784.2,ENSG00000206754.1,ENSG00000207584.1,ENSG00000211593.2,ENSG00000211594.2,ENSG00000211595.2,ENSG00000211596.2,ENSG00000211597.2,ENSG00000211676.2,ENSG00000211678.2,ENSG00000211681.2,ENSG00000211898.3,ENSG00000211904.2,ENSG00000211905.1,ENSG00000212195.1,ENSG00000212456.1,ENSG00000213064.5,ENSG00000213194.3,ENSG00000213213.9,ENSG00000213231.8,ENSG00000213654.5,ENSG00000213793.3,ENSG00000213801.4,ENSG00000214022.7,ENSG00000214417.4,ENSG00000214797.3,ENSG00000215769.4,ENSG00000218018.2,ENSG00000218358.2,ENSG00000221866.5,ENSG00000221887.4,ENSG00000222309.1,ENSG00000222521.1,ENSG00000222724.1,ENSG00000223750.1,ENSG00000223791.1,ENSG00000223865.6,ENSG00000223929.1,ENSG00000224020.1,ENSG00000224614.1,ENSG00000224652.1,ENSG00000225264.3,ENSG00000225314.1,ENSG00000225331.1,ENSG00000225370.1,ENSG00000225637.1,ENSG00000225885.2,ENSG00000226137.3,ENSG00000226791.3,ENSG00000226816.2,ENSG00000227028.2,ENSG00000227394.1,ENSG00000227403.1,ENSG00000227484.1,ENSG00000227712.1,ENSG00000228162.1,ENSG00000228196.1,ENSG00000228427.1,ENSG00000228651.1,ENSG00000228682.2,ENSG00000228830.1,ENSG00000229862.1,ENSG00000229896.2,ENSG00000229961.1,ENSG00000230138.1,ENSG00000230153.1,ENSG00000230155.2,ENSG00000230709.1,ENSG00000230832.3,ENSG00000230969.2,ENSG00000231035.1,ENSG00000231105.1,ENSG00000231294.1,ENSG00000231389.3,ENSG00000231424.2,ENSG00000231486.3,ENSG00000231721.2,ENSG00000232010.1,ENSG00000232022.2,ENSG00000232124.1,ENSG00000232229.1,ENSG00000232591.1,ENSG00000232618.1,ENSG00000232698.1,ENSG00000233008.1,ENSG00000233255.1,ENSG00000233427.1,ENSG00000233694.1,ENSG00000233723.3,ENSG00000233746.1,ENSG00000233806.3,ENSG00000234174.1,ENSG00000234521.1,ENSG00000234572.1,ENSG00000234707.2,ENSG00000235042.1,ENSG00000235162.4,ENSG00000235192.1,ENSG00000235621.4,ENSG00000235958.1,ENSG00000236283.1,ENSG00000236336.1,ENSG00000236457.1,ENSG00000236546.1,ENSG00000236552.1,ENSG00000236597.1,ENSG00000236935.1,ENSG00000237004.3,ENSG00000237410.1,ENSG00000237484.5,ENSG00000237499.2,ENSG00000237547.1,ENSG00000237836.1,ENSG00000237980.1,ENSG00000237989.1,ENSG00000238021.2,ENSG00000238742.1,ENSG00000239377.1,ENSG00000239539.1,ENSG00000239961.2,ENSG00000240040.1,ENSG00000240449.1,ENSG00000240754.1,ENSG00000240790.1,ENSG00000241032.2,ENSG00000241353.2,ENSG00000241525.3,ENSG00000242258.1,ENSG00000242479.1,ENSG00000242574.4,ENSG00000242736.1,ENSG00000242887.1,ENSG00000243406.2,ENSG00000243587.6,ENSG00000243660.5,ENSG00000244620.1,ENSG00000246859.2,ENSG00000248166.1,ENSG00000248240.1,ENSG00000248302.2,ENSG00000248949.1,ENSG00000248993.1,ENSG00000249141.1,ENSG00000249184.1,ENSG00000249881.1,ENSG00000250155.1,ENSG00000250299.1,ENSG00000250338.1,ENSG00000251287.4,ENSG00000251611.1,ENSG00000252079.1,ENSG00000253745.1,ENSG00000254025.1,ENSG00000254667.1,ENSG00000254704.3,ENSG00000254780.1,ENSG00000254815.1,ENSG00000254844.3,ENSG00000255062.1,ENSG00000255354.1,ENSG00000255491.1,ENSG00000255518.1,ENSG00000255568.2,ENSG00000255572.1,ENSG00000255833.1,ENSG00000256235.1,ENSG00000256797.1,ENSG00000256804.1,ENSG00000256948.1,ENSG00000257086.1,ENSG00000257155.1,ENSG00000257221.1,ENSG00000258376.1,ENSG00000258476.1,ENSG00000258569.1,ENSG00000258736.1,ENSG00000258798.1,ENSG00000259001.2,ENSG00000259003.1,ENSG00000259004.1,ENSG00000259120.2,ENSG00000259162.1,ENSG00000259661.1,ENSG00000259674.1,ENSG00000259804.1,ENSG00000260005.2,ENSG00000260103.2,ENSG00000260177.1,ENSG00000260493.1,ENSG00000260898.1,ENSG00000260929.1,ENSG00000260979.1,ENSG00000261193.1,ENSG00000261359.2,ENSG00000261386.2,ENSG00000261416.1,ENSG00000261513.1,ENSG00000261526.1,ENSG00000261656.1,ENSG00000261664.1,ENSG00000261774.1,ENSG00000261798.1,ENSG00000261839.1,ENSG00000262061.1,ENSG00000263697.1,ENSG00000263917.1,ENSG00000264057.1,ENSG00000264235.1,ENSG00000264269.1,ENSG00000264517.1,ENSG00000264741.1,ENSG00000265073.1,ENSG00000265291.1,ENSG00000265840.1,ENSG00000265982.1,ENSG00000266070.1,ENSG00000266164.1,ENSG00000266495.1,ENSG00000266677.1,ENSG00000266751.1,ENSG00000266978.1,ENSG00000267141.1,ENSG00000267165.1,ENSG00000267226.1,ENSG00000267239.1,ENSG00000267255.1,ENSG00000267287.1,ENSG00000267325.1,ENSG00000267780.1,ENSG00000268403.1,ENSG00000268804.1,ENSG00000269085.1,ENSG00000269404.2,ENSG00000269578.1,ENSG00000269636.1,ENSG00000269640.1,ENSG00000270008.1,ENSG00000270123.2,ENSG00000270265.1,ENSG00000270966.1,ENSG00000271810.1,ENSG00000271856.1,ENSG00000271857.1,ENSG00000271897.1,ENSG00000272009.1,ENSG00000272043.1,ENSG00000272476.1,ENSG00000272679.1,ENSG00000272688.1,ENSG00000272931.1,ENSG00000273066.1,ENSG00000273143.1,ENSG00000273188.1,ENSG00000273199.1,ENSG00000273338.1,ENSG00000273394.1</t>
  </si>
  <si>
    <t>CL:0000789</t>
  </si>
  <si>
    <t>alpha-beta T cell</t>
  </si>
  <si>
    <t>A T cell that expresses an alpha-beta T cell receptor complex.</t>
  </si>
  <si>
    <t>CNhs10853,CNhs10854,CNhs11955,CNhs11956,CNhs11998,CNhs11999,CNhs12176,CNhs12178,CNhs12180,CNhs12182,CNhs12184,CNhs12187,CNhs12199,CNhs12201,CNhs13195,CNhs13202,CNhs13203,CNhs13204,CNhs13205,CNhs13206,CNhs13215,CNhs13223,CNhs13235,CNhs13237,CNhs13238,CNhs13239,CNhs13512,CNhs13513,CNhs13538,CNhs13539,CNhs13811,CNhs13812,CNhs13813,CNhs13814,CNhs13918,CNhs13919,CNhs13920,CNhs13921</t>
  </si>
  <si>
    <t>CATG00000000011.1,CATG00000000072.1,CATG00000000523.1,CATG00000000670.1,CATG00000000691.1,CATG00000000695.1,CATG00000001031.1,CATG00000001189.1,CATG00000001209.1,CATG00000001303.1,CATG00000001403.1,CATG00000001418.1,CATG00000001464.1,CATG00000001511.1,CATG00000001619.1,CATG00000001621.1,CATG00000001625.1,CATG00000001676.1,CATG00000002023.1,CATG00000002194.1,CATG00000002256.1,CATG00000002502.1,CATG00000002504.1,CATG00000002536.1,CATG00000002599.1,CATG00000002630.1,CATG00000002781.1,CATG00000002896.1,CATG00000002898.1,CATG00000003024.1,CATG00000003315.1,CATG00000003744.1,CATG00000003759.1,CATG00000003992.1,CATG00000004005.1,CATG00000004289.1,CATG00000004290.1,CATG00000004295.1,CATG00000004297.1,CATG00000004303.1,CATG00000004492.1,CATG00000004580.1,CATG00000004583.1,CATG00000004643.1,CATG00000004690.1,CATG00000004759.1,CATG00000004791.1,CATG00000004851.1,CATG00000004905.1,CATG00000005009.1,CATG00000005247.1,CATG00000005251.1,CATG00000005255.1,CATG00000005261.1,CATG00000005504.1,CATG00000005683.1,CATG00000005706.1,CATG00000005754.1,CATG00000005834.1,CATG00000005886.1,CATG00000005914.1,CATG00000006079.1,CATG00000006139.1,CATG00000006517.1,CATG00000006656.1,CATG00000006658.1,CATG00000006664.1,CATG00000006674.1,CATG00000006747.1,CATG00000006786.1,CATG00000007187.1,CATG00000007218.1,CATG00000007222.1,CATG00000007290.1,CATG00000007292.1,CATG00000007425.1,CATG00000007426.1,CATG00000007429.1,CATG00000007430.1,CATG00000007431.1,CATG00000007433.1,CATG00000007462.1,CATG00000007588.1,CATG00000007613.1,CATG00000007700.1,CATG00000007708.1,CATG00000007858.1,CATG00000007866.1,CATG00000007937.1,CATG00000007938.1,CATG00000008031.1,CATG00000008117.1,CATG00000008118.1,CATG00000008312.1,CATG00000008315.1,CATG00000008353.1,CATG00000008376.1,CATG00000008616.1,CATG00000008619.1,CATG00000008684.1,CATG00000008741.1,CATG00000008875.1,CATG00000008930.1,CATG00000009026.1,CATG00000009125.1,CATG00000009570.1,CATG00000009962.1,CATG00000009974.1,CATG00000010060.1,CATG00000010625.1,CATG00000010916.1,CATG00000011044.1,CATG00000011115.1,CATG00000011205.1,CATG00000011274.1,CATG00000011429.1,CATG00000011538.1,CATG00000011819.1,CATG00000011843.1,CATG00000011845.1,CATG00000011913.1,CATG00000011949.1,CATG00000012091.1,CATG00000012212.1,CATG00000012270.1,CATG00000012346.1,CATG00000012381.1,CATG00000012384.1,CATG00000012434.1,CATG00000012769.1,CATG00000012771.1,CATG00000012797.1,CATG00000012854.1,CATG00000012976.1,CATG00000013134.1,CATG00000013178.1,CATG00000013196.1,CATG00000013200.1,CATG00000013239.1,CATG00000013296.1,CATG00000013611.1,CATG00000013662.1,CATG00000013679.1,CATG00000013843.1,CATG00000013855.1,CATG00000013919.1,CATG00000013940.1,CATG00000013944.1,CATG00000013953.1,CATG00000014081.1,CATG00000014108.1,CATG00000014230.1,CATG00000014257.1,CATG00000014291.1,CATG00000014452.1,CATG00000014472.1,CATG00000014501.1,CATG00000014749.1,CATG00000014768.1,CATG00000014798.1,CATG00000015298.1,CATG00000015555.1,CATG00000015603.1,CATG00000015875.1,CATG00000015899.1,CATG00000015962.1,CATG00000016431.1,CATG00000016516.1,CATG00000016603.1,CATG00000016665.1,CATG00000016698.1,CATG00000016868.1,CATG00000016907.1,CATG00000016910.1,CATG00000017025.1,CATG00000017188.1,CATG00000017829.1,CATG00000017830.1,CATG00000017860.1,CATG00000017909.1,CATG00000018160.1,CATG00000018161.1,CATG00000018169.1,CATG00000018256.1,CATG00000018265.1,CATG00000018875.1,CATG00000018885.1,CATG00000018963.1,CATG00000019404.1,CATG00000019540.1,CATG00000019609.1,CATG00000019889.1,CATG00000019903.1,CATG00000019933.1,CATG00000020091.1,CATG00000020326.1,CATG00000020335.1,CATG00000020343.1,CATG00000020379.1,CATG00000020438.1,CATG00000020441.1,CATG00000020446.1,CATG00000020465.1,CATG00000020754.1,CATG00000021070.1,CATG00000021091.1,CATG00000021094.1,CATG00000021182.1,CATG00000021278.1,CATG00000021454.1,CATG00000021485.1,CATG00000021517.1,CATG00000021554.1,CATG00000021577.1,CATG00000021653.1,CATG00000021824.1,CATG00000021966.1,CATG00000022029.1,CATG00000022030.1,CATG00000022034.1,CATG00000022043.1,CATG00000022044.1,CATG00000022097.1,CATG00000022100.1,CATG00000022221.1,CATG00000022222.1,CATG00000022223.1,CATG00000022269.1,CATG00000022533.1,CATG00000022536.1,CATG00000022704.1,CATG00000022755.1,CATG00000022790.1,CATG00000022813.1,CATG00000022822.1,CATG00000023033.1,CATG00000023092.1,CATG00000023093.1,CATG00000023177.1,CATG00000023273.1,CATG00000023283.1,CATG00000023345.1,CATG00000023687.1,CATG00000023688.1,CATG00000023860.1,CATG00000024044.1,CATG00000024076.1,CATG00000024277.1,CATG00000024682.1,CATG00000024721.1,CATG00000024759.1,CATG00000024906.1,CATG00000024944.1,CATG00000025244.1,CATG00000025247.1,CATG00000025291.1,CATG00000025433.1,CATG00000025706.1,CATG00000025785.1,CATG00000025793.1,CATG00000025826.1,CATG00000025869.1,CATG00000025926.1,CATG00000025945.1,CATG00000026251.1,CATG00000026314.1,CATG00000026769.1,CATG00000026851.1,CATG00000026855.1,CATG00000026937.1,CATG00000027001.1,CATG00000027005.1,CATG00000027020.1,CATG00000027091.1,CATG00000027410.1,CATG00000027469.1,CATG00000027764.1,CATG00000027776.1,CATG00000028047.1,CATG00000028304.1,CATG00000028351.1,CATG00000028438.1,CATG00000028531.1,CATG00000028579.1,CATG00000028797.1,CATG00000028893.1,CATG00000028912.1,CATG00000028919.1,CATG00000028923.1,CATG00000028973.1,CATG00000028998.1,CATG00000029011.1,CATG00000029028.1,CATG00000029043.1,CATG00000029294.1,CATG00000029299.1,CATG00000029352.1,CATG00000029365.1,CATG00000029380.1,CATG00000029468.1,CATG00000029654.1,CATG00000029684.1,CATG00000029716.1,CATG00000029879.1,CATG00000029971.1,CATG00000030059.1,CATG00000030188.1,CATG00000030285.1,CATG00000030487.1,CATG00000030622.1,CATG00000030625.1,CATG00000030841.1,CATG00000030857.1,CATG00000030923.1,CATG00000031026.1,CATG00000031189.1,CATG00000031197.1,CATG00000031299.1,CATG00000031340.1,CATG00000031343.1,CATG00000031370.1,CATG00000031447.1,CATG00000031460.1,CATG00000031546.1,CATG00000031640.1,CATG00000031643.1,CATG00000031683.1,CATG00000031875.1,CATG00000031896.1,CATG00000031910.1,CATG00000032004.1,CATG00000032023.1,CATG00000032069.1,CATG00000032088.1,CATG00000032133.1,CATG00000032178.1,CATG00000032450.1,CATG00000032501.1,CATG00000032546.1,CATG00000032548.1,CATG00000032656.1,CATG00000032665.1,CATG00000032667.1,CATG00000032672.1,CATG00000032674.1,CATG00000032871.1,CATG00000032935.1,CATG00000032942.1,CATG00000033337.1,CATG00000033372.1,CATG00000033491.1,CATG00000033505.1,CATG00000033571.1,CATG00000033644.1,CATG00000033646.1,CATG00000033648.1,CATG00000033649.1,CATG00000033881.1,CATG00000033928.1,CATG00000033937.1,CATG00000033949.1,CATG00000034317.1,CATG00000034319.1,CATG00000034343.1,CATG00000034625.1,CATG00000034666.1,CATG00000034678.1,CATG00000034828.1,CATG00000034878.1,CATG00000034981.1,CATG00000034983.1,CATG00000034984.1,CATG00000034985.1,CATG00000034986.1,CATG00000034994.1,CATG00000035094.1,CATG00000035274.1,CATG00000035380.1,CATG00000035590.1,CATG00000035603.1,CATG00000035902.1,CATG00000035925.1,CATG00000036337.1,CATG00000036339.1,CATG00000036495.1,CATG00000036877.1,CATG00000036964.1,CATG00000037015.1,CATG00000037144.1,CATG00000037366.1,CATG00000037513.1,CATG00000037545.1,CATG00000037760.1,CATG00000037762.1,CATG00000037766.1,CATG00000037768.1,CATG00000037790.1,CATG00000037805.1,CATG00000038003.1,CATG00000038113.1,CATG00000038371.1,CATG00000038379.1,CATG00000038400.1,CATG00000038433.1,CATG00000038504.1,CATG00000038666.1,CATG00000038667.1,CATG00000038724.1,CATG00000038727.1,CATG00000038762.1,CATG00000038825.1,CATG00000039017.1,CATG00000039130.1,CATG00000039131.1,CATG00000039330.1,CATG00000039413.1,CATG00000039417.1,CATG00000039578.1,CATG00000039668.1,CATG00000039773.1,CATG00000039787.1,CATG00000039835.1,CATG00000039908.1,CATG00000040038.1,CATG00000040068.1,CATG00000040284.1,CATG00000040392.1,CATG00000040410.1,CATG00000040439.1,CATG00000040443.1,CATG00000040459.1,CATG00000040468.1,CATG00000040479.1,CATG00000040547.1,CATG00000040636.1,CATG00000040669.1,CATG00000040754.1,CATG00000040755.1,CATG00000040769.1,CATG00000040873.1,CATG00000040922.1,CATG00000040999.1,CATG00000041012.1,CATG00000041046.1,CATG00000041048.1,CATG00000041103.1,CATG00000041105.1,CATG00000041257.1,CATG00000041280.1,CATG00000041438.1,CATG00000041485.1,CATG00000041759.1,CATG00000041776.1,CATG00000041779.1,CATG00000041976.1,CATG00000042051.1,CATG00000042155.1,CATG00000042212.1,CATG00000042263.1,CATG00000042513.1,CATG00000042550.1,CATG00000042565.1,CATG00000042606.1,CATG00000042610.1,CATG00000042708.1,CATG00000043006.1,CATG00000043261.1,CATG00000043282.1,CATG00000043294.1,CATG00000043355.1,CATG00000043521.1,CATG00000043673.1,CATG00000043721.1,CATG00000043823.1,CATG00000043880.1,CATG00000043895.1,CATG00000043925.1,CATG00000043952.1,CATG00000044062.1,CATG00000044115.1,CATG00000044172.1,CATG00000044236.1,CATG00000044607.1,CATG00000044703.1,CATG00000044709.1,CATG00000044710.1,CATG00000044725.1,CATG00000044728.1,CATG00000045207.1,CATG00000045277.1,CATG00000045578.1,CATG00000045724.1,CATG00000045727.1,CATG00000046013.1,CATG00000046061.1,CATG00000046153.1,CATG00000046162.1,CATG00000046222.1,CATG00000046228.1,CATG00000046247.1,CATG00000046284.1,CATG00000046501.1,CATG00000046855.1,CATG00000047001.1,CATG00000047012.1,CATG00000047028.1,CATG00000047029.1,CATG00000047037.1,CATG00000047105.1,CATG00000047106.1,CATG00000047109.1,CATG00000047113.1,CATG00000047114.1,CATG00000047322.1,CATG00000047577.1,CATG00000047628.1,CATG00000047790.1,CATG00000047836.1,CATG00000047917.1,CATG00000048007.1,CATG00000048023.1,CATG00000048172.1,CATG00000048249.1,CATG00000048251.1,CATG00000048255.1,CATG00000048500.1,CATG00000048515.1,CATG00000048521.1,CATG00000048679.1,CATG00000048759.1,CATG00000049007.1,CATG00000049031.1,CATG00000049038.1,CATG00000049052.1,CATG00000049204.1,CATG00000049227.1,CATG00000049306.1,CATG00000049339.1,CATG00000049347.1,CATG00000049355.1,CATG00000049364.1,CATG00000049374.1,CATG00000049427.1,CATG00000049544.1,CATG00000049547.1,CATG00000049601.1,CATG00000049659.1,CATG00000049964.1,CATG00000050062.1,CATG00000050081.1,CATG00000050083.1,CATG00000050084.1,CATG00000050085.1,CATG00000050096.1,CATG00000050387.1,CATG00000050477.1,CATG00000050536.1,CATG00000050644.1,CATG00000050751.1,CATG00000050926.1,CATG00000051011.1,CATG00000051039.1,CATG00000051059.1,CATG00000051102.1,CATG00000051164.1,CATG00000051167.1,CATG00000051284.1,CATG00000051326.1,CATG00000051340.1,CATG00000051690.1,CATG00000051784.1,CATG00000051838.1,CATG00000051907.1,CATG00000051919.1,CATG00000051922.1,CATG00000051936.1,CATG00000051941.1,CATG00000051943.1,CATG00000051954.1,CATG00000051956.1,CATG00000052055.1,CATG00000052065.1,CATG00000052138.1,CATG00000052311.1,CATG00000052321.1,CATG00000052842.1,CATG00000052944.1,CATG00000053015.1,CATG00000053017.1,CATG00000053018.1,CATG00000053139.1,CATG00000053196.1,CATG00000053285.1,CATG00000053322.1,CATG00000053336.1,CATG00000053500.1,CATG00000053515.1,CATG00000053605.1,CATG00000053836.1,CATG00000053842.1,CATG00000053962.1,CATG00000054047.1,CATG00000054101.1,CATG00000054109.1,CATG00000054171.1,CATG00000054528.1,CATG00000054684.1,CATG00000054738.1,CATG00000054749.1,CATG00000054852.1,CATG00000054884.1,CATG00000054890.1,CATG00000054989.1,CATG00000055314.1,CATG00000055331.1,CATG00000055334.1,CATG00000055354.1,CATG00000055418.1,CATG00000055464.1,CATG00000055740.1,CATG00000055826.1,CATG00000055828.1,CATG00000055852.1,CATG00000055862.1,CATG00000055869.1,CATG00000056034.1,CATG00000056160.1,CATG00000056254.1,CATG00000056259.1,CATG00000056727.1,CATG00000056794.1,CATG00000056798.1,CATG00000056839.1,CATG00000056936.1,CATG00000056937.1,CATG00000057011.1,CATG00000057047.1,CATG00000057088.1,CATG00000057137.1,CATG00000057187.1,CATG00000057400.1,CATG00000057402.1,CATG00000057474.1,CATG00000057634.1,CATG00000057682.1,CATG00000057718.1,CATG00000057749.1,CATG00000057752.1,CATG00000057932.1,CATG00000058027.1,CATG00000058093.1,CATG00000058227.1,CATG00000058282.1,CATG00000058283.1,CATG00000058339.1,CATG00000058521.1,CATG00000058588.1,CATG00000058602.1,CATG00000058645.1,CATG00000058654.1,CATG00000058667.1,CATG00000058689.1,CATG00000058702.1,CATG00000058714.1,CATG00000058735.1,CATG00000058740.1,CATG00000058843.1,CATG00000059365.1,CATG00000059391.1,CATG00000059691.1,CATG00000059730.1,CATG00000059739.1,CATG00000059824.1,CATG00000059935.1,CATG00000060105.1,CATG00000060322.1,CATG00000060560.1,CATG00000060595.1,CATG00000061185.1,CATG00000061239.1,CATG00000061376.1,CATG00000061630.1,CATG00000061649.1,CATG00000061730.1,CATG00000061733.1,CATG00000061811.1,CATG00000062026.1,CATG00000062036.1,CATG00000062052.1,CATG00000062115.1,CATG00000062263.1,CATG00000062264.1,CATG00000062313.1,CATG00000062933.1,CATG00000063086.1,CATG00000063480.1,CATG00000063492.1,CATG00000063770.1,CATG00000063830.1,CATG00000063921.1,CATG00000064127.1,CATG00000064160.1,CATG00000064169.1,CATG00000064202.1,CATG00000064248.1,CATG00000064661.1,CATG00000064958.1,CATG00000065040.1,CATG00000065391.1,CATG00000065395.1,CATG00000065473.1,CATG00000065655.1,CATG00000066022.1,CATG00000066195.1,CATG00000066310.1,CATG00000066422.1,CATG00000066639.1,CATG00000066666.1,CATG00000066791.1,CATG00000066949.1,CATG00000067114.1,CATG00000067177.1,CATG00000067208.1,CATG00000067372.1,CATG00000067514.1,CATG00000067520.1,CATG00000067529.1,CATG00000067584.1,CATG00000067666.1,CATG00000067698.1,CATG00000067825.1,CATG00000068029.1,CATG00000068349.1,CATG00000068527.1,CATG00000068537.1,CATG00000068905.1,CATG00000069038.1,CATG00000069041.1,CATG00000069206.1,CATG00000069232.1,CATG00000069375.1,CATG00000069613.1,CATG00000069727.1,CATG00000070326.1,CATG00000070457.1,CATG00000070525.1,CATG00000070585.1,CATG00000070608.1,CATG00000071294.1,CATG00000071629.1,CATG00000071769.1,CATG00000071804.1,CATG00000072159.1,CATG00000072365.1,CATG00000072415.1,CATG00000072890.1,CATG00000072893.1,CATG00000072894.1,CATG00000072992.1,CATG00000073077.1,CATG00000073110.1,CATG00000073210.1,CATG00000073286.1,CATG00000073419.1,CATG00000074225.1,CATG00000074496.1,CATG00000074727.1,CATG00000074959.1,CATG00000074965.1,CATG00000074976.1,CATG00000074987.1,CATG00000075358.1,CATG00000075497.1,CATG00000075581.1,CATG00000075640.1,CATG00000075662.1,CATG00000075724.1,CATG00000075726.1,CATG00000075788.1,CATG00000076144.1,CATG00000076294.1,CATG00000076323.1,CATG00000076437.1,CATG00000076640.1,CATG00000076960.1,CATG00000077345.1,CATG00000077412.1,CATG00000077524.1,CATG00000077525.1,CATG00000077705.1,CATG00000077735.1,CATG00000077736.1,CATG00000077817.1,CATG00000077822.1,CATG00000078262.1,CATG00000078278.1,CATG00000078334.1,CATG00000078853.1,CATG00000078998.1,CATG00000079435.1,CATG00000079440.1,CATG00000079506.1,CATG00000079596.1,CATG00000079626.1,CATG00000079650.1,CATG00000079662.1,CATG00000079667.1,CATG00000079706.1,CATG00000079783.1,CATG00000079879.1,CATG00000080039.1,CATG00000080057.1,CATG00000080069.1,CATG00000080160.1,CATG00000080244.1,CATG00000080452.1,CATG00000080539.1,CATG00000080562.1,CATG00000080616.1,CATG00000080821.1,CATG00000080913.1,CATG00000081064.1,CATG00000081135.1,CATG00000081141.1,CATG00000081273.1,CATG00000081281.1,CATG00000081293.1,CATG00000081482.1,CATG00000081664.1,CATG00000081918.1,CATG00000082228.1,CATG00000082268.1,CATG00000082391.1,CATG00000082402.1,CATG00000082579.1,CATG00000083244.1,CATG00000083264.1,CATG00000083332.1,CATG00000083349.1,CATG00000083407.1,CATG00000083445.1,CATG00000083467.1,CATG00000083614.1,CATG00000083624.1,CATG00000083626.1,CATG00000083706.1,CATG00000083758.1,CATG00000083773.1,CATG00000083795.1,CATG00000083821.1,CATG00000083881.1,CATG00000084004.1,CATG00000084090.1,CATG00000084841.1,CATG00000085185.1,CATG00000085267.1,CATG00000085343.1,CATG00000085348.1,CATG00000085353.1,CATG00000085480.1,CATG00000086093.1,CATG00000086150.1,CATG00000086171.1,CATG00000086290.1,CATG00000086336.1,CATG00000086370.1,CATG00000086377.1,CATG00000086514.1,CATG00000086516.1,CATG00000086520.1,CATG00000086695.1,CATG00000086741.1,CATG00000086742.1,CATG00000086806.1,CATG00000086913.1,CATG00000087047.1,CATG00000087261.1,CATG00000087682.1,CATG00000087798.1,CATG00000087800.1,CATG00000087824.1,CATG00000087948.1,CATG00000088019.1,CATG00000088116.1,CATG00000088233.1,CATG00000088343.1,CATG00000088548.1,CATG00000089334.1,CATG00000089512.1,CATG00000089581.1,CATG00000089719.1,CATG00000089721.1,CATG00000089817.1,CATG00000089818.1,CATG00000089993.1,CATG00000090053.1,CATG00000090134.1,CATG00000090135.1,CATG00000090145.1,CATG00000090164.1,CATG00000090178.1,CATG00000090220.1,CATG00000090221.1,CATG00000090223.1,CATG00000090349.1,CATG00000090413.1,CATG00000090619.1,CATG00000090636.1,CATG00000090655.1,CATG00000090669.1,CATG00000090679.1,CATG00000090680.1,CATG00000090728.1,CATG00000090897.1,CATG00000091069.1,CATG00000091921.1,CATG00000091924.1,CATG00000091993.1,CATG00000092129.1,CATG00000092140.1,CATG00000092287.1,CATG00000092293.1,CATG00000092367.1,CATG00000092377.1,CATG00000092417.1,CATG00000092419.1,CATG00000092607.1,CATG00000092660.1,CATG00000093267.1,CATG00000093382.1,CATG00000093390.1,CATG00000093391.1,CATG00000093774.1,CATG00000093982.1,CATG00000094563.1,CATG00000094577.1,CATG00000094582.1,CATG00000094595.1,CATG00000094817.1,CATG00000094863.1,CATG00000094873.1,CATG00000094949.1,CATG00000095021.1,CATG00000095383.1,CATG00000095417.1,CATG00000095419.1,CATG00000095569.1,CATG00000095574.1,CATG00000095681.1,CATG00000095888.1,CATG00000095891.1,CATG00000095968.1,CATG00000095985.1,CATG00000096017.1,CATG00000096062.1,CATG00000096116.1,CATG00000096306.1,CATG00000096427.1,CATG00000096607.1,CATG00000096625.1,CATG00000096657.1,CATG00000096681.1,CATG00000096738.1,CATG00000096742.1,CATG00000096910.1,CATG00000097033.1,CATG00000097085.1,CATG00000097117.1,CATG00000097141.1,CATG00000097159.1,CATG00000097183.1,CATG00000097270.1,CATG00000097275.1,CATG00000097307.1,CATG00000097308.1,CATG00000097312.1,CATG00000097315.1,CATG00000097320.1,CATG00000097331.1,CATG00000097491.1,CATG00000097492.1,CATG00000097494.1,CATG00000097496.1,CATG00000097501.1,CATG00000097507.1,CATG00000097768.1,CATG00000097954.1,CATG00000098135.1,CATG00000098138.1,CATG00000098361.1,CATG00000098364.1,CATG00000098371.1,CATG00000098396.1,CATG00000098397.1,CATG00000098669.1,CATG00000098694.1,CATG00000099288.1,CATG00000099461.1,CATG00000099810.1,CATG00000099818.1,CATG00000099987.1,CATG00000100003.1,CATG00000100377.1,CATG00000100722.1,CATG00000100748.1,CATG00000100949.1,CATG00000101012.1,CATG00000101072.1,CATG00000101210.1,CATG00000101642.1,CATG00000101747.1,CATG00000101763.1,CATG00000102054.1,CATG00000102076.1,CATG00000102082.1,CATG00000102113.1,CATG00000102119.1,CATG00000102242.1,CATG00000102321.1,CATG00000102331.1,CATG00000102350.1,CATG00000102692.1,CATG00000103067.1,CATG00000103224.1,CATG00000103230.1,CATG00000103292.1,CATG00000103369.1,CATG00000103437.1,CATG00000103728.1,CATG00000103892.1,CATG00000103932.1,CATG00000103999.1,CATG00000104033.1,CATG00000104164.1,CATG00000104369.1,CATG00000104458.1,CATG00000104622.1,CATG00000104923.1,CATG00000105104.1,CATG00000105122.1,CATG00000105217.1,CATG00000105235.1,CATG00000105246.1,CATG00000105319.1,CATG00000105348.1,CATG00000105356.1,CATG00000105573.1,CATG00000105607.1,CATG00000105917.1,CATG00000105994.1,CATG00000106066.1,CATG00000106076.1,CATG00000106127.1,CATG00000106151.1,CATG00000106156.1,CATG00000106173.1,CATG00000106275.1,CATG00000106284.1,CATG00000106315.1,CATG00000106324.1,CATG00000106714.1,CATG00000106786.1,CATG00000106787.1,CATG00000106788.1,CATG00000106792.1,CATG00000106805.1,CATG00000106958.1,CATG00000106960.1,CATG00000106961.1,CATG00000107082.1,CATG00000107107.1,CATG00000107119.1,CATG00000107158.1,CATG00000107182.1,CATG00000107212.1,CATG00000107256.1,CATG00000107257.1,CATG00000107277.1,CATG00000107278.1,CATG00000107322.1,CATG00000107346.1,CATG00000107424.1,CATG00000107459.1,CATG00000107547.1,CATG00000107591.1,CATG00000107592.1,CATG00000107596.1,CATG00000108281.1,CATG00000108310.1,CATG00000108522.1,CATG00000108524.1,CATG00000108567.1,CATG00000108638.1,CATG00000108821.1,CATG00000108844.1,CATG00000108967.1,CATG00000109092.1,CATG00000109345.1,CATG00000109548.1,CATG00000109782.1,CATG00000109873.1,CATG00000109909.1,CATG00000109921.1,CATG00000109935.1,CATG00000109987.1,CATG00000110012.1,CATG00000110046.1,CATG00000110223.1,CATG00000110445.1,CATG00000110944.1,CATG00000110960.1,CATG00000111264.1,CATG00000111314.1,CATG00000111315.1,CATG00000111337.1,CATG00000111376.1,CATG00000111435.1,CATG00000111460.1,CATG00000111573.1,CATG00000111575.1,CATG00000111595.1,CATG00000111674.1,CATG00000111676.1,CATG00000111685.1,CATG00000111692.1,CATG00000111709.1,CATG00000111960.1,CATG00000112061.1,CATG00000112063.1,CATG00000112068.1,CATG00000112317.1,CATG00000112857.1,CATG00000112858.1,CATG00000112894.1,CATG00000113134.1,CATG00000113187.1,CATG00000113192.1,CATG00000113348.1,CATG00000113392.1,CATG00000113515.1,CATG00000113581.1,CATG00000113583.1,CATG00000113633.1,CATG00000113869.1,CATG00000113875.1,CATG00000113978.1,CATG00000114046.1,CATG00000114121.1,CATG00000114198.1,CATG00000114577.1,CATG00000114588.1,CATG00000114688.1,CATG00000114696.1,CATG00000114863.1,CATG00000114881.1,CATG00000114934.1,CATG00000114943.1,CATG00000114944.1,CATG00000114945.1,CATG00000115045.1,CATG00000115079.1,CATG00000115245.1,CATG00000115318.1,CATG00000115321.1,CATG00000115552.1,CATG00000115580.1,CATG00000115856.1,CATG00000116012.1,CATG00000116296.1,CATG00000116304.1,CATG00000116608.1,CATG00000116841.1,CATG00000117104.1,CATG00000117122.1,CATG00000117192.1,CATG00000117261.1,CATG00000117277.1,CATG00000117313.1,CATG00000117405.1,CATG00000117471.1,CATG00000117554.1,CATG00000117595.1,CATG00000117616.1,CATG00000117709.1,CATG00000117764.1,CATG00000117816.1,CATG00000117828.1,CATG00000117890.1,CATG00000117894.1,CATG00000117920.1,CATG00000117931.1,CATG00000118063.1,CATG00000118280.1,CATG00000118434.1,ENSG00000002822.11,ENSG00000005059.11,ENSG00000005102.8,ENSG00000005302.13,ENSG00000005844.13,ENSG00000006555.6,ENSG00000007129.13,ENSG00000007350.12,ENSG00000008517.12,ENSG00000009694.9,ENSG00000009790.10,ENSG00000010610.5,ENSG00000010810.13,ENSG00000011590.9,ENSG00000012817.11,ENSG00000013725.10,ENSG00000015133.14,ENSG00000020633.14,ENSG00000023892.9,ENSG00000026950.12,ENSG00000027075.9,ENSG00000027869.7,ENSG00000030419.12,ENSG00000034533.7,ENSG00000046651.10,ENSG00000049768.10,ENSG00000051596.5,ENSG00000054654.11,ENSG00000055163.14,ENSG00000056736.5,ENSG00000062524.11,ENSG00000064012.17,ENSG00000064201.11,ENSG00000064547.9,ENSG00000065357.15,ENSG00000065413.12,ENSG00000065675.10,ENSG00000067048.12,ENSG00000068831.14,ENSG00000069493.10,ENSG00000069667.11,ENSG00000071073.8,ENSG00000071575.7,ENSG00000072818.7,ENSG00000072858.6,ENSG00000073861.2,ENSG00000074370.13,ENSG00000074706.9,ENSG00000074966.6,ENSG00000075884.8,ENSG00000076641.4,ENSG00000076662.5,ENSG00000076928.13,ENSG00000077984.4,ENSG00000078304.15,ENSG00000078589.8,ENSG00000078596.6,ENSG00000079263.14,ENSG00000079335.13,ENSG00000081059.15,ENSG00000081237.14,ENSG00000081320.6,ENSG00000081985.6,ENSG00000082074.11,ENSG00000082512.10,ENSG00000083799.13,ENSG00000085978.17,ENSG00000088179.4,ENSG00000088340.11,ENSG00000089012.10,ENSG00000089692.4,ENSG00000089775.7,ENSG00000090104.7,ENSG00000090554.8,ENSG00000096996.11,ENSG00000099204.14,ENSG00000099725.10,ENSG00000100060.13,ENSG00000100100.8,ENSG00000100218.7,ENSG00000100298.11,ENSG00000100351.12,ENSG00000100376.7,ENSG00000100385.9,ENSG00000100450.8,ENSG00000101082.9,ENSG00000101096.15,ENSG00000101109.7,ENSG00000101347.7,ENSG00000101445.5,ENSG00000101695.4,ENSG00000101842.9,ENSG00000102043.11,ENSG00000102096.9,ENSG00000102245.3,ENSG00000102796.6,ENSG00000102879.11,ENSG00000103426.8,ENSG00000103472.5,ENSG00000103479.10,ENSG00000103522.11,ENSG00000104660.13,ENSG00000104689.5,ENSG00000104814.8,ENSG00000104998.2,ENSG00000105122.8,ENSG00000105374.5,ENSG00000105639.14,ENSG00000105708.8,ENSG00000105717.9,ENSG00000105866.9,ENSG00000106415.8,ENSG00000106560.6,ENSG00000106948.12,ENSG00000106952.3,ENSG00000107099.11,ENSG00000107485.11,ENSG00000107742.8,ENSG00000108622.6,ENSG00000109452.8,ENSG00000109471.4,ENSG00000109684.10,ENSG00000109771.11,ENSG00000110324.5,ENSG00000110448.6,ENSG00000110665.7,ENSG00000110848.4,ENSG00000110852.4,ENSG00000110876.8,ENSG00000110934.6,ENSG00000110944.4,ENSG00000111266.4,ENSG00000111276.6,ENSG00000111348.4,ENSG00000111536.4,ENSG00000111537.4,ENSG00000111796.3,ENSG00000111801.11,ENSG00000111860.9,ENSG00000111863.8,ENSG00000111913.11,ENSG00000112182.10,ENSG00000112306.7,ENSG00000112406.4,ENSG00000112486.10,ENSG00000112576.8,ENSG00000113088.5,ENSG00000113249.8,ENSG00000113263.8,ENSG00000113520.6,ENSG00000113525.5,ENSG00000114374.8,ENSG00000114423.14,ENSG00000114737.11,ENSG00000115085.9,ENSG00000115165.5,ENSG00000115232.9,ENSG00000115425.9,ENSG00000115523.12,ENSG00000115687.9,ENSG00000115935.12,ENSG00000116824.4,ENSG00000117090.10,ENSG00000117091.5,ENSG00000117289.7,ENSG00000117602.7,ENSG00000118307.14,ENSG00000118503.10,ENSG00000118507.11,ENSG00000118922.12,ENSG00000119397.12,ENSG00000119714.6,ENSG00000120616.11,ENSG00000120659.10,ENSG00000121210.11,ENSG00000121281.8,ENSG00000121807.5,ENSG00000121895.7,ENSG00000121966.6,ENSG00000122043.6,ENSG00000122122.9,ENSG00000122188.8,ENSG00000122224.13,ENSG00000123219.8,ENSG00000123329.13,ENSG00000123810.3,ENSG00000124181.10,ENSG00000124203.5,ENSG00000124256.10,ENSG00000124575.5,ENSG00000124659.5,ENSG00000125084.7,ENSG00000125245.8,ENSG00000125354.18,ENSG00000125637.11,ENSG00000125726.6,ENSG00000125731.8,ENSG00000125910.4,ENSG00000126264.5,ENSG00000126353.3,ENSG00000126860.7,ENSG00000126882.8,ENSG00000127084.13,ENSG00000127152.13,ENSG00000127311.5,ENSG00000127334.10,ENSG00000127528.5,ENSG00000128340.10,ENSG00000129675.11,ENSG00000129824.11,ENSG00000130038.5,ENSG00000130475.10,ENSG00000130487.4,ENSG00000130755.8,ENSG00000130844.12,ENSG00000131002.7,ENSG00000131634.9,ENSG00000131797.8,ENSG00000132182.7,ENSG00000132196.9,ENSG00000132274.11,ENSG00000132517.10,ENSG00000133321.6,ENSG00000133561.11,ENSG00000133574.5,ENSG00000133962.3,ENSG00000134242.11,ENSG00000134256.8,ENSG00000134460.11,ENSG00000134516.11,ENSG00000134539.12,ENSG00000134765.5,ENSG00000134954.10,ENSG00000135127.7,ENSG00000135185.7,ENSG00000135272.5,ENSG00000135426.10,ENSG00000135898.5,ENSG00000135905.14,ENSG00000135960.5,ENSG00000136111.8,ENSG00000136280.11,ENSG00000136286.10,ENSG00000136490.4,ENSG00000136514.2,ENSG00000136878.8,ENSG00000137078.4,ENSG00000137441.7,ENSG00000138378.13,ENSG00000138767.8,ENSG00000138795.5,ENSG00000139187.5,ENSG00000139193.3,ENSG00000139239.6,ENSG00000139537.6,ENSG00000139610.1,ENSG00000139626.11,ENSG00000139679.11,ENSG00000139714.8,ENSG00000139725.3,ENSG00000140006.7,ENSG00000140368.8,ENSG00000140471.12,ENSG00000140511.7,ENSG00000140675.8,ENSG00000140853.11,ENSG00000141293.11,ENSG00000141524.11,ENSG00000142546.9,ENSG00000142765.13,ENSG00000142959.4,ENSG00000143119.8,ENSG00000143167.7,ENSG00000143184.4,ENSG00000143185.3,ENSG00000143466.9,ENSG00000143772.5,ENSG00000143851.11,ENSG00000143924.14,ENSG00000144152.8,ENSG00000145220.9,ENSG00000145241.6,ENSG00000145287.6,ENSG00000145649.7,ENSG00000145700.5,ENSG00000145779.7,ENSG00000146285.9,ENSG00000146776.10,ENSG00000146955.6,ENSG00000147138.1,ENSG00000147168.8,ENSG00000147231.9,ENSG00000147443.8,ENSG00000147457.9,ENSG00000149308.12,ENSG00000149311.13,ENSG00000149646.8,ENSG00000150045.7,ENSG00000150054.14,ENSG00000150637.4,ENSG00000151136.10,ENSG00000151418.7,ENSG00000151702.12,ENSG00000151883.12,ENSG00000152270.4,ENSG00000152495.6,ENSG00000153283.8,ENSG00000153563.11,ENSG00000154165.3,ENSG00000154451.10,ENSG00000154611.10,ENSG00000154814.9,ENSG00000155903.7,ENSG00000156127.6,ENSG00000156232.6,ENSG00000156482.6,ENSG00000156500.10,ENSG00000156509.9,ENSG00000157303.6,ENSG00000157514.12,ENSG00000157978.7,ENSG00000158050.4,ENSG00000158525.11,ENSG00000158717.6,ENSG00000158805.7,ENSG00000158985.9,ENSG00000158987.15,ENSG00000159445.8,ENSG00000159496.10,ENSG00000159618.11,ENSG00000159753.9,ENSG00000159904.7,ENSG00000160185.9,ENSG00000160588.5,ENSG00000160654.5,ENSG00000160791.12,ENSG00000160856.16,ENSG00000160908.14,ENSG00000161265.10,ENSG00000161405.12,ENSG00000161570.4,ENSG00000162241.8,ENSG00000162594.10,ENSG00000162654.8,ENSG00000162676.7,ENSG00000162739.9,ENSG00000162777.12,ENSG00000162843.13,ENSG00000162894.7,ENSG00000163154.5,ENSG00000163219.7,ENSG00000163346.12,ENSG00000163492.9,ENSG00000163508.8,ENSG00000163519.9,ENSG00000163564.10,ENSG00000163599.10,ENSG00000163600.8,ENSG00000163606.6,ENSG00000163635.13,ENSG00000163947.7,ENSG00000164308.12,ENSG00000164398.8,ENSG00000164483.12,ENSG00000164512.13,ENSG00000164674.11,ENSG00000164691.12,ENSG00000165355.7,ENSG00000165591.6,ENSG00000165929.8,ENSG00000166046.6,ENSG00000166669.9,ENSG00000166710.13,ENSG00000166750.5,ENSG00000167077.8,ENSG00000167094.11,ENSG00000167106.7,ENSG00000167208.10,ENSG00000167261.9,ENSG00000167286.5,ENSG00000167618.5,ENSG00000167664.4,ENSG00000167780.7,ENSG00000167895.10,ENSG00000167914.6,ENSG00000167984.12,ENSG00000168016.9,ENSG00000168071.17,ENSG00000168229.3,ENSG00000168234.8,ENSG00000168421.8,ENSG00000168685.10,ENSG00000168876.4,ENSG00000168918.9,ENSG00000169220.13,ENSG00000169239.8,ENSG00000169442.4,ENSG00000169508.6,ENSG00000169884.9,ENSG00000170089.11,ENSG00000170128.2,ENSG00000170222.11,ENSG00000170379.15,ENSG00000170486.6,ENSG00000170571.7,ENSG00000170819.4,ENSG00000170989.8,ENSG00000171115.3,ENSG00000171136.6,ENSG00000171223.4,ENSG00000171522.5,ENSG00000171608.11,ENSG00000171791.10,ENSG00000171843.11,ENSG00000172116.17,ENSG00000172183.10,ENSG00000172215.5,ENSG00000172349.12,ENSG00000172543.3,ENSG00000172575.7,ENSG00000172673.6,ENSG00000172794.15,ENSG00000173114.8,ENSG00000173200.8,ENSG00000173208.3,ENSG00000173762.3,ENSG00000173821.15,ENSG00000173876.9,ENSG00000174171.4,ENSG00000174500.8,ENSG00000174718.7,ENSG00000174946.5,ENSG00000175202.3,ENSG00000175265.13,ENSG00000175463.7,ENSG00000175567.4,ENSG00000175730.7,ENSG00000175779.1,ENSG00000175841.7,ENSG00000176083.13,ENSG00000176160.5,ENSG00000176390.10,ENSG00000176402.5,ENSG00000176659.5,ENSG00000177272.7,ENSG00000177338.9,ENSG00000177340.4,ENSG00000177398.14,ENSG00000177600.4,ENSG00000177721.3,ENSG00000177738.3,ENSG00000177954.7,ENSG00000178199.9,ENSG00000178217.9,ENSG00000178429.9,ENSG00000178562.13,ENSG00000178636.4,ENSG00000178732.4,ENSG00000178971.9,ENSG00000178977.3,ENSG00000179057.9,ENSG00000179088.10,ENSG00000179144.4,ENSG00000179253.3,ENSG00000179715.8,ENSG00000179934.5,ENSG00000180066.5,ENSG00000180096.7,ENSG00000180376.12,ENSG00000180448.6,ENSG00000180644.6,ENSG00000180884.9,ENSG00000181036.9,ENSG00000181201.2,ENSG00000181847.7,ENSG00000181896.7,ENSG00000182010.6,ENSG00000182173.8,ENSG00000182179.6,ENSG00000182183.10,ENSG00000182351.6,ENSG00000182405.4,ENSG00000182472.4,ENSG00000182557.3,ENSG00000182568.12,ENSG00000182586.3,ENSG00000182866.12,ENSG00000182957.11,ENSG00000183150.3,ENSG00000183308.6,ENSG00000183395.4,ENSG00000183691.4,ENSG00000183813.6,ENSG00000183878.11,ENSG00000183918.10,ENSG00000184068.2,ENSG00000185101.8,ENSG00000185115.4,ENSG00000185404.12,ENSG00000185477.4,ENSG00000185669.5,ENSG00000185697.12,ENSG00000185811.12,ENSG00000185885.11,ENSG00000185905.3,ENSG00000185989.9,ENSG00000186049.4,ENSG00000186056.5,ENSG00000186376.10,ENSG00000186470.9,ENSG00000186517.9,ENSG00000186810.7,ENSG00000186827.6,ENSG00000186854.6,ENSG00000186891.9,ENSG00000186919.8,ENSG00000187008.2,ENSG00000187105.4,ENSG00000187156.4,ENSG00000187607.11,ENSG00000187764.7,ENSG00000187862.7,ENSG00000187990.4,ENSG00000187994.9,ENSG00000188042.5,ENSG00000188389.6,ENSG00000188404.4,ENSG00000188660.3,ENSG00000188868.9,ENSG00000189152.6,ENSG00000189190.7,ENSG00000189233.7,ENSG00000189283.5,ENSG00000196329.6,ENSG00000196405.8,ENSG00000196420.3,ENSG00000196421.3,ENSG00000197057.4,ENSG00000197099.4,ENSG00000197241.3,ENSG00000197448.9,ENSG00000197471.7,ENSG00000197536.6,ENSG00000197540.3,ENSG00000197734.4,ENSG00000197880.4,ENSG00000197914.2,ENSG00000198055.6,ENSG00000198089.10,ENSG00000198286.5,ENSG00000198520.6,ENSG00000198771.6,ENSG00000198821.6,ENSG00000198851.5,ENSG00000198885.5,ENSG00000198987.1,ENSG00000199082.1,ENSG00000199458.1,ENSG00000200397.1,ENSG00000200418.1,ENSG00000200530.1,ENSG00000201644.1,ENSG00000202569.2,ENSG00000203497.2,ENSG00000203581.6,ENSG00000203711.7,ENSG00000203761.4,ENSG00000203896.5,ENSG00000204110.6,ENSG00000204282.3,ENSG00000204475.5,ENSG00000204525.10,ENSG00000204625.6,ENSG00000204642.9,ENSG00000204666.3,ENSG00000205045.4,ENSG00000205089.3,ENSG00000205220.7,ENSG00000205268.6,ENSG00000205744.5,ENSG00000205784.2,ENSG00000205871.4,ENSG00000205930.4,ENSG00000206140.5,ENSG00000206337.6,ENSG00000206503.7,ENSG00000206958.1,ENSG00000207073.1,ENSG00000207153.1,ENSG00000207221.1,ENSG00000207546.1,ENSG00000207603.1,ENSG00000207782.1,ENSG00000207826.1,ENSG00000208797.1,ENSG00000211575.1,ENSG00000211694.2,ENSG00000211696.2,ENSG00000211697.2,ENSG00000211698.2,ENSG00000211699.2,ENSG00000211706.2,ENSG00000211707.3,ENSG00000211710.3,ENSG00000211713.3,ENSG00000211714.3,ENSG00000211716.2,ENSG00000211717.3,ENSG00000211720.3,ENSG00000211721.2,ENSG00000211724.3,ENSG00000211725.3,ENSG00000211727.3,ENSG00000211728.2,ENSG00000211734.3,ENSG00000211739.4,E</t>
  </si>
  <si>
    <t>CL:0000798</t>
  </si>
  <si>
    <t>gamma-delta T cell</t>
  </si>
  <si>
    <t>A T cell that expresses a gamma-delta T cell receptor complex.</t>
  </si>
  <si>
    <t>CNhs13914,CNhs13915</t>
  </si>
  <si>
    <t>CATG00000000695.1,CATG00000001176.1,CATG00000001200.1,CATG00000001209.1,CATG00000001248.1,CATG00000001288.1,CATG00000001295.1,CATG00000001363.1,CATG00000001365.1,CATG00000001372.1,CATG00000001418.1,CATG00000001464.1,CATG00000002363.1,CATG00000002502.1,CATG00000002558.1,CATG00000002599.1,CATG00000002801.1,CATG00000003114.1,CATG00000004280.1,CATG00000004295.1,CATG00000004303.1,CATG00000004632.1,CATG00000004851.1,CATG00000005706.1,CATG00000005754.1,CATG00000005947.1,CATG00000006658.1,CATG00000006786.1,CATG00000007187.1,CATG00000007211.1,CATG00000007222.1,CATG00000007290.1,CATG00000007425.1,CATG00000007426.1,CATG00000007817.1,CATG00000007912.1,CATG00000007942.1,CATG00000007970.1,CATG00000008036.1,CATG00000008117.1,CATG00000008353.1,CATG00000008380.1,CATG00000008495.1,CATG00000008694.1,CATG00000008741.1,CATG00000008821.1,CATG00000008930.1,CATG00000009125.1,CATG00000009142.1,CATG00000010614.1,CATG00000010650.1,CATG00000010939.1,CATG00000011205.1,CATG00000011225.1,CATG00000011539.1,CATG00000012139.1,CATG00000012151.1,CATG00000012600.1,CATG00000012976.1,CATG00000013134.1,CATG00000013848.1,CATG00000014101.1,CATG00000014110.1,CATG00000014452.1,CATG00000014661.1,CATG00000014852.1,CATG00000015555.1,CATG00000015875.1,CATG00000016283.1,CATG00000016516.1,CATG00000016603.1,CATG00000018169.1,CATG00000018261.1,CATG00000019056.1,CATG00000019385.1,CATG00000019404.1,CATG00000019415.1,CATG00000019800.1,CATG00000019899.1,CATG00000019955.1,CATG00000020091.1,CATG00000020127.1,CATG00000020181.1,CATG00000020191.1,CATG00000020343.1,CATG00000020438.1,CATG00000020644.1,CATG00000020754.1,CATG00000021020.1,CATG00000021074.1,CATG00000021088.1,CATG00000021168.1,CATG00000021300.1,CATG00000021454.1,CATG00000021500.1,CATG00000021505.1,CATG00000021554.1,CATG00000021653.1,CATG00000022021.1,CATG00000022030.1,CATG00000022043.1,CATG00000022044.1,CATG00000022097.1,CATG00000022213.1,CATG00000022269.1,CATG00000022511.1,CATG00000022704.1,CATG00000023033.1,CATG00000023092.1,CATG00000023375.1,CATG00000023548.1,CATG00000023688.1,CATG00000024166.1,CATG00000024277.1,CATG00000024571.1,CATG00000024682.1,CATG00000024759.1,CATG00000025508.1,CATG00000025601.1,CATG00000025706.1,CATG00000025865.1,CATG00000025907.1,CATG00000026251.1,CATG00000026851.1,CATG00000026855.1,CATG00000027505.1,CATG00000027764.1,CATG00000027842.1,CATG00000028020.1,CATG00000028255.1,CATG00000028289.1,CATG00000028304.1,CATG00000028394.1,CATG00000028797.1,CATG00000028946.1,CATG00000028948.1,CATG00000029028.1,CATG00000029380.1,CATG00000029661.1,CATG00000029702.1,CATG00000029971.1,CATG00000030049.1,CATG00000030051.1,CATG00000030052.1,CATG00000030064.1,CATG00000030129.1,CATG00000030285.1,CATG00000030590.1,CATG00000030840.1,CATG00000030841.1,CATG00000030923.1,CATG00000031026.1,CATG00000031197.1,CATG00000031305.1,CATG00000031536.1,CATG00000031597.1,CATG00000032035.1,CATG00000032420.1,CATG00000032479.1,CATG00000032501.1,CATG00000032517.1,CATG00000032665.1,CATG00000032672.1,CATG00000033133.1,CATG00000033503.1,CATG00000033505.1,CATG00000033544.1,CATG00000033571.1,CATG00000033598.1,CATG00000033860.1,CATG00000033939.1,CATG00000034319.1,CATG00000034522.1,CATG00000034666.1,CATG00000034808.1,CATG00000034814.1,CATG00000034981.1,CATG00000035032.1,CATG00000035274.1,CATG00000036482.1,CATG00000037015.1,CATG00000037144.1,CATG00000037271.1,CATG00000037403.1,CATG00000038113.1,CATG00000038217.1,CATG00000038379.1,CATG00000038441.1,CATG00000038448.1,CATG00000038535.1,CATG00000038582.1,CATG00000038616.1,CATG00000038705.1,CATG00000038724.1,CATG00000038727.1,CATG00000038971.1,CATG00000039203.1,CATG00000039292.1,CATG00000039493.1,CATG00000039668.1,CATG00000039719.1,CATG00000039720.1,CATG00000039773.1,CATG00000040025.1,CATG00000040068.1,CATG00000040161.1,CATG00000040443.1,CATG00000040459.1,CATG00000040468.1,CATG00000040479.1,CATG00000040581.1,CATG00000040922.1,CATG00000040999.1,CATG00000041280.1,CATG00000042025.1,CATG00000042228.1,CATG00000042229.1,CATG00000042550.1,CATG00000042603.1,CATG00000042843.1,CATG00000043060.1,CATG00000043261.1,CATG00000043355.1,CATG00000043521.1,CATG00000043658.1,CATG00000043719.1,CATG00000043842.1,CATG00000043925.1,CATG00000044115.1,CATG00000044472.1,CATG00000044692.1,CATG00000044725.1,CATG00000045352.1,CATG00000045724.1,CATG00000046115.1,CATG00000046160.1,CATG00000046691.1,CATG00000047025.1,CATG00000047105.1,CATG00000047109.1,CATG00000047113.1,CATG00000047114.1,CATG00000047322.1,CATG00000047554.1,CATG00000047628.1,CATG00000047836.1,CATG00000048515.1,CATG00000048584.1,CATG00000048589.1,CATG00000048674.1,CATG00000049000.1,CATG00000049230.1,CATG00000049339.1,CATG00000049847.1,CATG00000049964.1,CATG00000050081.1,CATG00000050083.1,CATG00000050085.1,CATG00000050088.1,CATG00000050095.1,CATG00000051011.1,CATG00000051039.1,CATG00000051251.1,CATG00000051276.1,CATG00000051550.1,CATG00000051873.1,CATG00000051904.1,CATG00000051919.1,CATG00000052065.1,CATG00000052068.1,CATG00000052079.1,CATG00000052138.1,CATG00000052258.1,CATG00000052599.1,CATG00000052762.1,CATG00000052944.1,CATG00000053107.1,CATG00000053176.1,CATG00000053285.1,CATG00000053288.1,CATG00000053781.1,CATG00000053836.1,CATG00000054011.1,CATG00000054110.1,CATG00000054528.1,CATG00000054555.1,CATG00000054557.1,CATG00000054852.1,CATG00000054884.1,CATG00000055298.1,CATG00000055300.1,CATG00000055331.1,CATG00000055609.1,CATG00000055636.1,CATG00000055740.1,CATG00000055872.1,CATG00000055888.1,CATG00000055972.1,CATG00000056151.1,CATG00000056254.1,CATG00000056648.1,CATG00000056727.1,CATG00000057088.1,CATG00000057214.1,CATG00000057402.1,CATG00000057634.1,CATG00000057694.1,CATG00000057696.1,CATG00000057718.1,CATG00000057839.1,CATG00000057888.1,CATG00000057936.1,CATG00000058070.1,CATG00000058093.1,CATG00000058282.1,CATG00000058283.1,CATG00000058588.1,CATG00000058654.1,CATG00000058667.1,CATG00000059203.1,CATG00000059214.1,CATG00000059297.1,CATG00000059824.1,CATG00000061531.1,CATG00000061546.1,CATG00000061775.1,CATG00000061811.1,CATG00000062040.1,CATG00000062047.1,CATG00000063257.1,CATG00000063503.1,CATG00000063770.1,CATG00000063921.1,CATG00000064169.1,CATG00000064661.1,CATG00000064716.1,CATG00000065395.1,CATG00000065473.1,CATG00000065548.1,CATG00000065948.1,CATG00000066261.1,CATG00000066526.1,CATG00000066639.1,CATG00000067029.1,CATG00000067300.1,CATG00000067372.1,CATG00000067584.1,CATG00000067812.1,CATG00000067896.1,CATG00000067897.1,CATG00000068531.1,CATG00000068630.1,CATG00000068918.1,CATG00000068940.1,CATG00000069041.1,CATG00000069210.1,CATG00000069213.1,CATG00000069314.1,CATG00000069375.1,CATG00000069605.1,CATG00000070420.1,CATG00000070439.1,CATG00000070705.1,CATG00000071245.1,CATG00000071303.1,CATG00000071632.1,CATG00000071769.1,CATG00000072893.1,CATG00000072894.1,CATG00000072992.1,CATG00000073077.1,CATG00000073202.1,CATG00000074225.1,CATG00000074973.1,CATG00000075096.1,CATG00000075581.1,CATG00000075788.1,CATG00000076144.1,CATG00000076292.1,CATG00000076323.1,CATG00000076567.1,CATG00000076960.1,CATG00000077226.1,CATG00000077345.1,CATG00000077472.1,CATG00000077556.1,CATG00000077590.1,CATG00000077666.1,CATG00000077713.1,CATG00000078262.1,CATG00000078334.1,CATG00000078882.1,CATG00000078897.1,CATG00000079506.1,CATG00000079708.1,CATG00000079711.1,CATG00000080069.1,CATG00000080086.1,CATG00000080518.1,CATG00000080539.1,CATG00000080562.1,CATG00000080616.1,CATG00000080828.1,CATG00000080871.1,CATG00000081209.1,CATG00000081303.1,CATG00000081918.1,CATG00000082385.1,CATG00000082391.1,CATG00000082609.1,CATG00000083271.1,CATG00000083282.1,CATG00000083348.1,CATG00000083361.1,CATG00000083438.1,CATG00000083445.1,CATG00000083573.1,CATG00000083575.1,CATG00000083614.1,CATG00000083624.1,CATG00000083626.1,CATG00000083706.1,CATG00000083880.1,CATG00000084225.1,CATG00000085185.1,CATG00000085187.1,CATG00000086290.1,CATG00000086613.1,CATG00000086806.1,CATG00000087063.1,CATG00000087249.1,CATG00000087610.1,CATG00000087800.1,CATG00000087830.1,CATG00000087916.1,CATG00000088019.1,CATG00000089473.1,CATG00000089581.1,CATG00000090349.1,CATG00000090669.1,CATG00000090678.1,CATG00000090728.1,CATG00000090959.1,CATG00000091157.1,CATG00000091924.1,CATG00000091991.1,CATG00000091992.1,CATG00000091993.1,CATG00000092417.1,CATG00000092419.1,CATG00000092473.1,CATG00000092607.1,CATG00000092654.1,CATG00000093089.1,CATG00000093390.1,CATG00000093405.1,CATG00000093584.1,CATG00000093774.1,CATG00000093933.1,CATG00000094115.1,CATG00000094129.1,CATG00000094176.1,CATG00000094576.1,CATG00000094863.1,CATG00000094967.1,CATG00000095026.1,CATG00000095419.1,CATG00000095574.1,CATG00000095681.1,CATG00000095683.1,CATG00000095891.1,CATG00000096037.1,CATG00000096622.1,CATG00000096742.1,CATG00000096910.1,CATG00000097141.1,CATG00000097331.1,CATG00000097448.1,CATG00000097496.1,CATG00000097519.1,CATG00000098865.1,CATG00000098879.1,CATG00000099014.1,CATG00000099436.1,CATG00000099527.1,CATG00000099949.1,CATG00000100722.1,CATG00000100898.1,CATG00000101286.1,CATG00000103437.1,CATG00000103697.1,CATG00000103736.1,CATG00000103894.1,CATG00000103999.1,CATG00000104164.1,CATG00000104373.1,CATG00000104458.1,CATG00000104680.1,CATG00000105172.1,CATG00000105348.1,CATG00000105573.1,CATG00000106151.1,CATG00000106210.1,CATG00000106247.1,CATG00000106324.1,CATG00000106714.1,CATG00000106786.1,CATG00000106787.1,CATG00000106788.1,CATG00000107272.1,CATG00000107274.1,CATG00000108359.1,CATG00000108527.1,CATG00000108567.1,CATG00000110046.1,CATG00000110133.1,CATG00000110160.1,CATG00000110250.1,CATG00000110600.1,CATG00000110727.1,CATG00000111287.1,CATG00000111376.1,CATG00000111573.1,CATG00000111595.1,CATG00000111685.1,CATG00000111960.1,CATG00000112295.1,CATG00000112567.1,CATG00000112603.1,CATG00000112857.1,CATG00000112858.1,CATG00000112880.1,CATG00000112894.1,CATG00000113187.1,CATG00000113348.1,CATG00000113380.1,CATG00000113591.1,CATG00000113659.1,CATG00000113661.1,CATG00000113838.1,CATG00000113841.1,CATG00000113906.1,CATG00000114132.1,CATG00000114323.1,CATG00000114506.1,CATG00000114881.1,CATG00000114910.1,CATG00000115245.1,CATG00000115552.1,CATG00000115553.1,CATG00000115580.1,CATG00000115595.1,CATG00000116191.1,CATG00000116220.1,CATG00000116296.1,CATG00000116304.1,CATG00000116729.1,CATG00000116767.1,CATG00000116795.1,CATG00000116841.1,CATG00000116955.1,CATG00000117595.1,CATG00000117709.1,CATG00000117894.1,CATG00000117920.1,ENSG00000005844.13,ENSG00000006555.6,ENSG00000007129.13,ENSG00000007264.9,ENSG00000007350.12,ENSG00000007402.7,ENSG00000008517.12,ENSG00000009790.10,ENSG00000013725.10,ENSG00000015133.14,ENSG00000020633.14,ENSG00000023892.9,ENSG00000026751.12,ENSG00000026950.12,ENSG00000027075.9,ENSG00000027869.7,ENSG00000048028.7,ENSG00000054219.9,ENSG00000054654.11,ENSG00000057657.10,ENSG00000064012.17,ENSG00000064201.11,ENSG00000065675.10,ENSG00000068028.13,ENSG00000069493.10,ENSG00000069667.11,ENSG00000069702.6,ENSG00000071073.8,ENSG00000072818.7,ENSG00000072858.6,ENSG00000073350.9,ENSG00000073861.2,ENSG00000074966.6,ENSG00000077984.4,ENSG00000078304.15,ENSG00000079263.14,ENSG00000081237.14,ENSG00000081985.6,ENSG00000085563.10,ENSG00000088053.7,ENSG00000088179.4,ENSG00000089692.4,ENSG00000096996.11,ENSG00000099725.10,ENSG00000100027.10,ENSG00000100242.11,ENSG00000100298.11,ENSG00000100351.12,ENSG00000100385.9,ENSG00000100450.8,ENSG00000100453.8,ENSG00000101082.9,ENSG00000101096.15,ENSG00000101162.3,ENSG00000101695.4,ENSG00000102879.11,ENSG00000103126.10,ENSG00000103485.13,ENSG00000103522.11,ENSG00000104970.6,ENSG00000104998.2,ENSG00000105122.8,ENSG00000105370.3,ENSG00000105374.5,ENSG00000106560.6,ENSG00000106948.12,ENSG00000107742.8,ENSG00000108370.11,ENSG00000108798.4,ENSG00000110665.7,ENSG00000110852.4,ENSG00000110934.6,ENSG00000111644.3,ENSG00000111796.3,ENSG00000111801.11,ENSG00000111913.11,ENSG00000112576.8,ENSG00000113088.5,ENSG00000113263.8,ENSG00000115085.9,ENSG00000115232.9,ENSG00000115523.12,ENSG00000115607.5,ENSG00000116667.8,ENSG00000116819.6,ENSG00000116824.4,ENSG00000117091.5,ENSG00000117280.8,ENSG00000117281.11,ENSG00000117289.7,ENSG00000117560.6,ENSG00000117676.9,ENSG00000121281.8,ENSG00000121807.5,ENSG00000122122.9,ENSG00000122188.8,ENSG00000122223.8,ENSG00000122224.13,ENSG00000123146.15,ENSG00000123329.13,ENSG00000124203.5,ENSG00000124256.10,ENSG00000124391.4,ENSG00000125084.7,ENSG00000125498.15,ENSG00000125637.11,ENSG00000125910.4,ENSG00000126264.5,ENSG00000126882.8,ENSG00000127084.13,ENSG00000128011.4,ENSG00000129465.11,ENSG00000130038.5,ENSG00000130487.4,ENSG00000130943.5,ENSG00000132182.7,ENSG00000132359.9,ENSG00000133067.13,ENSG00000133321.6,ENSG00000133561.11,ENSG00000133574.5,ENSG00000134242.11,ENSG00000134539.12,ENSG00000134545.9,ENSG00000134954.10,ENSG00000135362.9,ENSG00000136213.7,ENSG00000136250.7,ENSG00000136514.2,ENSG00000137441.7,ENSG00000137501.12,ENSG00000138378.13,ENSG00000139187.5,ENSG00000139192.7,ENSG00000139537.6,ENSG00000139626.11,ENSG00000140030.4,ENSG00000140368.8,ENSG00000140398.9,ENSG00000140563.10,ENSG00000140853.11,ENSG00000141293.11,ENSG00000141524.11,ENSG00000142102.11,ENSG00000142634.8,ENSG00000142765.13,ENSG00000143184.4,ENSG00000143185.3,ENSG00000145214.9,ENSG00000145220.9,ENSG00000145287.6,ENSG00000145649.7,ENSG00000146285.9,ENSG00000146556.10,ENSG00000147036.7,ENSG00000147138.1,ENSG00000147168.8,ENSG00000147443.8,ENSG00000148019.8,ENSG00000148362.6,ENSG00000149311.13,ENSG00000150045.7,ENSG00000150637.4,ENSG00000150681.5,ENSG00000151418.7,ENSG00000151702.12,ENSG00000151883.12,ENSG00000152582.8,ENSG00000153283.8,ENSG00000154451.10,ENSG00000154611.10,ENSG00000154760.9,ENSG00000156886.11,ENSG00000158006.9,ENSG00000158050.4,ENSG00000158717.6,ENSG00000158805.7,ENSG00000159618.11,ENSG00000160219.7,ENSG00000160255.12,ENSG00000160654.5,ENSG00000160791.12,ENSG00000160856.16,ENSG00000161405.12,ENSG00000161570.4,ENSG00000161911.7,ENSG00000161912.13,ENSG00000162383.7,ENSG00000162398.7,ENSG00000162594.10,ENSG00000162639.11,ENSG00000162654.8,ENSG00000162676.7,ENSG00000162739.9,ENSG00000162777.12,ENSG00000163219.7,ENSG00000163508.8,ENSG00000163564.10,ENSG00000163736.3,ENSG00000163737.3,ENSG00000163947.7,ENSG00000164308.12,ENSG00000164483.12,ENSG00000164674.11,ENSG00000164821.4,ENSG00000165682.10,ENSG00000165929.8,ENSG00000166035.6,ENSG00000166289.5,ENSG00000166800.5,ENSG00000167083.2,ENSG00000167094.11,ENSG00000167286.5,ENSG00000167618.5,ENSG00000167633.12,ENSG00000167664.4,ENSG00000167851.9,ENSG00000167895.10,ENSG00000167914.6,ENSG00000167984.12,ENSG00000168016.9,ENSG00000168071.17,ENSG00000168229.3,ENSG00000168329.9,ENSG00000168685.10,ENSG00000168918.9,ENSG00000169220.13,ENSG00000169239.8,ENSG00000169252.4,ENSG00000169583.12,ENSG00000169704.4,ENSG00000169884.9,ENSG00000169896.12,ENSG00000170128.2,ENSG00000170379.15,ENSG00000170486.6,ENSG00000170571.7,ENSG00000171101.9,ENSG00000171476.17,ENSG00000171489.6,ENSG00000171596.6,ENSG00000171916.12,ENSG00000171954.8,ENSG00000172215.5,ENSG00000172460.10,ENSG00000172543.3,ENSG00000172575.7,ENSG00000172673.6,ENSG00000172794.15,ENSG00000173200.8,ENSG00000173762.3,ENSG00000173930.8,ENSG00000174171.4,ENSG00000174482.6,ENSG00000174946.5,ENSG00000175066.11,ENSG00000175463.7,ENSG00000175873.3,ENSG00000176083.13,ENSG00000176659.5,ENSG00000177324.9,ENSG00000177338.9,ENSG00000177465.4,ENSG00000178732.4,ENSG00000179144.4,ENSG00000179253.3,ENSG00000179611.2,ENSG00000180096.7,ENSG00000180448.6,ENSG00000180644.6,ENSG00000180739.12,ENSG00000181016.5,ENSG00000181036.9,ENSG00000181126.9,ENSG00000181847.7,ENSG00000182173.8,ENSG00000182183.10,ENSG00000182351.6,ENSG00000182472.4,ENSG00000182500.7,ENSG00000182866.12,ENSG00000182888.5,ENSG00000183542.4,ENSG00000183690.12,ENSG00000183734.4,ENSG00000183918.10,ENSG00000184574.5,ENSG00000185245.6,ENSG00000185669.5,ENSG00000185697.12,ENSG00000185829.11,ENSG00000185885.11,ENSG00000185905.3,ENSG00000186049.4,ENSG00000186088.11,ENSG00000186469.4,ENSG00000186470.9,ENSG00000186517.9,ENSG00000186654.16,ENSG00000186810.7,ENSG00000186891.9,ENSG00000187037.4,ENSG00000187156.4,ENSG00000187994.9,ENSG00000188042.5,ENSG00000188092.10,ENSG00000188322.4,ENSG00000188886.3,ENSG00000189013.10,ENSG00000189152.6,ENSG00000189190.7,ENSG00000189233.7,ENSG00000189319.9,ENSG00000189350.8,ENSG00000189430.8,ENSG00000196329.6,ENSG00000196390.6,ENSG00000196405.8,ENSG00000196933.5,ENSG00000196968.6,ENSG00000197057.4,ENSG00000197471.7,ENSG00000197536.6,ENSG00000197540.3,ENSG00000197992.2,ENSG00000198133.4,ENSG00000198286.5,ENSG00000198574.4,ENSG00000198821.6,ENSG00000198851.5,ENSG00000198885.5,ENSG00000199082.1,ENSG00000199289.1,ENSG00000200062.1,ENSG00000200156.1,ENSG00000200418.1,ENSG00000201772.1,ENSG00000203397.2,ENSG00000203602.1,ENSG00000203618.5,ENSG00000203896.5,ENSG00000204131.6,ENSG00000204261.4,ENSG00000204282.3,ENSG00000204420.4,ENSG00000204424.8,ENSG00000204466.5,ENSG00000204475.5,ENSG00000204525.10,ENSG00000204592.5,ENSG00000204625.6,ENSG00000204642.9,ENSG00000204652.5,ENSG00000205045.4,ENSG00000205220.7,ENSG00000205336.7,ENSG00000205439.8,ENSG00000205744.5,ENSG00000205784.2,ENSG00000205809.5,ENSG00000205810.4,ENSG00000206140.5,ENSG00000206503.7,ENSG00000206561.8,ENSG00000206958.1,ENSG00000207505.1,ENSG00000207826.1,ENSG00000207835.1,ENSG00000211666.2,ENSG00000211689.2,ENSG00000211691.2,ENSG00000211692.1,ENSG00000211693.2,ENSG00000211694.2,ENSG00000211695.2,ENSG00000211696.2,ENSG00000211697.2,ENSG00000211698.2,ENSG00000211699.2,ENSG00000211701.2,ENSG00000211764.1,ENSG00000211765.1,ENSG00000211766.1,ENSG00000211767.1,ENSG00000211769.1,ENSG00000211770.1,ENSG00000211771.1,ENSG00000211772.4,ENSG00000211804.2,ENSG00000211821.2,ENSG00000211825.1,ENSG00000211826.1,ENSG00000211827.1,ENSG00000211828.1,ENSG00000211829.2,ENSG00000211831.2,ENSG00000211833.1,ENSG00000211836.1,ENSG00000211838.1,ENSG00000211840.1,ENSG00000211841.1,ENSG00000211842.1,ENSG00000211843.1,ENSG00000211844.1,ENSG00000211845.1,ENSG00000211846.1,ENSG00000211847.1,ENSG00000211849.1,ENSG00000211850.1,ENSG00000211851.1,ENSG00000211854.1,ENSG00000211855.1,ENSG00000211857.1,ENSG00000212657.1,ENSG00000213020.4,ENSG00000213183.3,ENSG00000213203.2,ENSG00000213402.2,ENSG00000213413.2,ENSG00000213445.4,ENSG00000213448.3,ENSG00000213641.4,ENSG00000213658.6,ENSG00000213702.2,ENSG00000213809.4,ENSG00000213872.3,ENSG00000213885.3,ENSG00000214181.2,ENSG00000214417.4,ENSG00000214653.3,ENSG00000214761.3,ENSG00000215302.4,ENSG00000215467.2,ENSG00000215492.5,ENSG00000215580.6,ENSG00000216054.1,ENSG00000216854.2,ENSG00000217139.2,ENSG00000217455.4,ENSG00000218198.2,ENSG00000218208.1,ENSG00000218476.2,ENSG00000220323.3,ENSG00000220447.1,ENSG00000220793.4,ENSG00000221957.4,ENSG00000222257.1,ENSG00000223056.1,ENSG00000223427.1,ENSG00000223429.1,ENSG00000223540.1,ENSG00000223553.1,ENSG00000223803.1,ENSG00000223973.2,ENSG00000224136.1,ENSG00000224161.3,ENSG00000224376.1,ENSG00000224429.3,ENSG00000224438.3,ENSG00000225071.1,ENSG00000225131.1,ENSG00000225194.2,ENSG00000225405.3,ENSG00000225407.3,ENSG00000225447.1,ENSG00000225450.1,ENSG00000225720.2,ENSG00000225739.1,ENSG00000225840.1,ENSG00000225930.3,ENSG00000225936.1,ENSG00000225978.2,ENSG00000225986.1,ENSG00000226084.4,ENSG00000226493.1,ENSG00000226552.2,ENSG00000226624.1,ENSG00000226701.1,ENSG00000226791.3,ENSG00000226982.4,ENSG00000227009.1,ENSG00000227155.3,ENSG00000227261.1,ENSG00000227262.3,ENSG00000227356.2,ENSG00000227373.1,ENSG00000227443.2,ENSG00000227583.1,ENSG00000227653.1,ENSG00000227766.1,ENSG00000227941.1,ENSG00000228000.1,ENSG00000228078.1,ENSG00000228286.2,ENSG00000228429.1,ENSG00000228681.1,ENSG00000228744.1,ENSG00000228784.3,ENSG00000228956.4,ENSG00000228985.1,ENSG00000229018.4,ENSG00000229067.1,ENSG00000229143.1,ENSG00000229164.5,ENSG00000229197.1,ENSG00000229359.2,ENSG00000229465.1,ENSG00000229468.1,ENSG00000229474.2,ENSG00000229590.2,ENSG00000229596.2,ENSG00000229806.1,ENSG00000229951.1,ENSG00000229965.1,ENSG00000229974.1,ENSG00000230047.1,ENSG00000230116.1,ENSG00000230149.2,ENSG00000230155.2,ENSG00000230280.2,ENSG00000230290.1,ENSG00000230322.1,ENSG00000230521.1,ENSG00000230587.1,ENSG00000230649.2,ENSG00000230747.1,ENSG00000230958.1,ENSG00000230980.1,ENSG00000231006.1,ENSG00000231019.1,ENSG00000231079.3,ENSG00000231302.1,ENSG00000231414.1,ENSG00000231619.1,ENSG00000231621.1,ENSG00000231682.1,ENSG00000231752.1,ENSG00000231767.2,ENSG00000231769.2,ENSG00000231793.4,ENSG00000232053.2,ENSG00000232125.2,ENSG00000232145.1,ENSG00000232185.1,ENSG00000232332.1,ENSG00000232612.1,ENSG00000232855.2,ENSG00000232946.1,ENSG00000233020.1,ENSG00000233306.2,ENSG00000233360.4,ENSG00000233370.1,ENSG00000233380.1,ENSG00000233755.1,ENSG00000234253.1,ENSG00000234268.1,ENSG00000234323.1,ENSG00000234337.3,ENSG00000234558.1,ENSG00000234568.3,ENSG00000234663.1,ENSG00000234699.1,ENSG00000234745.5,ENSG00000234782.2,ENSG00000234797.4,ENSG00000235192.1,ENSG00000235225.1,ENSG00000235231.3,ENSG00000235267.1,ENSG00000235333.3,ENSG00000235459.4,ENSG00000235505.3,ENSG00000235576.1,ENSG00000235691.1,ENSG00000235802.1,ENSG00000235863.2,ENSG00000235926.1,ENSG00000236005.1,ENSG00000236008.1,ENSG00000236140.1,ENSG00000236191.3,ENSG00000236213.1,ENSG00000236243.2,ENSG00000236304.1,ENSG00000236667.1,ENSG00000236790.1,ENSG00000237248.3,ENSG00000237286.1,ENSG00000237382.2,ENSG00000237422.1,ENSG00000237484.5,ENSG00000237749.3,ENSG00000237774.3,ENSG00000237798.1,ENSG00000237805.1,ENSG00000237836.1,ENSG00000238000.1,ENSG00000238121.1,ENSG00000238268.2,ENSG00000239198.1,ENSG00000239203.1,ENSG00000239246.2,ENSG00000239269.1,ENSG00000239374.1,ENSG00000239517.1,ENSG00000239636.1,ENSG00000239713.3,ENSG00000239983.1,ENSG00000240065.3,ENSG00000240083.2,ENSG00000240137.1,ENSG00000240143.1,ENSG00000240174.1,ENSG00000240204.2,ENSG00000240298.2,ENSG00000240403.1,ENSG00000240480.1,ENSG00000240785.1,ENSG00000240970.1,ENSG00000240991.3,ENSG00000241002.1,ENSG00000241484.5,ENSG00000241490.1,ENSG00000241679.2,ENSG00000242083.2,ENSG00000242248.2,ENSG00000242634.1,ENSG00000242640.1,ENSG00000242706.2,ENSG00000243328.1,ENSG00000243403.1,ENSG00000243538.1,ENSG00000243772.2,ENSG00000243779.1,ENSG00000243836.1,ENSG00000244244.2,ENSG00000244491.1,ENSG00000244604.1,ENSG00000244676.1,ENSG00000244717.1,ENSG00000245008.3,ENSG00000245025.2,ENSG00000245164.2,ENSG00000246084.2,ENSG00000246228.2,ENSG00000246526.2,ENSG00000246627.2,ENSG00000246790.2,ENSG00000247287.2,ENSG00000247345.2,ENSG00000247774.2,ENSG00000248200.2,ENSG00000248242.1,ENSG00000248318.1,ENSG00000248334.2,ENSG00000248336.1,ENSG00000248366.1,ENSG00000248405.5,ENSG00000248672.1,ENSG00000248693.1,ENSG00000248795.1,ENSG00000248929.1,ENSG00000248988.1,ENSG00000249094.2,ENSG00000249423.1,ENSG00000249454.1,ENSG00000249667.1,ENSG00000249851.1,ENSG00000249963.1,ENSG00000249978.1,ENSG00000250334.1,ENSG00000250338.1,ENSG00000250348.1,ENSG00000250536.1,ENSG00000250550.3,ENSG00000250654.3,ENSG00000250692.1,ENSG00000251002.3,ENSG00000251118.1,ENSG00000251131.1,ENSG00000251301.2,ENSG00000251517.1,ENSG00000251992.1,ENSG00000252139.1,ENSG00000252150.1,ENSG00000252521.1,ENSG00000253819.1,ENSG00000253971.1,ENSG00000254364.1,ENSG00000254460.1,ENSG00000254481.1,ENSG00000254614.1,ENSG00000254741.1,ENSG00000254750.1,ENSG00000254779.4,ENSG00000254810.1,ENSG00000254838.4,ENSG00000254893.3,ENSG00000255545.3,ENSG00000255641.1,ENSG00000255730.2,ENSG00000255733.1,ENSG00000255819.2,ENSG00000255883.1,ENSG00000255949.1,ENSG00000256039.1,ENSG00000256084.1,ENSG00000256128.1,ENSG00000256262.1,ENSG00000256590.2,ENSG00000256633.1,ENSG00000256797.1,ENSG00000256804.1,ENSG00000257779.1,ENSG00000258404.1,ENSG00000258512.1,ENSG00000258544.1,ENSG00000258560.1,ENSG00000258629.1,ENSG00000258731.1,ENSG00000258732.1,ENSG00000258733.1,ENSG00000258875.1,ENSG00000258973.1,ENSG00000259003.1,ENSG00000259335.1,ENSG00000259363.1,ENSG00000259411.1,ENSG00000259535.1,ENSG00000259660.2,ENSG00000259719.1,ENSG00000259813.1,ENSG00000259834.1,ENSG00000259985.1,ENSG00000260103.2,ENSG00000260302.1,ENSG00000260483.2,ENSG00000260496.2,ENSG00000260519.1,ENSG00000260719.1,ENSG00000260751.2,ENSG00000261064.1,ENSG00000261079.1,ENSG00000261202.1,ENSG00000261393.1,ENSG00000261575.2,ENSG00000261586.2,ENSG00000261590.1,ENSG00000261868.1,ENSG00000261971.2,ENSG00000262823.1,ENSG00000262831.1,ENSG00000263606.1,ENSG00000263740.1,ENSG00000263843.1,ENSG00000263917.1,ENSG00000264057.1,ENSG00000264173.1,ENSG00000264254.1,ENSG00000265148.1,ENSG00000266088.1,ENSG00000266539.1,ENSG00000267118.1,ENSG00000267265.1,ENSG00000267312.1,ENSG00000267322.1,ENSG00000267364.1,ENSG00000267458.1,ENSG00000267570.1,ENSG00000267578.1,ENSG00000267589.1,ENSG00000267654.1,ENSG00000267731.1,ENSG00000267986.1,ENSG00000268027.1,ENSG00000268030.1,ENSG00000268204.1,ENSG00000268379.1,ENSG00000268473.1,ENSG00000268480.1,ENSG00000268544.1,ENSG00000268713.1,ENSG00000268798.1,ENSG00000268983.1,ENSG00000269131.1,ENSG00000269501.1,ENSG00000269637.1,ENSG00000269751.1,ENSG00000270117.1,ENSG00000270466.1,ENSG00000270505.1,ENSG00000271288.1,ENSG00000271314.1,ENSG00000271404.1,ENSG00000271581.1,ENSG00000271746.1,ENSG00000271858.1,ENSG00000272004.1,ENSG00000272045.1,ENSG00000272053.1,ENSG00000272115.1,ENSG00000272236.1,ENSG00000272282.1,ENSG00000272382.1,ENSG00000272502.1,ENSG00000272529.1,ENSG00000272817.1,ENSG00000272908.1,ENSG00000272917.1,ENSG00000273148.1,ENSG00000273175.1,ENSG00000273179.1,ENSG00000273221.1,ENSG00000273415.1,ENSG00000273428.1,ENSGR0000169084.8,ENSGR0000169093.10,ENSGR0000182162.5,ENSGR0000214717.5</t>
  </si>
  <si>
    <t>CL:0000837</t>
  </si>
  <si>
    <t>hematopoietic multipotent progenitor cell</t>
  </si>
  <si>
    <t>A hematopoietic multipotent progenitor cell is multipotent, but not capable of long-term self-renewal. These cells are characterized as lacking lineage cell surface markers and being CD34-positive in both mice and humans.</t>
  </si>
  <si>
    <t>CNhs12205,CNhs12518,CNhs12523,CNhs12552,CNhs12553,CNhs12588,CNhs13227</t>
  </si>
  <si>
    <t>CATG00000000459.1,CATG00000000508.1,CATG00000000594.1,CATG00000001189.1,CATG00000001248.1,CATG00000001655.1,CATG00000001980.1,CATG00000002188.1,CATG00000002886.1,CATG00000002973.1,CATG00000003873.1,CATG00000004290.1,CATG00000004727.1,CATG00000005195.1,CATG00000005240.1,CATG00000005340.1,CATG00000005903.1,CATG00000005932.1,CATG00000006119.1,CATG00000006164.1,CATG00000007423.1,CATG00000007804.1,CATG00000008101.1,CATG00000008842.1,CATG00000009962.1,CATG00000010007.1,CATG00000010416.1,CATG00000010661.1,CATG00000010720.1,CATG00000010764.1,CATG00000010971.1,CATG00000011211.1,CATG00000011570.1,CATG00000011583.1,CATG00000011913.1,CATG00000011986.1,CATG00000012310.1,CATG00000013178.1,CATG00000013249.1,CATG00000013508.1,CATG00000013586.1,CATG00000013675.1,CATG00000013923.1,CATG00000013934.1,CATG00000014052.1,CATG00000014122.1,CATG00000014208.1,CATG00000014533.1,CATG00000014862.1,CATG00000015036.1,CATG00000015555.1,CATG00000015792.1,CATG00000015858.1,CATG00000016350.1,CATG00000016436.1,CATG00000016500.1,CATG00000016584.1,CATG00000016705.1,CATG00000017017.1,CATG00000017625.1,CATG00000017830.1,CATG00000018084.1,CATG00000018895.1,CATG00000019284.1,CATG00000019540.1,CATG00000019609.1,CATG00000019811.1,CATG00000019923.1,CATG00000020323.1,CATG00000020333.1,CATG00000020341.1,CATG00000020423.1,CATG00000021091.1,CATG00000021278.1,CATG00000021329.1,CATG00000021616.1,CATG00000021628.1,CATG00000021645.1,CATG00000021994.1,CATG00000022014.1,CATG00000022086.1,CATG00000022219.1,CATG00000022222.1,CATG00000022243.1,CATG00000022361.1,CATG00000022734.1,CATG00000023610.1,CATG00000024799.1,CATG00000025267.1,CATG00000025294.1,CATG00000025583.1,CATG00000025793.1,CATG00000025824.1,CATG00000026851.1,CATG00000028304.1,CATG00000028305.1,CATG00000028314.1,CATG00000028401.1,CATG00000028462.1,CATG00000028798.1,CATG00000029385.1,CATG00000029716.1,CATG00000030390.1,CATG00000030425.1,CATG00000030492.1,CATG00000030900.1,CATG00000031284.1,CATG00000031495.1,CATG00000031546.1,CATG00000031998.1,CATG00000032091.1,CATG00000032530.1,CATG00000032641.1,CATG00000033110.1,CATG00000033239.1,CATG00000033490.1,CATG00000033503.1,CATG00000033505.1,CATG00000034048.1,CATG00000034088.1,CATG00000034249.1,CATG00000034349.1,CATG00000034660.1,CATG00000034680.1,CATG00000034785.1,CATG00000035101.1,CATG00000035156.1,CATG00000035382.1,CATG00000035655.1,CATG00000035822.1,CATG00000036717.1,CATG00000037049.1,CATG00000038114.1,CATG00000038251.1,CATG00000038268.1,CATG00000038643.1,CATG00000038722.1,CATG00000038900.1,CATG00000039203.1,CATG00000039498.1,CATG00000039770.1,CATG00000039908.1,CATG00000040236.1,CATG00000040313.1,CATG00000040550.1,CATG00000040636.1,CATG00000040769.1,CATG00000040865.1,CATG00000041061.1,CATG00000041147.1,CATG00000041617.1,CATG00000041725.1,CATG00000042995.1,CATG00000043112.1,CATG00000043235.1,CATG00000044100.1,CATG00000044115.1,CATG00000044548.1,CATG00000044819.1,CATG00000045978.1,CATG00000046416.1,CATG00000047031.1,CATG00000047037.1,CATG00000047040.1,CATG00000047060.1,CATG00000047649.1,CATG00000047734.1,CATG00000048286.1,CATG00000048595.1,CATG00000048778.1,CATG00000048781.1,CATG00000049038.1,CATG00000049346.1,CATG00000049641.1,CATG00000049660.1,CATG00000049837.1,CATG00000049870.1,CATG00000050461.1,CATG00000051013.1,CATG00000051355.1,CATG00000051467.1,CATG00000051529.1,CATG00000051882.1,CATG00000051922.1,CATG00000052055.1,CATG00000052233.1,CATG00000052652.1,CATG00000052821.1,CATG00000053365.1,CATG00000054101.1,CATG00000055413.1,CATG00000056034.1,CATG00000056069.1,CATG00000056409.1,CATG00000056671.1,CATG00000056942.1,CATG00000057241.1,CATG00000057261.1,CATG00000057657.1,CATG00000057839.1,CATG00000058296.1,CATG00000058394.1,CATG00000058432.1,CATG00000058574.1,CATG00000059322.1,CATG00000059874.1,CATG00000060207.1,CATG00000060907.1,CATG00000060913.1,CATG00000061453.1,CATG00000061571.1,CATG00000061811.1,CATG00000061927.1,CATG00000062183.1,CATG00000062239.1,CATG00000062933.1,CATG00000063529.1,CATG00000063794.1,CATG00000063947.1,CATG00000064140.1,CATG00000065385.1,CATG00000065895.1,CATG00000065920.1,CATG00000066442.1,CATG00000066497.1,CATG00000066543.1,CATG00000066809.1,CATG00000067318.1,CATG00000067697.1,CATG00000068341.1,CATG00000068404.1,CATG00000068905.1,CATG00000068956.1,CATG00000069011.1,CATG00000069608.1,CATG00000070585.1,CATG00000070697.1,CATG00000071683.1,CATG00000071902.1,CATG00000072367.1,CATG00000072582.1,CATG00000072675.1,CATG00000072820.1,CATG00000072868.1,CATG00000073650.1,CATG00000073653.1,CATG00000074384.1,CATG00000075139.1,CATG00000075916.1,CATG00000076852.1,CATG00000077252.1,CATG00000077927.1,CATG00000078964.1,CATG00000079873.1,CATG00000080562.1,CATG00000081162.1,CATG00000081209.1,CATG00000081243.1,CATG00000081833.1,CATG00000082135.1,CATG00000082220.1,CATG00000082559.1,CATG00000082920.1,CATG00000083347.1,CATG00000083349.1,CATG00000083758.1,CATG00000083794.1,CATG00000084124.1,CATG00000084511.1,CATG00000084832.1,CATG00000085306.1,CATG00000085596.1,CATG00000086059.1,CATG00000086150.1,CATG00000087285.1,CATG00000087800.1,CATG00000087828.1,CATG00000088071.1,CATG00000088373.1,CATG00000089732.1,CATG00000089924.1,CATG00000090117.1,CATG00000090564.1,CATG00000091305.1,CATG00000094441.1,CATG00000094799.1,CATG00000094847.1,CATG00000095001.1,CATG00000095025.1,CATG00000095683.1,CATG00000095941.1,CATG00000095995.1,CATG00000096227.1,CATG00000096427.1,CATG00000096636.1,CATG00000096662.1,CATG00000097188.1,CATG00000097632.1,CATG00000098034.1,CATG00000098377.1,CATG00000099461.1,CATG00000100722.1,CATG00000101410.1,CATG00000101748.1,CATG00000102242.1,CATG00000102390.1,CATG00000103151.1,CATG00000103224.1,CATG00000103325.1,CATG00000103894.1,CATG00000104164.1,CATG00000104364.1,CATG00000105259.1,CATG00000106151.1,CATG00000106284.1,CATG00000106324.1,CATG00000106711.1,CATG00000107257.1,CATG00000107334.1,CATG00000107388.1,CATG00000107439.1,CATG00000107441.1,CATG00000107459.1,CATG00000107821.1,CATG00000109201.1,CATG00000109338.1,CATG00000109717.1,CATG00000109899.1,CATG00000110136.1,CATG00000111125.1,CATG00000111126.1,CATG00000111554.1,CATG00000111667.1,CATG00000112068.1,CATG00000112323.1,CATG00000113667.1,CATG00000113983.1,CATG00000114132.1,CATG00000114532.1,CATG00000114577.1,CATG00000116100.1,CATG00000116287.1,CATG00000116304.1,CATG00000116417.1,CATG00000116779.1,CATG00000117104.1,CATG00000117330.1,CATG00000117333.1,CATG00000118213.1,ENSG00000004468.8,ENSG00000004809.9,ENSG00000005187.7,ENSG00000005189.15,ENSG00000005206.12,ENSG00000005381.6,ENSG00000005961.13,ENSG00000007038.6,ENSG00000007062.7,ENSG00000007255.6,ENSG00000007264.9,ENSG00000007545.11,ENSG00000018699.7,ENSG00000021355.8,ENSG00000034063.9,ENSG00000035499.8,ENSG00000042062.7,ENSG00000055118.10,ENSG00000059588.5,ENSG00000060558.3,ENSG00000064115.6,ENSG00000064201.11,ENSG00000068831.14,ENSG00000069188.12,ENSG00000070081.11,ENSG00000073111.9,ENSG00000074370.13,ENSG00000074660.11,ENSG00000076003.4,ENSG00000077935.12,ENSG00000078177.9,ENSG00000078399.11,ENSG00000081985.6,ENSG00000085840.8,ENSG00000086730.12,ENSG00000087903.8,ENSG00000088727.8,ENSG00000088882.7,ENSG00000090376.4,ENSG00000092036.12,ENSG00000092067.5,ENSG00000093009.5,ENSG00000094804.5,ENSG00000095932.5,ENSG00000099219.9,ENSG00000100068.7,ENSG00000100181.17,ENSG00000100206.5,ENSG00000100426.6,ENSG00000100448.3,ENSG00000100479.8,ENSG00000100596.2,ENSG00000100678.14,ENSG00000101194.13,ENSG00000101200.5,ENSG00000101412.9,ENSG00000101695.4,ENSG00000102043.11,ENSG00000102048.11,ENSG00000102098.13,ENSG00000102145.9,ENSG00000104043.10,ENSG00000104903.4,ENSG00000105205.6,ENSG00000105371.8,ENSG00000105472.8,ENSG00000105610.4,ENSG00000105810.5,ENSG00000106006.6,ENSG00000106144.15,ENSG00000106327.8,ENSG00000106404.9,ENSG00000106462.6,ENSG00000107242.13,ENSG00000107447.4,ENSG00000108405.3,ENSG00000108825.13,ENSG00000109265.8,ENSG00000109684.10,ENSG00000110665.7,ENSG00000110848.4,ENSG00000112118.13,ENSG00000113389.11,ENSG00000113648.12,ENSG00000114654.6,ENSG00000114942.9,ENSG00000115232.9,ENSG00000116830.7,ENSG00000117400.10,ENSG00000118513.14,ENSG00000118640.6,ENSG00000119411.10,ENSG00000119660.3,ENSG00000119969.10,ENSG00000120280.5,ENSG00000120555.9,ENSG00000120645.7,ENSG00000120669.11,ENSG00000121053.5,ENSG00000121104.3,ENSG00000121211.3,ENSG00000121570.8,ENSG00000121691.4,ENSG00000122025.10,ENSG00000122223.8,ENSG00000122548.3,ENSG00000122779.12,ENSG00000123179.9,ENSG00000123405.9,ENSG00000123965.12,ENSG00000124019.9,ENSG00000124575.5,ENSG00000124693.2,ENSG00000124780.9,ENSG00000124882.3,ENSG00000125354.18,ENSG00000128040.6,ENSG00000128218.7,ENSG00000128322.6,ENSG00000128833.8,ENSG00000128951.9,ENSG00000129204.12,ENSG00000129534.9,ENSG00000129993.10,ENSG00000130522.4,ENSG00000130783.9,ENSG00000132182.7,ENSG00000132744.3,ENSG00000132749.6,ENSG00000133246.7,ENSG00000133742.9,ENSG00000134215.11,ENSG00000134323.10,ENSG00000134627.7,ENSG00000135363.7,ENSG00000136213.7,ENSG00000136315.3,ENSG00000136492.4,ENSG00000136982.5,ENSG00000138050.10,ENSG00000138346.10,ENSG00000138658.11,ENSG00000138669.5,ENSG00000139083.6,ENSG00000139239.6,ENSG00000139618.10,ENSG00000139668.7,ENSG00000140284.6,ENSG00000140287.6,ENSG00000140563.10,ENSG00000140691.12,ENSG00000141096.4,ENSG00000141401.7,ENSG00000141873.6,ENSG00000142583.13,ENSG00000143033.13,ENSG00000143476.13,ENSG00000144354.9,ENSG00000144407.5,ENSG00000144668.7,ENSG00000144792.5,ENSG00000144852.12,ENSG00000144893.8,ENSG00000145020.10,ENSG00000145088.4,ENSG00000145287.6,ENSG00000145425.5,ENSG00000145703.11,ENSG00000145708.6,ENSG00000145949.8,ENSG00000146281.5,ENSG00000146530.7,ENSG00000146556.10,ENSG00000147180.12,ENSG00000148057.11,ENSG00000148488.11,ENSG00000149516.9,ENSG00000149646.8,ENSG00000151136.10,ENSG00000151164.14,ENSG00000151376.12,ENSG00000151725.7,ENSG00000151789.5,ENSG00000151838.7,ENSG00000152454.3,ENSG00000152760.5,ENSG00000152804.6,ENSG00000152953.8,ENSG00000153044.5,ENSG00000153944.6,ENSG00000154760.9,ENSG00000154783.6,ENSG00000154930.10,ENSG00000155792.5,ENSG00000155849.11,ENSG00000156170.8,ENSG00000156802.8,ENSG00000156970.8,ENSG00000157554.14,ENSG00000157653.7,ENSG00000157703.11,ENSG00000158106.8,ENSG00000158373.7,ENSG00000158406.2,ENSG00000158715.5,ENSG00000159496.10,ENSG00000160117.10,ENSG00000160190.9,ENSG00000160219.7,ENSG00000162062.10,ENSG00000162367.7,ENSG00000162437.10,ENSG00000162571.9,ENSG00000162591.11,ENSG00000162639.11,ENSG00000162676.7,ENSG00000163349.17,ENSG00000163738.14,ENSG00000163864.10,ENSG00000164104.7,ENSG00000164116.12,ENSG00000164362.14,ENSG00000164506.10,ENSG00000164841.4,ENSG00000164989.11,ENSG00000165244.6,ENSG00000165568.13,ENSG00000165650.7,ENSG00000165702.8,ENSG00000165716.5,ENSG00000165816.8,ENSG00000166428.8,ENSG00000166432.10,ENSG00000166532.11,ENSG00000166669.9,ENSG00000166788.5,ENSG00000166803.6,ENSG00000167236.2,ENSG00000167664.4,ENSG00000167670.11,ENSG00000167895.10,ENSG00000167912.5,ENSG00000167984.12,ENSG00000168060.10,ENSG00000168274.3,ENSG00000168298.4,ENSG00000168671.5,ENSG00000168754.9,ENSG00000168918.9,ENSG00000169385.2,ENSG00000169397.3,ENSG00000169575.4,ENSG00000169684.9,ENSG00000169704.4,ENSG00000169752.12,ENSG00000170340.10,ENSG00000170396.6,ENSG00000170476.11,ENSG00000170627.5,ENSG00000170891.6,ENSG00000170893.3,ENSG00000171136.6,ENSG00000171310.6,ENSG00000171502.10,ENSG00000171960.6,ENSG00000172164.9,ENSG00000172167.3,ENSG00000172197.9,ENSG00000172232.5,ENSG00000172292.10,ENSG00000172543.3,ENSG00000172794.15,ENSG00000172828.8,ENSG00000172889.11,ENSG00000172922.4,ENSG00000173020.6,ENSG00000173825.6,ENSG00000173894.6,ENSG00000174004.5,ENSG00000174059.12,ENSG00000174371.12,ENSG00000174776.6,ENSG00000175164.9,ENSG00000175711.4,ENSG00000176160.5,ENSG00000176208.4,ENSG00000176723.5,ENSG00000177084.12,ENSG00000177340.4,ENSG00000177398.14,ENSG00000177721.3,ENSG00000177990.7,ENSG00000178342.4,ENSG00000178462.7,ENSG00000178852.11,ENSG00000178917.10,ENSG00000179348.7,ENSG00000179583.13,ENSG00000180044.3,ENSG00000180066.5,ENSG00000180198.11,ENSG00000180530.5,ENSG00000180539.4,ENSG00000180573.8,ENSG00000180596.7,ENSG00000180767.5,ENSG00000181171.5,ENSG00000182048.7,ENSG00000182557.3,ENSG00000182572.2,ENSG00000182611.3,ENSG00000183018.4,ENSG00000183166.6,ENSG00000183690.12,ENSG00000183691.4,ENSG00000183941.8,ENSG00000183971.5,ENSG00000184260.4,ENSG00000184270.3,ENSG00000184307.9,ENSG00000184348.2,ENSG00000184357.3,ENSG00000184385.2,ENSG00000184428.8,ENSG00000184825.4,ENSG00000185052.7,ENSG00000185130.4,ENSG00000185198.7,ENSG00000185344.9,ENSG00000185347.13,ENSG00000185614.4,ENSG00000185760.11,ENSG00000185842.10,ENSG00000185986.10,ENSG00000186105.7,ENSG00000186187.7,ENSG00000186314.7,ENSG00000186468.8,ENSG00000186603.4,ENSG00000186652.5,ENSG00000186716.15,ENSG00000186998.11,ENSG00000187037.4,ENSG00000187595.10,ENSG00000187792.3,ENSG00000187796.9,ENSG00000187862.7,ENSG00000187942.7,ENSG00000187990.4,ENSG00000187997.7,ENSG00000188394.6,ENSG00000188474.6,ENSG00000188511.8,ENSG00000188820.8,ENSG00000188825.9,ENSG00000188848.11,ENSG00000188883.4,ENSG00000189007.11,ENSG00000189149.7,ENSG00000196071.3,ENSG00000196118.7,ENSG00000196176.7,ENSG00000196331.5,ENSG00000196355.2,ENSG00000196371.2,ENSG00000196415.5,ENSG00000196503.2,ENSG00000196684.8,ENSG00000196730.8,ENSG00000196747.3,ENSG00000196782.8,ENSG00000196787.2,ENSG00000196866.2,ENSG00000196912.8,ENSG00000196933.5,ENSG00000197119.8,ENSG00000197134.7,ENSG00000197153.3,ENSG00000197279.3,ENSG00000197301.3,ENSG00000197409.6,ENSG00000197459.2,ENSG00000197471.7,ENSG00000197472.10,ENSG00000197561.2,ENSG00000197846.3,ENSG00000197992.2,ENSG00000197993.3,ENSG00000198046.7,ENSG00000198049.5,ENSG00000198056.9,ENSG00000198088.6,ENSG00000198185.7,ENSG00000198327.3,ENSG00000198339.3,ENSG00000198518.5,ENSG00000198520.6,ENSG00000198556.9,ENSG00000198673.6,ENSG00000198995.1,ENSG00000199335.1,ENSG00000199426.1,ENSG00000199713.1,ENSG00000199879.1,ENSG00000200463.1,ENSG00000201302.1,ENSG00000201558.1,ENSG00000201674.1,ENSG00000202077.1,ENSG00000202408.1,ENSG00000203434.2,ENSG00000203618.5,ENSG00000203666.8,ENSG00000203761.4,ENSG00000203799.6,ENSG00000203812.2,ENSG00000203813.4,ENSG00000203852.3,ENSG00000204410.10,ENSG00000204420.4,ENSG00000204519.6,ENSG00000204740.5,ENSG00000205309.9,ENSG00000205583.9,ENSG00000206120.7,ENSG00000206560.6,ENSG00000206968.1,ENSG00000207205.1,ENSG00000207584.1,ENSG00000207827.1,ENSG00000209480.1,ENSG00000211692.1,ENSG00000211768.1,ENSG00000211895.3,ENSG00000211898.3,ENSG00000211900.2,ENSG00000211904.2,ENSG00000211905.1,ENSG00000212144.1,ENSG00000212195.1,ENSG00000212456.1,ENSG00000213047.7,ENSG00000213244.3,ENSG00000213448.3,ENSG00000213468.3,ENSG00000213801.4,ENSG00000213967.6,ENSG00000214184.3,ENSG00000214189.4,ENSG00000214389.2,ENSG00000214803.3,ENSG00000214826.4,ENSG00000215023.2,ENSG00000215883.5,ENSG00000216915.2,ENSG00000218198.2,ENSG00000221160.1,ENSG00000222259.1,ENSG00000222724.1,ENSG00000223750.1,ENSG00000223804.1,ENSG00000224032.2,ENSG00000224077.1,ENSG00000224429.3,ENSG00000224536.1,ENSG00000224739.2,ENSG00000224985.1,ENSG00000225062.1,ENSG00000225231.1,ENSG00000225493.1,ENSG00000225603.3,ENSG00000225670.3,ENSG00000225727.2,ENSG00000225792.1,ENSG00000225936.1,ENSG00000226777.3,ENSG00000226780.1,ENSG00000226823.1,ENSG00000226969.1,ENSG00000227028.2,ENSG00000227107.1,ENSG00000227403.1,ENSG00000227630.2,ENSG00000227704.1,ENSG00000227706.3,ENSG00000227910.1,ENSG00000227939.1,ENSG00000227946.1,ENSG00000227953.2,ENSG00000228192.3,ENSG00000228242.3,ENSG00000228315.7,ENSG00000228323.2,ENSG00000228401.3,ENSG00000228430.4,ENSG00000228486.5,ENSG00000228606.1,ENSG00000228614.1,ENSG00000228651.1,ENSG00000229140.4,ENSG00000229337.1,ENSG00000229418.2,ENSG00000229582.2,ENSG00000229590.2,ENSG00000229676.2,ENSG00000229750.1,ENSG00000229766.2,ENSG00000229855.4,ENSG00000229970.3,ENSG00000230155.2,ENSG00000230266.1,ENSG00000230778.1,ENSG00000230832.3,ENSG00000230897.1,ENSG00000231160.5,ENSG00000231728.2,ENSG00000232019.1,ENSG00000232065.1,ENSG00000232125.2,ENSG00000232380.1,ENSG00000232499.2,ENSG00000232525.1,ENSG00000232531.2,ENSG00000232618.1,ENSG00000232907.3,ENSG00000233096.1,ENSG00000233220.3,ENSG00000233224.1,ENSG00000233236.1,ENSG00000233382.5,ENSG00000233694.1,ENSG00000233723.3,ENSG00000233730.1,ENSG00000233766.3,ENSG00000233806.3,ENSG00000233822.3,ENSG00000233968.2,ENSG00000234026.1,ENSG00000234183.1,ENSG00000234289.4,ENSG00000234396.3,ENSG00000235034.2,ENSG00000235297.3,ENSG00000235488.1,ENSG00000235749.2,ENSG00000235888.1,ENSG00000235996.1,ENSG00000236069.1,ENSG00000236144.2,ENSG00000236296.3,ENSG00000236471.1,ENSG00000236597.1,ENSG00000236764.4,ENSG00000236810.1,ENSG00000236939.2,ENSG00000237021.2,ENSG00000237073.1,ENSG00000237118.2,ENSG00000237223.2,ENSG00000237232.3,ENSG00000237436.1,ENSG00000237484.5,ENSG00000237547.1,ENSG00000237594.2,ENSG00000237605.1,ENSG00000237819.1,ENSG00000237950.1,ENSG00000237976.1,ENSG00000238039.1,ENSG00000238121.1,ENSG00000238363.1,ENSG00000239213.1,ENSG00000239468.2,ENSG00000239528.1,ENSG00000239539.1,ENSG00000239572.1,ENSG00000239593.1,ENSG00000239636.1,ENSG00000239791.1,ENSG00000240376.1,ENSG00000240449.1,ENSG00000240754.1,ENSG00000241211.1,ENSG00000241357.1,ENSG00000241525.3,ENSG00000241532.1,ENSG00000241668.2,ENSG00000241769.3,ENSG00000242125.2,ENSG00000242686.2,ENSG00000242715.3,ENSG00000242887.1,ENSG00000243403.1,ENSG00000243478.3,ENSG00000244040.1,ENSG00000244078.1,ENSG00000244239.1,ENSG00000244300.2,ENSG00000244301.1,ENSG00000244355.3,ENSG00000244604.1,ENSG00000244620.1,ENSG00000245059.2,ENSG00000245105.1,ENSG00000245479.2,ENSG00000245910.4,ENSG00000246225.2,ENSG00000246263.2,ENSG00000246283.2,ENSG00000246627.2,ENSG00000246792.2,ENSG00000247151.2,ENSG00000247240.3,ENSG00000248302.2,ENSG00000248309.1,ENSG00000248317.1,ENSG00000248719.1,ENSG00000248839.1,ENSG00000249115.4,ENSG00000249241.1,ENSG00000249485.1,ENSG00000249526.1,ENSG00000249741.2,ENSG00000249881.1,ENSG00000250155.1,ENSG00000250309.2,ENSG00000250400.3,ENSG00000250654.3,ENSG00000250709.1,ENSG00000251002.3,ENSG00000251209.3,ENSG00000251287.4,ENSG00000251301.2,ENSG00000251443.1,ENSG00000251526.1,ENSG00000251833.1,ENSG00000252079.1,ENSG00000252188.1,ENSG00000252526.1,ENSG00000253173.2,ENSG00000253187.2,ENSG00000253293.3,ENSG00000253320.1,ENSG00000253394.1,ENSG00000253426.1,ENSG00000253598.1,ENSG00000253619.1,ENSG00000253668.1,ENSG00000253853.1,ENSG00000253893.2,ENSG00000254006.1,ENSG00000254041.1,ENSG00000254288.1,ENSG00000254319.1,ENSG00000254469.3,ENSG00000254727.1,ENSG00000254731.1,ENSG00000254786.1,ENSG00000255152.4,ENSG00000255240.1,ENSG00000255587.3,ENSG00000256316.1,ENSG00000256407.1,ENSG00000256525.2,ENSG00000257093.2,ENSG00000257135.1,ENSG00000257155.1,ENSG00000257178.2,ENSG00000257582.1,ENSG00000257698.1,ENSG00000257800.1,ENSG00000257883.1,ENSG00000257950.3,ENSG00000258048.1,ENSG00000258084.1,ENSG00000258114.1,ENSG00000258380.1,ENSG00000258413.1,ENSG00000258422.1,ENSG00000258527.1,ENSG00000258561.1,ENSG00000258568.1,ENSG00000258733.1,ENSG00000258860.1,ENSG00000259004.1,ENSG00000259120.2,ENSG00000259330.1,ENSG00000259344.1,ENSG00000259446.1,ENSG00000259704.1,ENSG00000259719.1,ENSG00000259775.1,ENSG00000259985.1,ENSG00000260103.2,ENSG00000260267.1,ENSG00000260493.1,ENSG00000260608.1,ENSG00000260727.1,ENSG00000260852.1,ENSG00000260898.1,ENSG00000261008.2,ENSG00000261373.1,ENSG00000261377.1,ENSG00000261485.1,ENSG00000261645.1,ENSG00000261839.1,ENSG00000262155.1,ENSG00000262482.1,ENSG00000263891.1,ENSG00000263905.1,ENSG00000263917.1,ENSG00000264517.1,ENSG00000264750.1,ENSG00000265008.1,ENSG00000265037.1,ENSG00000265349.1,ENSG00000265369.2,ENSG00000265565.1,ENSG00000265683.1,ENSG00000266651.1,ENSG00000266714.2,ENSG00000266751.1,ENSG00000266907.1,ENSG00000267041.1,ENSG00000267166.1,ENSG00000267206.1,ENSG00000267262.1,ENSG00000267374.1,ENSG00000267453.2,ENSG00000267519.2,ENSG00000267741.1,ENSG00000267751.1,ENSG00000267757.1,ENSG00000267780.1,ENSG00000267892.1,ENSG00000268119.1,ENSG00000268204.1,ENSG00000268433.1,ENSG00000268510.1,ENSG00000268533.1,ENSG00000268555.1,ENSG00000268584.1,ENSG00000268804.1,ENSG00000269026.2,ENSG00000269102.1,ENSG00000269363.1,ENSG00000270022.2,ENSG00000270066.2,ENSG00000270182.1,ENSG00000270562.1,ENSG00000270761.1,ENSG00000270966.1,ENSG00000271196.1,ENSG00000271270.1,ENSG00000271551.1,ENSG00000271555.1,ENSG00000271576.1,ENSG00000271723.1,ENSG00000271853.1,ENSG00000271937.1,ENSG00000271966.1,ENSG00000271981.1,ENSG00000272008.1,ENSG00000272009.1,ENSG00000272030.1,ENSG00000272053.1,ENSG00000272195.1,ENSG00000272256.1,ENSG00000272267.1,ENSG00000272369.1,ENSG00000272371.1,ENSG00000272578.1,ENSG00000272711.1,ENSG00000272764.1,ENSG00000272795.1,ENSG00000272799.1,ENSG00000272801.1,ENSG00000272917.1,ENSG00000272927.1,ENSG00000272931.1,ENSG00000272994.1,ENSG00000273000.1,ENSG00000273080.1,ENSG00000273129.1,ENSG00000273188.1,ENSG00000273199.1,ENSG00000273253.1,ENSG00000273254.1,ENSG00000273338.1,ENSG00000273433.1</t>
  </si>
  <si>
    <t>CL:0000840</t>
  </si>
  <si>
    <t>immature conventional dendritic cell</t>
  </si>
  <si>
    <t>An immature cell of the conventional dendritic cell lineage, characterized by high levels of antigen uptake via endocytosis, macropinocytosis, and phagocytosis, and typically found resident in the tissues. Markers for this cell are CD80-low, CD86-low, and MHC-II-low.</t>
  </si>
  <si>
    <t>CNhs11062,CNhs12000,CNhs13480,CNhs13537</t>
  </si>
  <si>
    <t>CATG00000000229.1,CATG00000000494.1,CATG00000001539.1,CATG00000001743.1,CATG00000001978.1,CATG00000002235.1,CATG00000002414.1,CATG00000002810.1,CATG00000002831.1,CATG00000003973.1,CATG00000003974.1,CATG00000004802.1,CATG00000006982.1,CATG00000007131.1,CATG00000007499.1,CATG00000007948.1,CATG00000009433.1,CATG00000010180.1,CATG00000010650.1,CATG00000010703.1,CATG00000011583.1,CATG00000011931.1,CATG00000012759.1,CATG00000012796.1,CATG00000012855.1,CATG00000013087.1,CATG00000013144.1,CATG00000013322.1,CATG00000013843.1,CATG00000014122.1,CATG00000014196.1,CATG00000014356.1,CATG00000014359.1,CATG00000014661.1,CATG00000017830.1,CATG00000019284.1,CATG00000021329.1,CATG00000021510.1,CATG00000021958.1,CATG00000022162.1,CATG00000022460.1,CATG00000022511.1,CATG00000022612.1,CATG00000022613.1,CATG00000023752.1,CATG00000025322.1,CATG00000025760.1,CATG00000026610.1,CATG00000026616.1,CATG00000028309.1,CATG00000028697.1,CATG00000028698.1,CATG00000028706.1,CATG00000028707.1,CATG00000029024.1,CATG00000030413.1,CATG00000030515.1,CATG00000030843.1,CATG00000031261.1,CATG00000031501.1,CATG00000032111.1,CATG00000032523.1,CATG00000032777.1,CATG00000033674.1,CATG00000034280.1,CATG00000034837.1,CATG00000035601.1,CATG00000036111.1,CATG00000036338.1,CATG00000036636.1,CATG00000036864.1,CATG00000037059.1,CATG00000038174.1,CATG00000038176.1,CATG00000038253.1,CATG00000038520.1,CATG00000038594.1,CATG00000039091.1,CATG00000039611.1,CATG00000039989.1,CATG00000040075.1,CATG00000040176.1,CATG00000040180.1,CATG00000040494.1,CATG00000040780.1,CATG00000041337.1,CATG00000041725.1,CATG00000041727.1,CATG00000041728.1,CATG00000042851.1,CATG00000042997.1,CATG00000043107.1,CATG00000043282.1,CATG00000043307.1,CATG00000043383.1,CATG00000044231.1,CATG00000046115.1,CATG00000046838.1,CATG00000047093.1,CATG00000047496.1,CATG00000047844.1,CATG00000048770.1,CATG00000048899.1,CATG00000049517.1,CATG00000049669.1,CATG00000050915.1,CATG00000051013.1,CATG00000051048.1,CATG00000051865.1,CATG00000051919.1,CATG00000052345.1,CATG00000052897.1,CATG00000052918.1,CATG00000053065.1,CATG00000053391.1,CATG00000053671.1,CATG00000054968.1,CATG00000055191.1,CATG00000055209.1,CATG00000055829.1,CATG00000055881.1,CATG00000056262.1,CATG00000056322.1,CATG00000056669.1,CATG00000056943.1,CATG00000057261.1,CATG00000057783.1,CATG00000058651.1,CATG00000058658.1,CATG00000058702.1,CATG00000059019.1,CATG00000059477.1,CATG00000059543.1,CATG00000060467.1,CATG00000061411.1,CATG00000063228.1,CATG00000063365.1,CATG00000063401.1,CATG00000063646.1,CATG00000064363.1,CATG00000065448.1,CATG00000065460.1,CATG00000065824.1,CATG00000066767.1,CATG00000067191.1,CATG00000067240.1,CATG00000067391.1,CATG00000068131.1,CATG00000069018.1,CATG00000069061.1,CATG00000069181.1,CATG00000071332.1,CATG00000071724.1,CATG00000071756.1,CATG00000072164.1,CATG00000072835.1,CATG00000072905.1,CATG00000073223.1,CATG00000073930.1,CATG00000073953.1,CATG00000076556.1,CATG00000077612.1,CATG00000077728.1,CATG00000078043.1,CATG00000078657.1,CATG00000078935.1,CATG00000079107.1,CATG00000079626.1,CATG00000079793.1,CATG00000080058.1,CATG00000081148.1,CATG00000081209.1,CATG00000081482.1,CATG00000082033.1,CATG00000082045.1,CATG00000082280.1,CATG00000082405.1,CATG00000082474.1,CATG00000082486.1,CATG00000082487.1,CATG00000082488.1,CATG00000082571.1,CATG00000082843.1,CATG00000083575.1,CATG00000083577.1,CATG00000083581.1,CATG00000083592.1,CATG00000083596.1,CATG00000083721.1,CATG00000084170.1,CATG00000084563.1,CATG00000085868.1,CATG00000086010.1,CATG00000086103.1,CATG00000087222.1,CATG00000087230.1,CATG00000087503.1,CATG00000087505.1,CATG00000087513.1,CATG00000088030.1,CATG00000088065.1,CATG00000088071.1,CATG00000088075.1,CATG00000088077.1,CATG00000088085.1,CATG00000088353.1,CATG00000091049.1,CATG00000091481.1,CATG00000092090.1,CATG00000093355.1,CATG00000093427.1,CATG00000094526.1,CATG00000094618.1,CATG00000094624.1,CATG00000095548.1,CATG00000096269.1,CATG00000096938.1,CATG00000097484.1,CATG00000097527.1,CATG00000098901.1,CATG00000100635.1,CATG00000100858.1,CATG00000102811.1,CATG00000103697.1,CATG00000104066.1,CATG00000104138.1,CATG00000104487.1,CATG00000105110.1,CATG00000106970.1,CATG00000107058.1,CATG00000107059.1,CATG00000107063.1,CATG00000107233.1,CATG00000107234.1,CATG00000108254.1,CATG00000108418.1,CATG00000108897.1,CATG00000109219.1,CATG00000109433.1,CATG00000109672.1,CATG00000110446.1,CATG00000111502.1,CATG00000111729.1,CATG00000115645.1,CATG00000115662.1,CATG00000116220.1,CATG00000118100.1,ENSG00000019582.10,ENSG00000031081.6,ENSG00000049249.4,ENSG00000056558.6,ENSG00000060558.3,ENSG00000065923.5,ENSG00000066336.7,ENSG00000070190.8,ENSG00000073737.12,ENSG00000077585.9,ENSG00000078081.3,ENSG00000090104.7,ENSG00000100336.13,ENSG00000101017.9,ENSG00000101160.9,ENSG00000101439.4,ENSG00000102962.4,ENSG00000102970.6,ENSG00000103485.13,ENSG00000103811.11,ENSG00000103942.8,ENSG00000104043.10,ENSG00000104055.10,ENSG00000104774.8,ENSG00000105383.10,ENSG00000106066.9,ENSG00000107719.8,ENSG00000108272.9,ENSG00000108639.3,ENSG00000108846.11,ENSG00000110347.7,ENSG00000111181.8,ENSG00000111344.7,ENSG00000111729.8,ENSG00000112149.5,ENSG00000112486.10,ENSG00000114013.11,ENSG00000115598.5,ENSG00000115738.5,ENSG00000116031.7,ENSG00000117036.7,ENSG00000118242.11,ENSG00000118515.7,ENSG00000118557.11,ENSG00000118655.4,ENSG00000119508.13,ENSG00000119686.5,ENSG00000120217.9,ENSG00000120949.10,ENSG00000121594.7,ENSG00000122877.9,ENSG00000124466.8,ENSG00000126246.5,ENSG00000127951.5,ENSG00000128815.13,ENSG00000130584.6,ENSG00000130783.9,ENSG00000131238.12,ENSG00000132329.6,ENSG00000132514.9,ENSG00000135549.10,ENSG00000135898.5,ENSG00000136167.9,ENSG00000136810.8,ENSG00000137265.10,ENSG00000137496.13,ENSG00000137857.13,ENSG00000138185.12,ENSG00000138670.12,ENSG00000138678.6,ENSG00000138744.10,ENSG00000140254.8,ENSG00000140450.7,ENSG00000140564.6,ENSG00000140749.7,ENSG00000141497.9,ENSG00000141655.11,ENSG00000142512.10,ENSG00000143217.7,ENSG00000143554.9,ENSG00000146192.10,ENSG00000147206.12,ENSG00000149418.6,ENSG00000149635.2,ENSG00000151490.9,ENSG00000151715.3,ENSG00000152056.12,ENSG00000152315.4,ENSG00000153898.8,ENSG00000154124.4,ENSG00000154783.6,ENSG00000155962.8,ENSG00000156299.8,ENSG00000158050.4,ENSG00000158457.4,ENSG00000158477.6,ENSG00000158481.8,ENSG00000158485.6,ENSG00000158486.9,ENSG00000158488.11,ENSG00000158714.6,ENSG00000159189.7,ENSG00000161091.8,ENSG00000161905.8,ENSG00000162723.5,ENSG00000162924.9,ENSG00000163218.10,ENSG00000163293.7,ENSG00000163347.5,ENSG00000163376.7,ENSG00000163687.9,ENSG00000164169.8,ENSG00000165646.7,ENSG00000166920.6,ENSG00000167600.9,ENSG00000167604.9,ENSG00000167701.9,ENSG00000168994.9,ENSG00000169413.2,ENSG00000169508.6,ENSG00000169752.12,ENSG00000169896.12,ENSG00000170909.9,ENSG00000171657.5,ENSG00000172175.8,ENSG00000172818.5,ENSG00000174944.4,ENSG00000175730.7,ENSG00000176320.2,ENSG00000178175.7,ENSG00000178199.9,ENSG00000179294.5,ENSG00000179344.12,ENSG00000179583.13,ENSG00000179639.6,ENSG00000179841.8,ENSG00000180539.4,ENSG00000180549.7,ENSG00000181374.3,ENSG00000181577.11,ENSG00000182578.9,ENSG00000182782.7,ENSG00000184292.5,ENSG00000184293.3,ENSG00000186188.6,ENSG00000186710.7,ENSG00000186891.9,ENSG00000187037.4,ENSG00000187474.4,ENSG00000187583.6,ENSG00000187688.10,ENSG00000187796.9,ENSG00000188089.9,ENSG00000188101.5,ENSG00000188282.8,ENSG00000188676.9,ENSG00000188886.3,ENSG00000189149.7,ENSG00000196126.6,ENSG00000196301.3,ENSG00000196735.7,ENSG00000197471.7,ENSG00000197503.4,ENSG00000197506.6,ENSG00000198324.10,ENSG00000198502.5,ENSG00000198829.5,ENSG00000201782.1,ENSG00000204044.5,ENSG00000204136.6,ENSG00000204252.8,ENSG00000204257.10,ENSG00000204287.9,ENSG00000211519.1,ENSG00000213047.7,ENSG00000214514.3,ENSG00000215769.4,ENSG00000217801.5,ENSG00000220201.3,ENSG00000221887.4,ENSG00000223534.1,ENSG00000223604.1,ENSG00000223865.6,ENSG00000225434.2,ENSG00000225774.1,ENSG00000225963.3,ENSG00000226281.2,ENSG00000226377.1,ENSG00000227765.3,ENSG00000228486.5,ENSG00000229140.4,ENSG00000229391.3,ENSG00000230107.1,ENSG00000230259.2,ENSG00000230747.1,ENSG00000231329.3,ENSG00000231389.3,ENSG00000231505.1,ENSG00000231808.1,ENSG00000232065.1,ENSG00000232185.1,ENSG00000232628.1,ENSG00000232629.4,ENSG00000233040.2,ENSG00000233457.1,ENSG00000234147.1,ENSG00000234177.1,ENSG00000235013.1,ENSG00000236336.1,ENSG00000236700.1,ENSG00000237456.3,ENSG00000237541.3,ENSG00000237669.1,ENSG00000237980.1,ENSG00000239642.1,ENSG00000240685.1,ENSG00000242574.4,ENSG00000243440.2,ENSG00000244165.1,ENSG00000244682.3,ENSG00000245311.2,ENSG00000245848.2,ENSG00000248360.3,ENSG00000248373.1,ENSG00000248993.1,ENSG00000249412.1,ENSG00000249960.2,ENSG00000250400.3,ENSG00000251143.1,ENSG00000251856.1,ENSG00000251916.1,ENSG00000253123.2,ENSG00000253217.1,ENSG00000253837.1,ENSG00000253915.1,ENSG00000254813.1,ENSG00000255680.1,ENSG00000255833.1,ENSG00000257548.1,ENSG00000257595.2,ENSG00000257657.2,ENSG00000258210.1,ENSG00000258227.2,ENSG00000259081.1,ENSG00000259094.1,ENSG00000259225.2,ENSG00000259375.1,ENSG00000260101.1,ENSG00000260174.1,ENSG00000261030.1,ENSG00000261040.2,ENSG00000261356.2,ENSG00000261582.1,ENSG00000261656.1,ENSG00000263718.2,ENSG00000263828.1,ENSG00000265975.1,ENSG00000267231.1,ENSG00000267262.1,ENSG00000267436.1,ENSG00000267520.2,ENSG00000268509.1,ENSG00000270008.1,ENSG00000270123.2,ENSG00000271557.1,ENSG00000272198.1,ENSG00000273363.1</t>
  </si>
  <si>
    <t>CL:0000842</t>
  </si>
  <si>
    <t>mononuclear cell</t>
  </si>
  <si>
    <t>A leukocyte with a single non-segmented nucleus in the mature form.</t>
  </si>
  <si>
    <t>CNhs10860,CNhs11958,CNhs12002</t>
  </si>
  <si>
    <t>CATG00000000010.1,CATG00000000034.1,CATG00000000082.1,CATG00000000100.1,CATG00000000110.1,CATG00000000159.1,CATG00000000167.1,CATG00000000231.1,CATG00000000232.1,CATG00000000365.1,CATG00000000523.1,CATG00000000659.1,CATG00000000924.1,CATG00000000932.1,CATG00000001051.1,CATG00000001131.1,CATG00000001176.1,CATG00000001177.1,CATG00000001247.1,CATG00000001248.1,CATG00000001319.1,CATG00000001338.1,CATG00000001365.1,CATG00000001378.1,CATG00000001403.1,CATG00000001512.1,CATG00000001621.1,CATG00000002019.1,CATG00000002020.1,CATG00000002025.1,CATG00000002030.1,CATG00000002239.1,CATG00000002373.1,CATG00000002374.1,CATG00000002440.1,CATG00000002459.1,CATG00000002463.1,CATG00000002464.1,CATG00000002485.1,CATG00000002486.1,CATG00000002617.1,CATG00000002618.1,CATG00000002980.1,CATG00000002981.1,CATG00000003113.1,CATG00000003116.1,CATG00000003157.1,CATG00000003441.1,CATG00000003445.1,CATG00000003457.1,CATG00000003459.1,CATG00000003606.1,CATG00000003607.1,CATG00000003709.1,CATG00000003984.1,CATG00000004005.1,CATG00000004025.1,CATG00000004162.1,CATG00000004356.1,CATG00000004583.1,CATG00000004617.1,CATG00000004791.1,CATG00000004815.1,CATG00000004851.1,CATG00000004949.1,CATG00000005018.1,CATG00000005249.1,CATG00000005254.1,CATG00000005340.1,CATG00000005458.1,CATG00000005651.1,CATG00000005652.1,CATG00000005671.1,CATG00000005683.1,CATG00000005715.1,CATG00000005853.1,CATG00000005854.1,CATG00000006033.1,CATG00000006202.1,CATG00000006203.1,CATG00000006256.1,CATG00000006747.1,CATG00000006762.1,CATG00000006914.1,CATG00000006919.1,CATG00000007131.1,CATG00000007158.1,CATG00000007172.1,CATG00000007218.1,CATG00000007430.1,CATG00000007462.1,CATG00000007478.1,CATG00000007700.1,CATG00000007793.1,CATG00000007794.1,CATG00000007797.1,CATG00000007912.1,CATG00000007935.1,CATG00000007937.1,CATG00000007947.1,CATG00000007948.1,CATG00000007950.1,CATG00000008009.1,CATG00000008021.1,CATG00000008118.1,CATG00000009057.1,CATG00000009422.1,CATG00000009433.1,CATG00000009500.1,CATG00000009581.1,CATG00000009722.1,CATG00000009723.1,CATG00000009861.1,CATG00000009863.1,CATG00000009864.1,CATG00000009868.1,CATG00000009873.1,CATG00000009957.1,CATG00000009978.1,CATG00000010060.1,CATG00000010128.1,CATG00000010129.1,CATG00000010131.1,CATG00000010230.1,CATG00000010261.1,CATG00000010343.1,CATG00000010529.1,CATG00000010533.1,CATG00000010549.1,CATG00000010660.1,CATG00000010764.1,CATG00000010771.1,CATG00000010857.1,CATG00000010940.1,CATG00000011098.1,CATG00000011100.1,CATG00000011181.1,CATG00000011205.1,CATG00000011211.1,CATG00000011225.1,CATG00000011256.1,CATG00000011262.1,CATG00000011429.1,CATG00000011809.1,CATG00000011818.1,CATG00000011819.1,CATG00000012060.1,CATG00000012062.1,CATG00000012151.1,CATG00000012306.1,CATG00000012346.1,CATG00000012359.1,CATG00000012385.1,CATG00000012516.1,CATG00000012755.1,CATG00000012783.1,CATG00000012786.1,CATG00000012787.1,CATG00000012794.1,CATG00000012802.1,CATG00000012859.1,CATG00000012861.1,CATG00000012894.1,CATG00000012965.1,CATG00000012970.1,CATG00000013035.1,CATG00000013175.1,CATG00000013196.1,CATG00000013234.1,CATG00000013322.1,CATG00000013486.1,CATG00000013495.1,CATG00000013497.1,CATG00000013500.1,CATG00000013510.1,CATG00000013511.1,CATG00000013571.1,CATG00000013703.1,CATG00000013706.1,CATG00000013708.1,CATG00000013773.1,CATG00000013774.1,CATG00000013843.1,CATG00000013890.1,CATG00000013944.1,CATG00000013953.1,CATG00000014006.1,CATG00000014104.1,CATG00000014189.1,CATG00000014196.1,CATG00000014213.1,CATG00000014352.1,CATG00000014462.1,CATG00000014501.1,CATG00000014503.1,CATG00000014592.1,CATG00000014599.1,CATG00000014616.1,CATG00000014670.1,CATG00000014672.1,CATG00000014761.1,CATG00000015278.1,CATG00000015924.1,CATG00000015945.1,CATG00000015960.1,CATG00000016285.1,CATG00000016305.1,CATG00000016360.1,CATG00000016391.1,CATG00000016584.1,CATG00000016603.1,CATG00000016627.1,CATG00000016678.1,CATG00000016681.1,CATG00000016682.1,CATG00000016698.1,CATG00000016705.1,CATG00000016868.1,CATG00000016904.1,CATG00000016907.1,CATG00000016910.1,CATG00000016912.1,CATG00000017091.1,CATG00000017446.1,CATG00000017848.1,CATG00000017860.1,CATG00000018034.1,CATG00000018053.1,CATG00000018158.1,CATG00000018160.1,CATG00000018161.1,CATG00000018169.1,CATG00000018531.1,CATG00000018535.1,CATG00000018542.1,CATG00000018543.1,CATG00000018862.1,CATG00000018875.1,CATG00000018880.1,CATG00000018963.1,CATG00000019002.1,CATG00000019056.1,CATG00000019195.1,CATG00000019208.1,CATG00000019400.1,CATG00000019401.1,CATG00000019404.1,CATG00000019455.1,CATG00000019461.1,CATG00000019545.1,CATG00000019933.1,CATG00000019942.1,CATG00000019978.1,CATG00000019992.1,CATG00000019999.1,CATG00000020156.1,CATG00000020162.1,CATG00000020205.1,CATG00000020216.1,CATG00000020217.1,CATG00000020343.1,CATG00000020438.1,CATG00000020441.1,CATG00000020715.1,CATG00000021161.1,CATG00000021182.1,CATG00000021193.1,CATG00000021316.1,CATG00000021324.1,CATG00000021326.1,CATG00000021387.1,CATG00000021483.1,CATG00000021544.1,CATG00000021599.1,CATG00000021602.1,CATG00000021628.1,CATG00000021639.1,CATG00000021641.1,CATG00000021826.1,CATG00000021859.1,CATG00000021869.1,CATG00000021872.1,CATG00000022030.1,CATG00000022034.1,CATG00000022097.1,CATG00000022219.1,CATG00000022223.1,CATG00000022388.1,CATG00000022460.1,CATG00000022677.1,CATG00000022678.1,CATG00000022687.1,CATG00000022793.1,CATG00000022826.1,CATG00000023019.1,CATG00000023038.1,CATG00000023316.1,CATG00000023351.1,CATG00000023481.1,CATG00000023485.1,CATG00000023497.1,CATG00000023498.1,CATG00000023501.1,CATG00000023667.1,CATG00000023784.1,CATG00000023977.1,CATG00000024020.1,CATG00000024076.1,CATG00000024256.1,CATG00000024277.1,CATG00000024331.1,CATG00000024647.1,CATG00000024697.1,CATG00000024822.1,CATG00000024823.1,CATG00000024824.1,CATG00000024927.1,CATG00000024929.1,CATG00000025247.1,CATG00000025251.1,CATG00000025291.1,CATG00000025387.1,CATG00000025393.1,CATG00000025410.1,CATG00000025416.1,CATG00000025433.1,CATG00000025502.1,CATG00000025539.1,CATG00000025549.1,CATG00000025681.1,CATG00000025682.1,CATG00000025785.1,CATG00000025826.1,CATG00000025845.1,CATG00000025865.1,CATG00000025907.1,CATG00000025972.1,CATG00000026111.1,CATG00000026294.1,CATG00000026641.1,CATG00000026812.1,CATG00000026851.1,CATG00000026897.1,CATG00000026942.1,CATG00000027001.1,CATG00000027080.1,CATG00000027119.1,CATG00000027238.1,CATG00000027266.1,CATG00000027334.1,CATG00000027365.1,CATG00000027790.1,CATG00000027831.1,CATG00000027842.1,CATG00000027872.1,CATG00000028001.1,CATG00000028030.1,CATG00000028031.1,CATG00000028058.1,CATG00000028064.1,CATG00000028176.1,CATG00000028245.1,CATG00000028260.1,CATG00000028529.1,CATG00000028673.1,CATG00000028797.1,CATG00000028923.1,CATG00000028946.1,CATG00000028983.1,CATG00000029010.1,CATG00000029013.1,CATG00000029070.1,CATG00000029081.1,CATG00000029179.1,CATG00000029224.1,CATG00000029233.1,CATG00000029352.1,CATG00000029356.1,CATG00000029368.1,CATG00000029380.1,CATG00000029971.1,CATG00000030049.1,CATG00000030051.1,CATG00000030052.1,CATG00000030059.1,CATG00000030171.1,CATG00000030252.1,CATG00000030285.1,CATG00000030408.1,CATG00000030492.1,CATG00000030676.1,CATG00000030819.1,CATG00000030859.1,CATG00000031189.1,CATG00000031340.1,CATG00000031343.1,CATG00000031370.1,CATG00000031490.1,CATG00000032015.1,CATG00000032016.1,CATG00000032088.1,CATG00000032091.1,CATG00000032120.1,CATG00000032328.1,CATG00000032373.1,CATG00000032376.1,CATG00000032378.1,CATG00000032385.1,CATG00000032416.1,CATG00000032426.1,CATG00000032479.1,CATG00000032517.1,CATG00000032530.1,CATG00000032542.1,CATG00000032543.1,CATG00000032551.1,CATG00000032607.1,CATG00000032669.1,CATG00000032672.1,CATG00000032703.1,CATG00000032704.1,CATG00000032733.1,CATG00000032749.1,CATG00000032772.1,CATG00000032773.1,CATG00000032850.1,CATG00000032852.1,CATG00000032857.1,CATG00000032924.1,CATG00000032925.1,CATG00000032968.1,CATG00000032969.1,CATG00000033000.1,CATG00000033087.1,CATG00000033092.1,CATG00000033110.1,CATG00000033111.1,CATG00000033195.1,CATG00000033295.1,CATG00000033505.1,CATG00000033571.1,CATG00000033631.1,CATG00000033649.1,CATG00000033748.1,CATG00000033839.1,CATG00000033860.1,CATG00000033899.1,CATG00000034048.1,CATG00000034219.1,CATG00000034280.1,CATG00000034282.1,CATG00000034387.1,CATG00000034625.1,CATG00000034629.1,CATG00000034675.1,CATG00000034678.1,CATG00000034680.1,CATG00000034718.1,CATG00000034725.1,CATG00000034726.1,CATG00000034727.1,CATG00000034729.1,CATG00000034913.1,CATG00000034914.1,CATG00000034983.1,CATG00000034986.1,CATG00000035036.1,CATG00000035119.1,CATG00000035274.1,CATG00000035380.1,CATG00000035596.1,CATG00000035835.1,CATG00000035925.1,CATG00000036045.1,CATG00000036336.1,CATG00000036495.1,CATG00000036718.1,CATG00000036900.1,CATG00000036907.1,CATG00000037144.1,CATG00000037612.1,CATG00000037762.1,CATG00000037790.1,CATG00000038072.1,CATG00000038095.1,CATG00000038115.1,CATG00000038400.1,CATG00000038406.1,CATG00000038443.1,CATG00000038504.1,CATG00000038520.1,CATG00000038567.1,CATG00000038604.1,CATG00000038607.1,CATG00000038608.1,CATG00000038616.1,CATG00000038724.1,CATG00000038727.1,CATG00000038776.1,CATG00000038825.1,CATG00000039017.1,CATG00000039065.1,CATG00000039130.1,CATG00000039139.1,CATG00000039155.1,CATG00000039327.1,CATG00000039330.1,CATG00000039413.1,CATG00000039417.1,CATG00000039461.1,CATG00000039467.1,CATG00000039498.1,CATG00000039536.1,CATG00000039648.1,CATG00000039720.1,CATG00000039751.1,CATG00000039820.1,CATG00000039821.1,CATG00000039917.1,CATG00000039920.1,CATG00000039932.1,CATG00000039942.1,CATG00000040007.1,CATG00000040018.1,CATG00000040024.1,CATG00000040026.1,CATG00000040027.1,CATG00000040029.1,CATG00000040044.1,CATG00000040066.1,CATG00000040121.1,CATG00000040127.1,CATG00000040163.1,CATG00000040199.1,CATG00000040376.1,CATG00000040393.1,CATG00000040407.1,CATG00000040410.1,CATG00000040425.1,CATG00000040443.1,CATG00000040468.1,CATG00000040479.1,CATG00000040517.1,CATG00000040581.1,CATG00000040796.1,CATG00000040803.1,CATG00000040857.1,CATG00000040952.1,CATG00000040955.1,CATG00000041048.1,CATG00000041050.1,CATG00000041103.1,CATG00000041147.1,CATG00000041148.1,CATG00000041149.1,CATG00000041175.1,CATG00000041179.1,CATG00000041226.1,CATG00000041314.1,CATG00000041352.1,CATG00000041355.1,CATG00000041485.1,CATG00000041579.1,CATG00000041702.1,CATG00000041725.1,CATG00000041726.1,CATG00000041727.1,CATG00000041925.1,CATG00000042212.1,CATG00000042228.1,CATG00000042238.1,CATG00000042562.1,CATG00000042563.1,CATG00000042565.1,CATG00000042744.1,CATG00000042997.1,CATG00000043107.1,CATG00000043235.1,CATG00000043243.1,CATG00000043261.1,CATG00000043521.1,CATG00000043708.1,CATG00000043720.1,CATG00000043839.1,CATG00000043842.1,CATG00000043925.1,CATG00000043963.1,CATG00000043966.1,CATG00000043968.1,CATG00000043970.1,CATG00000044358.1,CATG00000044539.1,CATG00000044540.1,CATG00000044703.1,CATG00000044709.1,CATG00000044710.1,CATG00000044713.1,CATG00000044714.1,CATG00000044725.1,CATG00000044728.1,CATG00000044750.1,CATG00000044833.1,CATG00000044864.1,CATG00000044867.1,CATG00000044871.1,CATG00000044875.1,CATG00000044878.1,CATG00000044929.1,CATG00000044948.1,CATG00000044954.1,CATG00000045206.1,CATG00000045578.1,CATG00000045696.1,CATG00000046061.1,CATG00000046401.1,CATG00000046580.1,CATG00000046582.1,CATG00000046664.1,CATG00000046838.1,CATG00000046853.1,CATG00000046897.1,CATG00000046911.1,CATG00000046963.1,CATG00000046964.1,CATG00000046965.1,CATG00000046971.1,CATG00000047105.1,CATG00000047106.1,CATG00000047109.1,CATG00000047111.1,CATG00000047167.1,CATG00000047183.1,CATG00000047186.1,CATG00000047187.1,CATG00000047188.1,CATG00000047218.1,CATG00000047322.1,CATG00000047340.1,CATG00000047357.1,CATG00000047463.1,CATG00000047523.1,CATG00000047575.1,CATG00000047597.1,CATG00000047741.1,CATG00000047746.1,CATG00000047995.1,CATG00000048115.1,CATG00000048249.1,CATG00000048251.1,CATG00000048255.1,CATG00000048410.1,CATG00000048475.1,CATG00000048482.1,CATG00000048500.1,CATG00000048572.1,CATG00000048657.1,CATG00000048875.1,CATG00000048880.1,CATG00000049052.1,CATG00000049183.1,CATG00000049219.1,CATG00000049230.1,CATG00000049243.1,CATG00000049335.1,CATG00000049355.1,CATG00000049391.1,CATG00000049454.1,CATG00000049462.1,CATG00000049484.1,CATG00000049547.1,CATG00000049592.1,CATG00000049659.1,CATG00000049674.1,CATG00000049683.1,CATG00000049794.1,CATG00000049914.1,CATG00000049945.1,CATG00000050062.1,CATG00000050081.1,CATG00000050083.1,CATG00000050084.1,CATG00000050085.1,CATG00000050088.1,CATG00000050089.1,CATG00000050090.1,CATG00000050096.1,CATG00000050098.1,CATG00000050185.1,CATG00000050187.1,CATG00000050188.1,CATG00000050211.1,CATG00000050213.1,CATG00000050219.1,CATG00000050222.1,CATG00000050240.1,CATG00000050310.1,CATG00000050315.1,CATG00000050469.1,CATG00000050470.1,CATG00000050475.1,CATG00000050826.1,CATG00000050828.1,CATG00000050881.1,CATG00000050905.1,CATG00000050912.1,CATG00000051102.1,CATG00000051309.1,CATG00000051355.1,CATG00000051486.1,CATG00000051556.1,CATG00000051557.1,CATG00000051561.1,CATG00000051688.1,CATG00000051689.1,CATG00000051690.1,CATG00000051762.1,CATG00000051784.1,CATG00000051797.1,CATG00000051798.1,CATG00000051941.1,CATG00000051943.1,CATG00000051945.1,CATG00000051952.1,CATG00000051954.1,CATG00000051956.1,CATG00000052023.1,CATG00000052072.1,CATG00000052107.1,CATG00000052131.1,CATG00000052137.1,CATG00000052138.1,CATG00000052893.1,CATG00000052895.1,CATG00000052897.1,CATG00000052900.1,CATG00000052902.1,CATG00000052907.1,CATG00000052910.1,CATG00000053015.1,CATG00000053018.1,CATG00000053155.1,CATG00000053196.1,CATG00000053250.1,CATG00000053253.1,CATG00000053322.1,CATG00000053391.1,CATG00000053505.1,CATG00000053518.1,CATG00000053522.1,CATG00000053543.1,CATG00000053809.1,CATG00000053951.1,CATG00000053962.1,CATG00000054077.1,CATG00000054101.1,CATG00000054160.1,CATG00000054163.1,CATG00000054209.1,CATG00000054479.1,CATG00000054481.1,CATG00000054482.1,CATG00000054532.1,CATG00000054724.1,CATG00000054725.1,CATG00000054726.1,CATG00000054749.1,CATG00000054790.1,CATG00000054791.1,CATG00000054804.1,CATG00000055074.1,CATG00000055076.1,CATG00000055085.1,CATG00000055087.1,CATG00000055093.1,CATG00000055173.1,CATG00000055314.1,CATG00000055544.1,CATG00000055564.1,CATG00000055565.1,CATG00000055944.1,CATG00000055945.1,CATG00000055982.1,CATG00000056029.1,CATG00000056058.1,CATG00000056151.1,CATG00000056198.1,CATG00000056217.1,CATG00000056234.1,CATG00000056262.1,CATG00000056266.1,CATG00000056300.1,CATG00000056402.1,CATG00000056757.1,CATG00000056759.1,CATG00000056762.1,CATG00000056788.1,CATG00000056794.1,CATG00000056936.1,CATG00000056937.1,CATG00000057011.1,CATG00000057183.1,CATG00000057339.1,CATG00000057360.1,CATG00000057364.1,CATG00000057414.1,CATG00000057415.1,CATG00000057418.1,CATG00000057419.1,CATG00000057611.1,CATG00000057718.1,CATG00000057735.1,CATG00000057762.1,CATG00000057881.1,CATG00000057927.1,CATG00000057953.1,CATG00000058093.1,CATG00000058287.1,CATG00000058311.1,CATG00000058373.1,CATG00000058588.1,CATG00000058590.1,CATG00000058632.1,CATG00000058645.1,CATG00000058647.1,CATG00000058651.1,CATG00000058667.1,CATG00000058702.1,CATG00000058782.1,CATG00000058784.1,CATG00000058822.1,CATG00000058905.1,CATG00000059016.1,CATG00000059017.1,CATG00000059027.1,CATG00000059297.1,CATG00000059685.1,CATG00000059691.1,CATG00000059801.1,CATG00000059820.1,CATG00000059824.1,CATG00000059856.1,CATG00000059869.1,CATG00000059932.1,CATG00000059964.1,CATG00000059985.1,CATG00000059992.1,CATG00000060059.1,CATG00000060309.1,CATG00000060379.1,CATG00000060546.1,CATG00000061114.1,CATG00000061445.1,CATG00000061447.1,CATG00000061448.1,CATG00000061927.1,CATG00000062313.1,CATG00000063240.1,CATG00000063514.1,CATG00000063644.1,CATG00000063649.1,CATG00000063723.1,CATG00000063738.1,CATG00000063768.1,CATG00000063775.1,CATG00000064011.1,CATG00000064127.1,CATG00000064178.1,CATG00000064197.1,CATG00000064202.1,CATG00000064243.1,CATG00000064252.1,CATG00000064360.1,CATG00000064407.1,CATG00000064465.1,CATG00000064587.1,CATG00000064688.1,CATG00000064800.1,CATG00000064889.1,CATG00000064895.1,CATG00000064974.1,CATG00000065396.1,CATG00000065400.1,CATG00000065401.1,CATG00000065407.1,CATG00000065473.1,CATG00000065645.1,CATG00000065824.1,CATG00000065831.1,CATG00000065837.1,CATG00000065848.1,CATG00000066011.1,CATG00000066319.1,CATG00000066327.1,CATG00000066457.1,CATG00000066493.1,CATG00000066543.1,CATG00000066809.1,CATG00000066846.1,CATG00000066857.1,CATG00000066951.1,CATG00000067075.1,CATG00000067103.1,CATG00000067245.1,CATG00000067309.1,CATG00000067359.1,CATG00000067483.1,CATG00000067529.1,CATG00000067788.1,CATG00000067789.1,CATG00000067897.1,CATG00000068127.1,CATG00000068323.1,CATG00000068341.1,CATG00000068527.1,CATG00000068537.1,CATG00000068951.1,CATG00000069224.1,CATG00000069605.1,CATG00000069608.1,CATG00000069671.1,CATG00000069727.1,CATG00000069825.1,CATG00000069894.1,CATG00000070074.1,CATG00000070149.1,CATG00000070323.1,CATG00000070347.1,CATG00000070618.1,CATG00000070633.1,CATG00000070753.1,CATG00000070928.1,CATG00000071354.1,CATG00000071356.1,CATG00000071362.1,CATG00000071364.1,CATG00000071447.1,CATG00000071484.1,CATG00000071501.1,CATG00000071624.1,CATG00000071627.1,CATG00000071737.1,CATG00000071806.1,CATG00000072157.1,CATG00000072158.1,CATG00000072166.1,CATG00000072367.1,CATG00000072380.1,CATG00000072709.1,CATG00000072814.1,CATG00000072890.1,CATG00000072891.1,CATG00000072893.1,CATG00000073110.1,CATG00000073317.1,CATG00000073567.1,CATG00000073650.1,CATG00000073937.1,CATG00000073950.1,CATG00000074075.1,CATG00000074222.1,CATG00000074760.1,CATG00000074887.1,CATG00000074891.1,CATG00000074944.1,CATG00000074969.1,CATG00000074976.1,CATG00000075253.1,CATG00000075540.1,CATG00000075665.1,CATG00000075724.1,CATG00000075859.1,CATG00000075866.1,CATG00000075912.1,CATG00000075931.1,CATG00000076046.1,CATG00000076106.1,CATG00000076144.1,CATG00000076359.1,CATG00000076488.1,CATG00000076637.1,CATG00000076639.1,CATG00000076731.1,CATG00000076837.1,CATG00000076952.1,CATG00000077098.1,CATG00000077345.1,CATG00000077412.1,CATG00000077430.1,CATG00000077524.1,CATG00000077568.1,CATG00000077590.1,CATG00000077610.1,CATG00000077617.1,CATG00000077758.1,CATG00000077766.1,CATG00000077822.1,CATG00000077874.1,CATG00000077912.1,CATG00000078081.1,CATG00000078082.1,CATG00000078085.1,CATG00000078273.1,CATG00000078275.1,CATG00000078657.1,CATG00000078692.1,CATG00000078695.1,CATG00000078696.1,CATG00000078699.1,CATG00000078702.1,CATG00000078706.1,CATG00000078998.1,CATG00000079127.1,CATG00000079248.1,CATG00000079440.1,CATG00000079596.1,CATG00000079597.1,CATG00000079598.1,CATG00000079626.1,CATG00000079799.1,CATG00000079802.1,CATG00000079812.1,CATG00000079857.1,CATG00000079873.1,CATG00000079994.1,CATG00000080007.1,CATG00000080082.1,CATG00000080091.1,CATG00000080244.1,CATG00000080494.1,CATG00000080533.1,CATG00000080539.1,CATG00000080621.1,CATG00000080762.1,CATG00000081001.1,CATG00000081003.1,CATG00000081222.1,CATG00000081273.1,CATG00000081281.1,CATG00000081283.1,CATG00000081291.1,CATG00000081415.1,CATG00000081424.1,CATG00000081482.1,CATG00000081505.1,CATG00000081601.1,CATG00000081626.1,CATG00000081737.1,CATG00000081878.1,CATG00000081918.1,CATG00000081977.1,CATG00000081985.1,CATG00000082035.1,CATG00000082038.1,CATG00000082039.1,CATG00000082040.1,CATG00000082042.1,CATG00000082114.1,CATG00000082230.1,CATG00000082268.1,CATG00000082365.1,CATG00000082367.1,CATG00000082388.1,CATG00000082559.1,CATG00000082579.1,CATG00000082711.1,CATG00000082713.1,CATG00000082780.1,CATG00000082843.1,CATG00000082845.1,CATG00000082852.1,CATG00000082884.1,CATG00000082899.1,CATG00000082901.1,CATG00000082905.1,CATG00000082917.1,CATG00000082918.1,CATG00000082930.1,CATG00000082936.1,CATG00000083028.1,CATG00000083191.1,CATG00000083570.1,CATG00000083574.1,CATG00000083577.1,CATG00000083581.1,CATG00000083598.1,CATG00000083624.1,CATG00000083626.1,CATG00000083749.1,CATG00000083873.1,CATG00000083962.1,CATG00000084004.1,CATG00000084802.1,CATG00000084818.1,CATG00000084852.1,CATG00000085190.1,CATG00000085201.1,CATG00000085206.1,CATG00000085208.1,CATG00000085288.1,CATG00000085346.1,CATG00000085480.1,CATG00000085853.1,CATG00000086005.1,CATG00000086027.1,CATG00000086031.1,CATG00000086038.1,CATG00000086039.1,CATG00000086041.1,CATG00000086102.1,CATG00000086115.1,CATG00000086126.1,CATG00000086137.1,CATG00000086140.1,CATG00000086143.1,CATG00000086148.1,CATG00000086150.1,CATG00000086157.1,CATG00000086161.1,CATG00000086192.1,CATG00000086290.1,CATG00000086354.1,CATG00000086377.1,CATG00000086390.1,CATG00000086459.1,CATG00000086521.1,CATG00000086635.1,CATG00000086640.1,CATG00000086709.1,CATG00000086717.1,CATG00000086756.1,CATG00000086826.1,CATG00000086832.1,CATG00000086933.1,CATG00000087047.1,CATG00000087261.1,CATG00000087368.1,CATG00000087372.1,CATG00000087373.1,CATG00000087375.1,CATG00000087393.1,CATG00000087401.1,CATG00000087406.1,CATG00000087410.1,CATG00000087431.1,CATG00000087503.1,CATG00000087507.1,CATG00000087544.1,CATG00000087613.1,CATG00000087630.1,CATG00000087631.1,CATG00000087637.1,CATG00000087695.1,CATG00000087805.1,CATG00000087824.1,CATG00000088064.1,CATG00000088065.1,CATG00000088069.1,CATG00000088071.1,CATG00000088073.1,CATG00000088085.1,CATG00000088124.1,CATG00000088345.1,CATG00000088353.1,CATG00000088816.1,CATG00000088838.1,CATG00000089041.1,CATG00000089063.1,CATG00000089177.1,CATG00000089207.1,CATG00000089396.1,CATG00000089482.1,CATG00000089483.1,CATG00000089488.1,CATG00000089491.1,CATG00000089492.1,CATG00000089512.1,CATG00000089569.1,CATG00000089573.1,CATG00000089616.1,CATG00000089655.1,CATG00000089771.1,CATG00000089924.1,CATG00000089993.1,CATG00000090114.1,CATG00000090170.1,CATG00000090176.1,CATG00000090178.1,CATG00000090183.1,CATG00000090228.1,CATG00000090230.1,CATG00000090244.1,CATG00000090352.1,CATG00000090669.1,CATG00000090702.1,CATG00000090869.1,CATG00000090872.1,CATG00000090945.1,CATG00000091069.1,CATG00000091077.1,CATG00000091079.1,CATG00000091313.1,CATG00000091425.1,CATG00000091494.1,CATG00000091557.1,CATG00000091599.1,CATG00000091923.1,CATG00000091924.1,CATG00000091991.1,CATG00000091992.1,CATG00000092062.1,CATG00000092110.1,CATG00000092136.1,CATG00000092159.1,CATG00000092412.1,CATG00000092827.1,CATG00000092970.1,CATG00000093208.1,CATG00000093306.1,CATG00000093328.1,CATG00000093343.1,CATG00000093379.1,CATG00000093407.1,CATG00000093417.1,CATG00000093633.1,CATG00000093933.1,CATG00000093982.1,CATG00000094254.1,CATG00000094431.1,CATG00000094441.1,CATG00000094629.1,CATG00000094865.1,CATG00000094873.1,CATG00000094949.1,CATG00000094951.1,CATG00000094965.1,CATG00000094967.1,CATG00000095017.1,CATG00000095153.1,CATG00000095263.1,CATG00000095265.1,CATG00000095269.1,CATG00000095427.1,CATG00000095574.1,CATG00000095681.1,CATG00000095683.1,CATG00000095745.1,CATG00000095749.1,CATG00000095789.1,CATG00000095864.1,CATG00000095891.1,CATG00000096037.1,CATG00000096074.1,CATG00000096111.1,CATG00000096133.1,CATG00000096154.1,CATG00000096213.1,CATG00000096343.1,CATG00000096367.1,CATG00000096607.1,CATG00000096613.1,CATG00000096656.1,CATG00000096665.1,CATG00000096742.1,CATG00000096789.1,CATG00000096910.1,CATG00000097117.1,CATG00000097159.1,CATG00000097270.1,CATG00000097275.1,CATG00000097304.1,CATG00000097536.1,CATG00000097537.1,CATG00000097542.1,CATG00000097543.1,CATG00000097567.1,CATG00000097622.1,CATG00000097632.1,CATG00000097668.1,CATG00000097755.1,CATG00000098118.1,CATG00000098135.1,CATG00000098191.1,CATG00000098197.1,CATG00000098364.1,CATG00000098371.1,CATG00000098569.1,CATG00000098730.1,CATG00000098794.1,CATG00000098860.1,CATG00000098883.1,CATG00000098884.1,CATG00000098900.1,CATG00000098901.1,CATG00000098955.1,CATG00000098967.1,CATG00000098986.1,CATG00000098991.1,CATG00000099014.1,CATG00000099033.1,CATG00000099117.1,CATG00000099144.1,CATG00000099520.1,CATG00000099810.1,CATG00000100027.1,CATG00000100057.1,CATG00000100695.1,CATG00000100699.1,CATG00000100701.1,CATG00000100702.1,CATG00000100703.1,CATG00000100705.1,CATG00000100725.1,CATG00000100802.1,CATG00000100857.1,CATG00000101043.1,CATG00000101051.1,CATG00000101053.1,CATG00000101183.1,CATG00000101238.1,CATG00000101331.1,CATG00000101361.1,CATG00000101368.1,CATG00000101799.1,CATG00000101869.1,CATG00000101941.1,CATG00000101944.1,CATG00000101948.1,CATG00000101972.1,CATG00000102098.1,CATG00000102119.1,CATG00000102205.1,CATG00000102261.1,CATG00000102304.1,CATG00000102321.1,CATG00000102331.1,CATG00000102467.1,CATG00000102565.1,CATG00000102764.1,CATG00000102811.1,CATG00000103199.1,CATG00000103293.1,CATG00000103295.1,CATG00000103437.1,CATG00000103482.1,CATG00000103650.1,CATG00000103728.1,CATG00000103942.1,CATG00000103950.1,CATG00000104065.1,CATG00000104120.1,CATG00000104184.1,CATG00000104230.1,CATG00000104233.1,CATG00000104458.1,CATG00000104811.1,CATG00000105110.1,CATG00000105326.1,CATG00000105573.1,CATG00000105590.1,CATG00000105613.1,CATG00000105623.1,CATG00000106007.1,CATG00000106021.1,CATG00000106063.1,CATG00000106133.1,CATG00000106180.1,CATG00000106223.1,CATG00000106315.1,CATG00000106364.1,CATG00000106368.1,CATG00000106461.1,CATG00000106473.1,CATG00000106474.1,CATG00000106478.1,CATG00000106665.1,CATG00000106742.1,CATG00000106786.1,CATG00000106787.1,CATG00000106805.1,CATG00000106896.1,CATG00000106963.1,CATG00000106964.1,CATG00000106965.1,CATG00000107107.1,CATG00000107119.1,CATG00000107158.1,CATG00000107177.1,CATG00000107179.1,CATG00000107182.1,CATG00000107234.1,CATG00000107236.1,CATG00000107334.1,CATG00000107346.1,CATG00000107487.1,CATG00000107551.1,CATG00000108068.1,CATG00000108522.1,CATG00000108524.1,CATG00000108526.1,CATG00000108527.1,CATG00000108580.1,CATG00000108638.1,CATG00000108670.1,CATG00000108864.1,CATG00000108946.1,CATG00000108948.1,CATG00000108949.1,CATG00000108968.1,CATG00000108988.1,CATG00000108998.1,CATG00000109089.1,CATG00000109197.1,CATG00000109206.1,CATG00000109326.1,CATG00000109327.1,CATG00000109328.1,CATG00000109330.1,CATG00000109334.1,CATG00000109335.1,CATG00000109507.1,CATG00000109548.1,CATG00000109562.1,CATG00000109622.1,CATG00000109672.1,CATG00000109838.1,CATG00000109839.1,CATG00000109909.1,CATG00000109920.1,CATG00000109926.1,CATG00000109935.1,CATG00000109938.1,CATG00000110016.1,CATG00000110271.1,CATG00000110357.1,CATG00000110445.1,CATG00000110454.1,CATG00000110458.1,CATG00000110599.1,CATG00000110610.1,CATG00000110918.1,CATG00000110925.1,CATG00000110952.1,CATG00000111046.1,CATG00000111063.1,CATG00000111064.1,CATG00000111070.1,CATG00000111087.1,CATG00000111123.1,CATG00000111143.1,CATG00000111166.1,CATG00000111314.1,CATG00000111376.1,CATG00000111552.1,CATG00000111575.1,CATG00000111709.1,CATG00000112061.1,CATG00000112068.1,CATG00000112095.1,CATG00000112099.1,CATG00000112107.1,CATG00000112267.1,CATG00000112760.1,CATG00000112978.1,CATG00000113023.1,CATG00000113035.1,CATG00000113121.1,CATG00000113134.1,CATG00000113144.1,CATG00000113254.1,CATG00000113266.1,CATG00000113436.1,CATG00000113490.1,CATG00000113494.1,CATG00000113670.1,CATG00000113874.1,CATG00000113875.1,CATG00000114216.1,CATG00000114316.1,CATG00000114318.1,CATG00000114319.1,CATG00000114506.1,CATG00000114699.1,CATG00000114863.1,CATG00000114904.1,CATG00000115234.1,CATG00000115340.1,CATG00000115502.1,CATG00000115504.1,CATG00000115509.1,CATG00000115511.1,CATG00000115553.1,CATG00000115576.1,CATG00000115580.1,CATG00000115585.1,CATG00000115588.1,CATG00000115594.1,CATG00000115738.1,CATG00000115923.1,CATG00000115924.1,CATG00000115988.1,CATG00000116100.1,CATG00000116359.1,CATG00000116439.1,CATG00000116540.1,CATG00000116600.1,CATG00000116753.1,CATG00000116804.1,CATG00000116943.1,CATG00000116955.1,CATG00000116959.1,CATG00000116966.1,CATG00000117012.1,CATG00000117096.1,CATG00000117099.1,CATG00000117147.1,CATG00000117202.1,CATG00000117205.1,CATG00000117213.1,CATG00000117333.1,CATG00000117406.1,CATG00000117498.1,CATG00000117590.1,CATG00000117643.1,CATG00000117680.1,CATG00000117710.1,CATG00000117731.1,CATG00000117745.1,CATG00000117747.1,CATG00000117754.1,CATG00000117790.1,CATG00000117793.1,CATG00000117814.1,CATG00000117824.1,CATG00000117839.1,CATG00000117970.1,CATG00000118009.1,CATG00000118213.1,CATG00000118263.1,CATG00000118276.1,CATG00000118300.1,CATG00000118442.1,CATG00000118445.1,ENSG00000000938.8,ENSG00000005844.13,ENSG00000013725.10,ENSG00000015133.14,ENSG00000020633.14,ENSG00000023892.9,ENSG00000027075.9,ENSG00000027869.7,ENSG00000028277.16,ENSG00000057657.10,ENSG00000065413.12,ENSG00000065675.10,ENSG00000068831.14,ENSG00000073861.2,ENSG00000074706.9,ENSG00000074966.6,ENSG00000077984.4,ENSG00000081059.15,ENSG00000081320.6,ENSG00000082074.11,ENSG00000085265.6,ENSG00000088053.7,ENSG00000090382.2,ENSG00000090554.8,ENSG00000095066.7,ENSG00000100079.5,ENSG00000100100.8,ENSG00000100385.9,ENSG00000100450.8,ENSG00000100599.11,ENSG00000100906.6,ENSG00000101082.9,ENSG00000101695.4,ENSG00000103522.11,ENSG00000104814.8,ENSG00000104918.4,ENSG00000104970.6,ENSG00000104974.6,ENSG00000105122.8,ENSG00000105374.5,ENSG00000105383.10,ENSG00000105717.9,ENSG00000106066.9,ENSG00000106948.12,ENSG00000106952.3,ENSG00000107738.15,ENSG00000109471.4,ENSG00000110077.10,ENSG00000110203.4,ENSG00000110448.6,ENSG00000110665.7,ENSG00000110848.4,ENSG00000110934.6,ENSG00000112182.10,ENSG00000115085.9,ENSG00000115165.5,ENSG00000115523.12,ENSG00000115687.9,ENSG00000117281.11,ENSG00000117602.7,ENSG00000118503.10,ENSG00000119457.7,ENSG00000119508.13,ENSG00000120129.5,ENSG00000120555.9,ENSG00000121316.6,ENSG00000121966.6,ENSG00000122223.8,ENSG00000122224.13,ENSG00000123201.10,ENSG00000123329.13,ENSG00000124256.10,ENSG00000124391.4,ENSG00000125084.7,ENSG00000125498.15,ENSG00000126264.5,ENSG00000126759.8,ENSG00000126804.9,ENSG00000126882.8,ENSG00000127152.13,ENSG00000127951.5,ENSG00000128016.4,ENSG00000130844.12,ENSG00000131042.9,ENSG00000131401.7,ENSG00000132514.9,ENSG00000133067.13,ENSG00000133246.7,ENSG00000133639.3,ENSG00000134183.7,ENSG00000134256.8,ENSG00000134516.11,ENSG00000134539.12,ENSG00000134545.9,ENSG00000135960.5,ENSG00000136250.7,ENSG00000136286.10,ENSG00000137441.7,ENSG00000137841.7,ENSG00000138378.13,ENSG00000138767.8,ENSG00000138795.5,ENSG00000139187.5,ENSG00000139610.1,ENSG00000140455.12,ENSG00000141293.11,ENSG00000142178.7,ENSG00000142347.12,ENSG00000142959.4,ENSG00000143110.7,ENSG00000144655.10,ENSG00000145241.6,ENSG00000146285.9,ENSG00000147443.8,ENSG00000147894.10,ENSG00000150045.7,ENSG00000151136.10,ENSG00000151650.7,ENSG00000152270.4,ENSG00000152495.6,ENSG00000152518.5,ENSG00000152672.3,ENSG00000153234.9,ENSG00000153283.8,ENSG00000153563.11,ENSG00000154814.9,ENSG00000156232.6,ENSG00000157514.12,ENSG00000158050.4,ENSG00000158428.3,ENSG00000158473.6,ENSG00000158517.9,ENSG00000159339.9,ENSG00000159904.7,ENSG00000160185.9,ENSG00000160255.12,ENSG00000160654.5,ENSG00000161835.6,ENSG00000162711.12,ENSG00000162888.4,ENSG00000162924.9,ENSG00000163131.6,ENSG00000163221.7,ENSG00000163519.9,ENSG00000163600.8,ENSG00000164512.13,ENSG00000164674.11,ENSG00000165168.6,ENSG00000165929.8,ENSG00000167094.11,ENSG00000167207.7,ENSG00000167895.10,ENSG00000168071.17,ENSG00000168421.8,ENSG00000168685.10,ENSG00000169385.2,ENSG00000169704.4,ENSG00000170345.5,ENSG00000170486.6,ENSG00000171223.4,ENSG00000171596.6,ENSG00000171643.9,ENSG00000172543.3,ENSG00000172673.6,ENSG00000173200.8,ENSG00000173762.3,ENSG00000174171.4,ENSG00000176083.13,ENSG00000177272.7,ENSG00000177338.9,ENSG00000177398.14,ENSG00000177590.6,ENSG00000178562.13,ENSG00000178732.4,ENSG00000178789.4,ENSG00000179094.9,ENSG00000179165.9,ENSG00000179361.13,ENSG00000179412.8,ENSG00000179921.10,ENSG00000180448.6,ENSG00000180644.6,ENSG00000180739.12,ENSG00000181036.9,ENSG00000182183.10,ENSG00000183308.6,ENSG00000183484.7,ENSG00000183542.4,ENSG00000184922.9,ENSG00000185477.4,ENSG00000185697.12,ENSG00000185811.12,ENSG00000186049.4,ENSG00000186074.14,ENSG00000186354.6,ENSG00000186517.9,ENSG00000186854.6,ENSG00000186919.8,ENSG00000187116.9,ENSG00000187796.9,ENSG00000188042.5,ENSG00000188660.3,ENSG00000188825.9,ENSG00000188886.3,ENSG00000189068.5,ENSG00000189430.8,ENSG00000196209.8,ENSG00000196301.3,ENSG00000197471.7,ENSG00000197540.3,ENSG00000197629.5,ENSG00000197872.7,ENSG00000197880.4,ENSG00000198106.7,ENSG00000198286.5,ENSG00000198574.4,ENSG00000198771.6,ENSG00000198821.6,ENSG00000198851.5,ENSG00000199090.1,ENSG00000200334.1,ENSG00000201644.1,ENSG00000203395.2,ENSG00000204283.2,ENSG00000204710.2,ENSG00000205045.4,ENSG00000205269.4,ENSG00000205439.8,ENSG00000205578.4,ENSG00000205744.5,ENSG00000205784.2,ENSG00000205810.4,ENSG00000205846.3,ENSG00000206625.1,ENSG00000206811.1,ENSG00000207153.1,ENSG00000207491.1,ENSG00000207647.1,ENSG00000207808.1,ENSG00000211689.2,ENSG00000211694.2,ENSG00000211695.2,ENSG00000211713.3,ENSG00000211716.2,ENSG00000211720.3,ENSG00000211782.2,ENSG00000211795.3,ENSG00000211812.1,ENSG00000211821.2,ENSG00000211825.1,ENSG00000211829.2,ENSG00000212066.1,ENSG00000212657.1,ENSG00000213438.2,ENSG00000213809.4,ENSG00000213857.3,ENSG00000213876.4,ENSG00000214212.4,ENSG00000214360.4,ENSG00000214407.3,ENSG00000215458.4,ENSG00000215788.5,ENSG00000217455.4,ENSG00000218018.2,ENSG00000221949.2,ENSG00000221957.4,ENSG00000223475.1,ENSG00000224579.1,ENSG00000224614.1,ENSG00000224794.1,ENSG00000224950.1,ENSG00000225331.1,ENSG00000225528.1,ENSG00000225632.1,ENSG00000225637.1,E</t>
  </si>
  <si>
    <t>CL:0000860</t>
  </si>
  <si>
    <t>classical monocyte</t>
  </si>
  <si>
    <t>A monocyte that responds rapidly to microbial stimuli by secreting cytokines and antimicrobial factors and which is characterized by high expression of CCR2 in both rodents and humans, negative for the lineage markers CD3, CD19, and CD20, and of larger size than non-classical monocytes.</t>
  </si>
  <si>
    <t>CNhs10852,CNhs11954,CNhs11997,CNhs13216,CNhs13224,CNhs13465,CNhs13466,CNhs13467,CNhs13468,CNhs13469,CNhs13470,CNhs13471,CNhs13472,CNhs13473,CNhs13474,CNhs13475,CNhs13476,CNhs13483,CNhs13484,CNhs13485,CNhs13487,CNhs13488,CNhs13489,CNhs13490,CNhs13491,CNhs13492,CNhs13493,CNhs13494,CNhs13495,CNhs13532,CNhs13533,CNhs13540,CNhs13543,CNhs13544,CNhs13545,CNhs13546</t>
  </si>
  <si>
    <t>CATG00000000004.1,CATG00000000008.1,CATG00000000082.1,CATG00000000083.1,CATG00000000086.1,CATG00000000105.1,CATG00000000107.1,CATG00000000110.1,CATG00000000159.1,CATG00000000167.1,CATG00000000226.1,CATG00000000227.1,CATG00000000229.1,CATG00000000231.1,CATG00000000232.1,CATG00000000233.1,CATG00000000346.1,CATG00000000347.1,CATG00000000349.1,CATG00000000363.1,CATG00000000365.1,CATG00000000419.1,CATG00000000491.1,CATG00000000494.1,CATG00000000539.1,CATG00000000571.1,CATG00000000659.1,CATG00000000660.1,CATG00000000687.1,CATG00000000702.1,CATG00000000703.1,CATG00000000704.1,CATG00000000705.1,CATG00000000924.1,CATG00000000926.1,CATG00000000929.1,CATG00000000932.1,CATG00000000933.1,CATG00000001007.1,CATG00000001121.1,CATG00000001126.1,CATG00000001127.1,CATG00000001131.1,CATG00000001134.1,CATG00000001171.1,CATG00000001176.1,CATG00000001177.1,CATG00000001178.1,CATG00000001253.1,CATG00000001257.1,CATG00000001338.1,CATG00000001342.1,CATG00000001363.1,CATG00000001378.1,CATG00000001491.1,CATG00000001508.1,CATG00000001512.1,CATG00000001530.1,CATG00000001539.1,CATG00000001587.1,CATG00000001640.1,CATG00000001674.1,CATG00000001724.1,CATG00000001743.1,CATG00000001980.1,CATG00000002019.1,CATG00000002020.1,CATG00000002023.1,CATG00000002025.1,CATG00000002030.1,CATG00000002092.1,CATG00000002235.1,CATG00000002239.1,CATG00000002268.1,CATG00000002317.1,CATG00000002330.1,CATG00000002332.1,CATG00000002334.1,CATG00000002339.1,CATG00000002341.1,CATG00000002370.1,CATG00000002371.1,CATG00000002373.1,CATG00000002374.1,CATG00000002440.1,CATG00000002453.1,CATG00000002459.1,CATG00000002463.1,CATG00000002464.1,CATG00000002485.1,CATG00000002486.1,CATG00000002488.1,CATG00000002496.1,CATG00000002617.1,CATG00000002638.1,CATG00000002652.1,CATG00000002698.1,CATG00000002757.1,CATG00000002923.1,CATG00000002973.1,CATG00000002980.1,CATG00000002981.1,CATG00000003113.1,CATG00000003116.1,CATG00000003122.1,CATG00000003149.1,CATG00000003162.1,CATG00000003171.1,CATG00000003329.1,CATG00000003441.1,CATG00000003445.1,CATG00000003457.1,CATG00000003459.1,CATG00000003516.1,CATG00000003708.1,CATG00000003709.1,CATG00000003778.1,CATG00000003781.1,CATG00000003787.1,CATG00000003793.1,CATG00000003969.1,CATG00000003970.1,CATG00000003973.1,CATG00000003978.1,CATG00000004107.1,CATG00000004356.1,CATG00000004358.1,CATG00000004646.1,CATG00000004660.1,CATG00000004749.1,CATG00000004752.1,CATG00000004949.1,CATG00000005247.1,CATG00000005249.1,CATG00000005251.1,CATG00000005254.1,CATG00000005265.1,CATG00000005279.1,CATG00000005458.1,CATG00000005514.1,CATG00000005529.1,CATG00000005551.1,CATG00000005608.1,CATG00000005609.1,CATG00000005649.1,CATG00000005651.1,CATG00000005652.1,CATG00000005671.1,CATG00000005703.1,CATG00000005715.1,CATG00000005771.1,CATG00000005835.1,CATG00000005852.1,CATG00000005853.1,CATG00000005854.1,CATG00000005856.1,CATG00000005936.1,CATG00000005960.1,CATG00000005986.1,CATG00000005987.1,CATG00000005989.1,CATG00000005990.1,CATG00000006002.1,CATG00000006009.1,CATG00000006091.1,CATG00000006094.1,CATG00000006104.1,CATG00000006202.1,CATG00000006203.1,CATG00000006489.1,CATG00000006490.1,CATG00000006667.1,CATG00000006701.1,CATG00000006826.1,CATG00000006900.1,CATG00000006914.1,CATG00000006919.1,CATG00000006929.1,CATG00000007131.1,CATG00000007149.1,CATG00000007172.1,CATG00000007179.1,CATG00000007187.1,CATG00000007199.1,CATG00000007201.1,CATG00000007278.1,CATG00000007283.1,CATG00000007296.1,CATG00000007301.1,CATG00000007303.1,CATG00000007341.1,CATG00000007413.1,CATG00000007423.1,CATG00000007663.1,CATG00000007793.1,CATG00000007794.1,CATG00000007795.1,CATG00000007797.1,CATG00000007805.1,CATG00000007833.1,CATG00000007869.1,CATG00000007887.1,CATG00000007888.1,CATG00000007931.1,CATG00000007935.1,CATG00000007938.1,CATG00000007947.1,CATG00000007948.1,CATG00000007950.1,CATG00000008009.1,CATG00000008017.1,CATG00000008021.1,CATG00000008050.1,CATG00000008374.1,CATG00000008429.1,CATG00000008499.1,CATG00000008504.1,CATG00000008510.1,CATG00000008523.1,CATG00000008524.1,CATG00000008526.1,CATG00000008532.1,CATG00000008592.1,CATG00000008768.1,CATG00000008771.1,CATG00000008777.1,CATG00000008780.1,CATG00000008821.1,CATG00000008932.1,CATG00000008969.1,CATG00000008994.1,CATG00000008996.1,CATG00000009063.1,CATG00000009089.1,CATG00000009097.1,CATG00000009150.1,CATG00000009363.1,CATG00000009433.1,CATG00000009449.1,CATG00000009569.1,CATG00000009581.1,CATG00000009721.1,CATG00000009722.1,CATG00000009723.1,CATG00000009852.1,CATG00000009854.1,CATG00000009861.1,CATG00000009864.1,CATG00000009868.1,CATG00000009942.1,CATG00000009947.1,CATG00000009951.1,CATG00000009957.1,CATG00000009958.1,CATG00000010015.1,CATG00000010021.1,CATG00000010051.1,CATG00000010053.1,CATG00000010128.1,CATG00000010129.1,CATG00000010131.1,CATG00000010182.1,CATG00000010183.1,CATG00000010268.1,CATG00000010343.1,CATG00000010360.1,CATG00000010410.1,CATG00000010413.1,CATG00000010445.1,CATG00000010452.1,CATG00000010462.1,CATG00000010533.1,CATG00000010538.1,CATG00000010539.1,CATG00000010540.1,CATG00000010549.1,CATG00000010623.1,CATG00000010638.1,CATG00000010647.1,CATG00000010649.1,CATG00000010710.1,CATG00000010764.1,CATG00000010771.1,CATG00000010772.1,CATG00000010773.1,CATG00000010853.1,CATG00000010855.1,CATG00000010857.1,CATG00000010858.1,CATG00000011015.1,CATG00000011061.1,CATG00000011098.1,CATG00000011100.1,CATG00000011109.1,CATG00000011142.1,CATG00000011150.1,CATG00000011181.1,CATG00000011189.1,CATG00000011194.1,CATG00000011252.1,CATG00000011256.1,CATG00000011262.1,CATG00000011278.1,CATG00000011322.1,CATG00000011487.1,CATG00000011494.1,CATG00000011504.1,CATG00000011612.1,CATG00000011651.1,CATG00000011652.1,CATG00000011656.1,CATG00000011662.1,CATG00000011666.1,CATG00000011720.1,CATG00000011773.1,CATG00000011774.1,CATG00000011828.1,CATG00000011848.1,CATG00000011850.1,CATG00000011986.1,CATG00000011988.1,CATG00000012003.1,CATG00000012026.1,CATG00000012060.1,CATG00000012062.1,CATG00000012067.1,CATG00000012107.1,CATG00000012261.1,CATG00000012271.1,CATG00000012306.1,CATG00000012366.1,CATG00000012368.1,CATG00000012370.1,CATG00000012371.1,CATG00000012379.1,CATG00000012385.1,CATG00000012497.1,CATG00000012499.1,CATG00000012596.1,CATG00000012759.1,CATG00000012765.1,CATG00000012781.1,CATG00000012783.1,CATG00000012786.1,CATG00000012787.1,CATG00000012794.1,CATG00000012796.1,CATG00000012802.1,CATG00000012832.1,CATG00000012855.1,CATG00000012857.1,CATG00000012859.1,CATG00000012861.1,CATG00000012864.1,CATG00000012865.1,CATG00000012866.1,CATG00000012907.1,CATG00000012965.1,CATG00000012966.1,CATG00000013035.1,CATG00000013090.1,CATG00000013175.1,CATG00000013199.1,CATG00000013234.1,CATG00000013247.1,CATG00000013258.1,CATG00000013322.1,CATG00000013495.1,CATG00000013499.1,CATG00000013500.1,CATG00000013507.1,CATG00000013508.1,CATG00000013510.1,CATG00000013511.1,CATG00000013568.1,CATG00000013598.1,CATG00000013600.1,CATG00000013601.1,CATG00000013615.1,CATG00000013645.1,CATG00000013651.1,CATG00000013694.1,CATG00000013695.1,CATG00000013700.1,CATG00000013703.1,CATG00000013706.1,CATG00000013708.1,CATG00000013747.1,CATG00000013771.1,CATG00000013774.1,CATG00000013829.1,CATG00000013842.1,CATG00000013891.1,CATG00000013892.1,CATG00000013893.1,CATG00000013895.1,CATG00000013988.1,CATG00000014006.1,CATG00000014047.1,CATG00000014052.1,CATG00000014104.1,CATG00000014138.1,CATG00000014139.1,CATG00000014142.1,CATG00000014196.1,CATG00000014207.1,CATG00000014217.1,CATG00000014285.1,CATG00000014352.1,CATG00000014356.1,CATG00000014359.1,CATG00000014362.1,CATG00000014374.1,CATG00000014503.1,CATG00000014549.1,CATG00000014561.1,CATG00000014592.1,CATG00000014599.1,CATG00000014602.1,CATG00000014604.1,CATG00000014605.1,CATG00000014670.1,CATG00000014672.1,CATG00000014750.1,CATG00000014751.1,CATG00000014752.1,CATG00000014761.1,CATG00000014773.1,CATG00000014776.1,CATG00000015344.1,CATG00000015351.1,CATG00000015356.1,CATG00000015370.1,CATG00000015456.1,CATG00000015459.1,CATG00000015926.1,CATG00000015927.1,CATG00000015945.1,CATG00000016043.1,CATG00000016090.1,CATG00000016218.1,CATG00000016230.1,CATG00000016254.1,CATG00000016263.1,CATG00000016281.1,CATG00000016285.1,CATG00000016288.1,CATG00000016289.1,CATG00000016371.1,CATG00000016383.1,CATG00000016384.1,CATG00000016446.1,CATG00000016458.1,CATG00000016464.1,CATG00000016500.1,CATG00000016627.1,CATG00000016678.1,CATG00000016682.1,CATG00000016691.1,CATG00000016705.1,CATG00000016713.1,CATG00000016747.1,CATG00000016912.1,CATG00000016919.1,CATG00000016939.1,CATG00000016944.1,CATG00000017046.1,CATG00000017091.1,CATG00000017105.1,CATG00000017108.1,CATG00000017109.1,CATG00000017110.1,CATG00000017115.1,CATG00000017127.1,CATG00000017446.1,CATG00000017483.1,CATG00000017496.1,CATG00000017584.1,CATG00000017585.1,CATG00000017720.1,CATG00000017840.1,CATG00000017860.1,CATG00000018004.1,CATG00000018034.1,CATG00000018053.1,CATG00000018078.1,CATG00000018132.1,CATG00000018164.1,CATG00000018191.1,CATG00000018226.1,CATG00000018232.1,CATG00000018275.1,CATG00000018294.1,CATG00000018334.1,CATG00000018531.1,CATG00000018533.1,CATG00000018535.1,CATG00000018539.1,CATG00000018542.1,CATG00000018543.1,CATG00000018824.1,CATG00000018862.1,CATG00000018880.1,CATG00000018883.1,CATG00000018884.1,CATG00000018885.1,CATG00000018897.1,CATG00000018907.1,CATG00000018963.1,CATG00000019056.1,CATG00000019058.1,CATG00000019061.1,CATG00000019062.1,CATG00000019195.1,CATG00000019208.1,CATG00000019288.1,CATG00000019296.1,CATG00000019303.1,CATG00000019455.1,CATG00000019510.1,CATG00000019527.1,CATG00000019583.1,CATG00000019606.1,CATG00000019885.1,CATG00000019896.1,CATG00000019901.1,CATG00000019942.1,CATG00000019991.1,CATG00000019992.1,CATG00000019993.1,CATG00000019995.1,CATG00000019998.1,CATG00000019999.1,CATG00000020018.1,CATG00000020021.1,CATG00000020077.1,CATG00000020115.1,CATG00000020178.1,CATG00000020347.1,CATG00000020462.1,CATG00000020510.1,CATG00000020513.1,CATG00000020629.1,CATG00000020640.1,CATG00000020644.1,CATG00000020715.1,CATG00000020833.1,CATG00000020865.1,CATG00000020952.1,CATG00000021039.1,CATG00000021084.1,CATG00000021091.1,CATG00000021161.1,CATG00000021181.1,CATG00000021187.1,CATG00000021189.1,CATG00000021190.1,CATG00000021193.1,CATG00000021316.1,CATG00000021320.1,CATG00000021324.1,CATG00000021326.1,CATG00000021327.1,CATG00000021329.1,CATG00000021452.1,CATG00000021457.1,CATG00000021460.1,CATG00000021481.1,CATG00000021483.1,CATG00000021510.1,CATG00000021515.1,CATG00000021544.1,CATG00000021602.1,CATG00000021603.1,CATG00000021639.1,CATG00000021641.1,CATG00000021643.1,CATG00000021645.1,CATG00000021864.1,CATG00000021869.1,CATG00000021872.1,CATG00000021913.1,CATG00000021916.1,CATG00000021918.1,CATG00000022079.1,CATG00000022086.1,CATG00000022257.1,CATG00000022276.1,CATG00000022287.1,CATG00000022455.1,CATG00000022460.1,CATG00000022489.1,CATG00000022594.1,CATG00000022612.1,CATG00000022613.1,CATG00000022617.1,CATG00000022666.1,CATG00000022667.1,CATG00000022677.1,CATG00000022678.1,CATG00000022686.1,CATG00000022687.1,CATG00000022774.1,CATG00000022790.1,CATG00000022826.1,CATG00000022827.1,CATG00000022831.1,CATG00000022987.1,CATG00000023019.1,CATG00000023030.1,CATG00000023070.1,CATG00000023072.1,CATG00000023129.1,CATG00000023165.1,CATG00000023233.1,CATG00000023270.1,CATG00000023277.1,CATG00000023278.1,CATG00000023312.1,CATG00000023443.1,CATG00000023444.1,CATG00000023451.1,CATG00000023453.1,CATG00000023478.1,CATG00000023480.1,CATG00000023481.1,CATG00000023485.1,CATG00000023497.1,CATG00000023499.1,CATG00000023501.1,CATG00000023547.1,CATG00000023643.1,CATG00000023780.1,CATG00000023782.1,CATG00000023784.1,CATG00000023809.1,CATG00000023841.1,CATG00000023977.1,CATG00000024020.1,CATG00000024076.1,CATG00000024278.1,CATG00000024308.1,CATG00000024316.1,CATG00000024323.1,CATG00000024355.1,CATG00000024378.1,CATG00000024467.1,CATG00000024483.1,CATG00000024500.1,CATG00000024617.1,CATG00000024629.1,CATG00000024647.1,CATG00000024650.1,CATG00000024652.1,CATG00000024728.1,CATG00000024742.1,CATG00000024798.1,CATG00000024799.1,CATG00000024822.1,CATG00000024823.1,CATG00000024824.1,CATG00000024825.1,CATG00000024899.1,CATG00000024927.1,CATG00000024929.1,CATG00000025046.1,CATG00000025208.1,CATG00000025231.1,CATG00000025233.1,CATG00000025242.1,CATG00000025338.1,CATG00000025392.1,CATG00000025393.1,CATG00000025394.1,CATG00000025396.1,CATG00000025414.1,CATG00000025416.1,CATG00000025428.1,CATG00000025430.1,CATG00000025431.1,CATG00000025492.1,CATG00000025533.1,CATG00000025539.1,CATG00000025563.1,CATG00000025564.1,CATG00000025575.1,CATG00000025597.1,CATG00000025639.1,CATG00000025681.1,CATG00000025682.1,CATG00000025697.1,CATG00000025699.1,CATG00000025709.1,CATG00000025785.1,CATG00000025827.1,CATG00000025907.1,CATG00000025948.1,CATG00000025972.1,CATG00000026051.1,CATG00000026111.1,CATG00000026134.1,CATG00000026139.1,CATG00000026306.1,CATG00000026333.1,CATG00000026552.1,CATG00000026610.1,CATG00000026612.1,CATG00000026638.1,CATG00000026640.1,CATG00000026746.1,CATG00000026809.1,CATG00000026811.1,CATG00000026812.1,CATG00000026855.1,CATG00000026895.1,CATG00000027119.1,CATG00000027120.1,CATG00000027127.1,CATG00000027285.1,CATG00000027365.1,CATG00000027372.1,CATG00000027374.1,CATG00000027439.1,CATG00000027458.1,CATG00000027487.1,CATG00000027596.1,CATG00000027715.1,CATG00000027746.1,CATG00000027756.1,CATG00000027761.1,CATG00000027790.1,CATG00000027831.1,CATG00000027843.1,CATG00000027872.1,CATG00000027967.1,CATG00000027973.1,CATG00000027999.1,CATG00000028001.1,CATG00000028031.1,CATG00000028063.1,CATG00000028064.1,CATG00000028123.1,CATG00000028175.1,CATG00000028176.1,CATG00000028183.1,CATG00000028245.1,CATG00000028322.1,CATG00000028354.1,CATG00000028435.1,CATG00000028529.1,CATG00000028697.1,CATG00000028698.1,CATG00000028710.1,CATG00000028730.1,CATG00000029007.1,CATG00000029010.1,CATG00000029013.1,CATG00000029018.1,CATG00000029043.1,CATG00000029072.1,CATG00000029081.1,CATG00000029094.1,CATG00000029142.1,CATG00000029143.1,CATG00000029147.1,CATG00000029179.1,CATG00000029180.1,CATG00000029209.1,CATG00000029233.1,CATG00000029329.1,CATG00000029360.1,CATG00000029361.1,CATG00000029368.1,CATG00000029382.1,CATG00000029389.1,CATG00000029656.1,CATG00000029814.1,CATG00000029975.1,CATG00000029977.1,CATG00000030049.1,CATG00000030116.1,CATG00000030171.1,CATG00000030174.1,CATG00000030178.1,CATG00000030260.1,CATG00000030269.1,CATG00000030276.1,CATG00000030407.1,CATG00000030408.1,CATG00000030411.1,CATG00000030415.1,CATG00000030573.1,CATG00000030660.1,CATG00000030676.1,CATG00000030744.1,CATG00000030778.1,CATG00000030780.1,CATG00000030802.1,CATG00000030812.1,CATG00000030849.1,CATG00000030859.1,CATG00000030863.1,CATG00000030898.1,CATG00000031078.1,CATG00000031150.1,CATG00000031151.1,CATG00000031152.1,CATG00000031154.1,CATG00000031155.1,CATG00000031157.1,CATG00000031158.1,CATG00000031162.1,CATG00000031233.1,CATG00000031361.1,CATG00000031446.1,CATG00000031463.1,CATG00000031490.1,CATG00000031532.1,CATG00000031586.1,CATG00000031741.1,CATG00000031870.1,CATG00000031871.1,CATG00000031874.1,CATG00000031932.1,CATG00000031996.1,CATG00000032015.1,CATG00000032041.1,CATG00000032064.1,CATG00000032120.1,CATG00000032122.1,CATG00000032245.1,CATG00000032272.1,CATG00000032275.1,CATG00000032278.1,CATG00000032370.1,CATG00000032371.1,CATG00000032373.1,CATG00000032376.1,CATG00000032378.1,CATG00000032415.1,CATG00000032416.1,CATG00000032430.1,CATG00000032461.1,CATG00000032487.1,CATG00000032492.1,CATG00000032530.1,CATG00000032541.1,CATG00000032542.1,CATG00000032543.1,CATG00000032550.1,CATG00000032551.1,CATG00000032594.1,CATG00000032703.1,CATG00000032704.1,CATG00000032733.1,CATG00000032764.1,CATG00000032773.1,CATG00000032836.1,CATG00000032857.1,CATG00000032924.1,CATG00000032969.1,CATG00000033000.1,CATG00000033084.1,CATG00000033087.1,CATG00000033092.1,CATG00000033110.1,CATG00000033111.1,CATG00000033193.1,CATG00000033349.1,CATG00000033360.1,CATG00000033444.1,CATG00000033448.1,CATG00000033451.1,CATG00000033453.1,CATG00000033456.1,CATG00000033503.1,CATG00000033504.1,CATG00000033506.1,CATG00000033508.1,CATG00000033577.1,CATG00000033631.1,CATG00000033695.1,CATG00000033703.1,CATG00000033748.1,CATG00000033766.1,CATG00000033869.1,CATG00000033899.1,CATG00000033934.1,CATG00000033948.1,CATG00000034048.1,CATG00000034058.1,CATG00000034086.1,CATG00000034132.1,CATG00000034198.1,CATG00000034199.1,CATG00000034219.1,CATG00000034234.1,CATG00000034235.1,CATG00000034236.1,CATG00000034239.1,CATG00000034241.1,CATG00000034258.1,CATG00000034259.1,CATG00000034274.1,CATG00000034280.1,CATG00000034341.1,CATG00000034362.1,CATG00000034372.1,CATG00000034381.1,CATG00000034382.1,CATG00000034387.1,CATG00000034392.1,CATG00000034394.1,CATG00000034397.1,CATG00000034398.1,CATG00000034400.1,CATG00000034487.1,CATG00000034520.1,CATG00000034522.1,CATG00000034525.1,CATG00000034533.1,CATG00000034537.1,CATG00000034629.1,CATG00000034680.1,CATG00000034718.1,CATG00000034724.1,CATG00000034725.1,CATG00000034726.1,CATG00000034727.1,CATG00000034729.1,CATG00000034804.1,CATG00000034805.1,CATG00000034825.1,CATG00000034872.1,CATG00000034913.1,CATG00000034914.1,CATG00000034989.1,CATG00000034995.1,CATG00000035014.1,CATG00000035034.1,CATG00000035036.1,CATG00000035093.1,CATG00000035119.1,CATG00000035124.1,CATG00000035126.1,CATG00000035322.1,CATG00000035323.1,CATG00000035337.1,CATG00000035588.1,CATG00000035596.1,CATG00000035601.1,CATG00000035773.1,CATG00000035832.1,CATG00000035835.1,CATG00000035848.1,CATG00000035920.1,CATG00000035928.1,CATG00000035929.1,CATG00000035932.1,CATG00000035934.1,CATG00000035959.1,CATG00000035975.1,CATG00000036105.1,CATG00000036107.1,CATG00000036110.1,CATG00000036123.1,CATG00000036124.1,CATG00000036129.1,CATG00000036191.1,CATG00000036203.1,CATG00000036282.1,CATG00000036286.1,CATG00000036299.1,CATG00000036335.1,CATG00000036338.1,CATG00000036347.1,CATG00000036362.1,CATG00000036608.1,CATG00000036636.1,CATG00000036637.1,CATG00000036785.1,CATG00000036787.1,CATG00000036797.1,CATG00000036803.1,CATG00000036835.1,CATG00000036856.1,CATG00000036872.1,CATG00000036900.1,CATG00000036907.1,CATG00000036968.1,CATG00000037034.1,CATG00000037098.1,CATG00000037257.1,CATG00000037285.1,CATG00000037612.1,CATG00000037657.1,CATG00000037702.1,CATG00000037704.1,CATG00000037759.1,CATG00000037766.1,CATG00000037781.1,CATG00000037783.1,CATG00000037784.1,CATG00000037933.1,CATG00000038023.1,CATG00000038052.1,CATG00000038072.1,CATG00000038094.1,CATG00000038095.1,CATG00000038115.1,CATG00000038127.1,CATG00000038160.1,CATG00000038176.1,CATG00000038215.1,CATG00000038230.1,CATG00000038244.1,CATG00000038296.1,CATG00000038300.1,CATG00000038306.1,CATG00000038320.1,CATG00000038372.1,CATG00000038380.1,CATG00000038382.1,CATG00000038406.1,CATG00000038410.1,CATG00000038441.1,CATG00000038448.1,CATG00000038505.1,CATG00000038607.1,CATG00000038628.1,CATG00000038631.1,CATG00000038643.1,CATG00000038647.1,CATG00000038776.1,CATG00000038850.1,CATG00000039065.1,CATG00000039093.1,CATG00000039135.1,CATG00000039139.1,CATG00000039155.1,CATG00000039162.1,CATG00000039311.1,CATG00000039327.1,CATG00000039355.1,CATG00000039425.1,CATG00000039426.1,CATG00000039435.1,CATG00000039436.1,CATG00000039437.1,CATG00000039461.1,CATG00000039465.1,CATG00000039467.1,CATG00000039496.1,CATG00000039498.1,CATG00000039527.1,CATG00000039536.1,CATG00000039537.1,CATG00000039564.1,CATG00000039609.1,CATG00000039613.1,CATG00000039648.1,CATG00000039672.1,CATG00000039725.1,CATG00000039743.1,CATG00000039749.1,CATG00000039751.1,CATG00000039752.1,CATG00000039815.1,CATG00000039820.1,CATG00000039821.1,CATG00000039917.1,CATG00000039918.1,CATG00000039920.1,CATG00000039942.1,CATG00000039984.1,CATG00000040007.1,CATG00000040018.1,CATG00000040026.1,CATG00000040027.1,CATG00000040029.1,CATG00000040037.1,CATG00000040066.1,CATG00000040067.1,CATG00000040121.1,CATG00000040122.1,CATG00000040127.1,CATG00000040205.1,CATG00000040307.1,CATG00000040376.1,CATG00000040378.1,CATG00000040393.1,CATG00000040407.1,CATG00000040418.1,CATG00000040419.1,CATG00000040422.1,CATG00000040425.1,CATG00000040452.1,CATG00000040483.1,CATG00000040501.1,CATG00000040514.1,CATG00000040550.1,CATG00000040590.1,CATG00000040778.1,CATG00000040780.1,CATG00000040791.1,CATG00000040796.1,CATG00000040803.1,CATG00000040857.1,CATG00000040952.1,CATG00000040955.1,CATG00000040992.1,CATG00000041032.1,CATG00000041110.1,CATG00000041116.1,CATG00000041147.1,CATG00000041148.1,CATG00000041149.1,CATG00000041174.1,CATG00000041175.1,CATG00000041177.1,CATG00000041179.1,CATG00000041224.1,CATG00000041226.1,CATG00000041269.1,CATG00000041277.1,CATG00000041335.1,CATG00000041336.1,CATG00000041350.1,CATG00000041352.1,CATG00000041356.1,CATG00000041357.1,CATG00000041411.1,CATG00000041413.1,CATG00000041418.1,CATG00000041420.1,CATG00000041426.1,CATG00000041477.1,CATG00000041486.1,CATG00000041504.1,CATG00000041579.1,CATG00000041685.1,CATG00000041702.1,CATG00000041715.1,CATG00000041725.1,CATG00000041726.1,CATG00000041775.1,CATG00000041776.1,CATG00000041861.1,CATG00000041925.1,CATG00000041930.1,CATG00000042022.1,CATG00000042055.1,CATG00000042214.1,CATG00000042215.1,CATG00000042228.1,CATG00000042229.1,CATG00000042238.1,CATG00000042435.1,CATG00000042460.1,CATG00000042466.1,CATG00000042495.1,CATG00000042518.1,CATG00000042562.1,CATG00000042563.1,CATG00000042566.1,CATG00000042601.1,CATG00000042696.1,CATG00000042831.1,CATG00000042837.1,CATG00000042851.1,CATG00000042858.1,CATG00000042913.1,CATG00000042928.1,CATG00000042929.1,CATG00000042932.1,CATG00000042935.1,CATG00000042995.1,CATG00000043083.1,CATG00000043101.1,CATG00000043105.1,CATG00000043107.1,CATG00000043113.1,CATG00000043203.1,CATG00000043230.1,CATG00000043235.1,CATG00000043243.1,CATG00000043248.1,CATG00000043321.1,CATG00000043383.1,CATG00000043407.1,CATG00000043676.1,CATG00000043691.1,CATG00000043694.1,CATG00000043708.1,CATG00000043789.1,CATG00000043803.1,CATG00000043839.1,CATG00000043841.1,CATG00000043852.1,CATG00000043937.1,CATG00000043966.1,CATG00000043968.1,CATG00000044151.1,CATG00000044152.1,CATG00000044175.1,CATG00000044183.1,CATG00000044199.1,CATG00000044207.1,CATG00000044208.1,CATG00000044210.1,CATG00000044214.1,CATG00000044216.1,CATG00000044221.1,CATG00000044228.1,CATG00000044349.1,CATG00000044351.1,CATG00000044352.1,CATG00000044353.1,CATG00000044358.1,CATG00000044472.1,CATG00000044521.1,CATG00000044539.1,CATG00000044540.1,CATG00000044541.1,CATG00000044543.1,CATG00000044548.1,CATG00000044560.1,CATG00000044579.1,CATG00000044716.1,CATG00000044717.1,CATG00000044750.1,CATG00000044827.1,CATG00000044829.1,CATG00000044831.1,CATG00000044833.1,CATG00000044839.1,CATG00000044867.1,CATG00000044871.1,CATG00000044875.1,CATG00000044878.1,CATG00000044917.1,CATG00000044919.1,CATG00000044920.1,CATG00000044922.1,CATG00000044928.1,CATG00000044929.1,CATG00000044930.1,CATG00000044947.1,CATG00000044948.1,CATG00000044954.1,CATG00000044956.1,CATG00000044979.1,CATG00000045070.1,CATG00000045206.1,CATG00000045215.1,CATG00000045284.1,CATG00000045305.1,CATG00000045306.1,CATG00000045402.1,CATG00000045442.1,CATG00000045512.1,CATG00000045514.1,CATG00000045567.1,CATG00000045696.1,CATG00000045745.1,CATG00000045750.1,CATG00000045818.1,CATG00000045882.1,CATG00000046012.1,CATG00000046209.1,CATG00000046297.1,CATG00000046393.1,CATG00000046580.1,CATG00000046582.1,CATG00000046790.1,CATG00000046803.1,CATG00000046817.1,CATG00000046853.1,CATG00000046892.1,CATG00000046895.1,CATG00000046896.1,CATG00000046897.1,CATG00000046900.1,CATG00000046911.1,CATG00000046963.1,CATG00000046964.1,CATG00000046965.1,CATG00000046966.1,CATG00000046967.1,CATG00000046971.1,CATG00000046972.1,CATG00000047017.1,CATG00000047040.1,CATG00000047093.1,CATG00000047096.1,CATG00000047098.1,CATG00000047104.1,CATG00000047111.1,CATG00000047167.1,CATG00000047183.1,CATG00000047187.1,CATG00000047275.1,CATG00000047280.1,CATG00000047289.1,CATG00000047290.1,CATG00000047338.1,CATG00000047371.1,CATG00000047451.1,CATG00000047463.1,CATG00000047523.1,CATG00000047533.1,CATG00000047575.1,CATG00000047586.1,CATG00000047597.1,CATG00000047651.1,CATG00000047741.1,CATG00000047746.1,CATG00000047844.1,CATG00000047853.1,CATG00000047854.1,CATG00000047907.1,CATG00000047932.1,CATG00000047933.1,CATG00000047936.1,CATG00000047980.1,CATG00000047995.1,CATG00000047998.1,CATG00000048016.1,CATG00000048062.1,CATG00000048122.1,CATG00000048126.1,CATG00000048129.1,CATG00000048153.1,CATG00000048251.1,CATG00000048252.1,CATG00000048324.1,CATG00000048342.1,CATG00000048550.1,CATG00000048572.1,CATG00000048576.1,CATG00000048580.1,CATG00000048657.1,CATG00000048676.1,CATG00000048743.1,CATG00000048747.1,CATG00000048785.1,CATG00000048872.1,CATG00000048880.1,CATG00000048899.1,CATG00000048931.1,CATG00000048934.1,CATG00000049047.1,CATG00000049051.1,CATG00000049147.1,CATG00000049183.1,CATG00000049214.1,CATG00000049219.1,CATG00000049239.1,CATG00000049293.1,CATG00000049353.1,CATG00000049357.1,CATG00000049391.1,CATG00000049454.1,CATG00000049462.1,CATG00000049463.1,CATG00000049464.1,CATG00000049484.1,CATG00000049592.1,CATG00000049637.1,CATG00000049663.1,CATG00000049669.1,CATG00000049674.1,CATG00000049683.1,CATG00000049686.1,CATG00000049690.1,CATG00000049695.1,CATG00000049697.1,CATG00000049698.1,CATG00000049705.1,CATG00000049791.1,CATG00000049794.1,CATG00000049795.1,CATG00000049840.1,CATG00000049895.1,CATG00000049898.1,CATG00000049914.1,CATG00000049945.1,CATG00000049971.1,CATG00000050089.1,CATG00000050090.1,CATG00000050091.1,CATG00000050109.1,CATG00000050185.1,CATG00000050187.1,CATG00000050188.1,CATG00000050205.1,CATG00000050207.1,CATG00000050209.1,CATG00000050211.1,CATG00000050213.1,CATG00000050219.1,CATG00000050222.1,CATG00000050226.1,CATG00000050230.1,CATG00000050233.1,CATG00000050235.1,CATG00000050236.1,CATG00000050239.1,CATG00000050240.1,CATG00000050315.1,CATG00000050325.1,CATG00000050333.1,CATG00000050384.1,CATG00000050461.1,CATG00000050470.1,CATG00000050475.1,CATG00000050525.1,CATG00000050705.1,CATG00000050713.1,CATG00000050714.1,CATG00000050736.1,CATG00000050740.1,CATG00000050828.1,CATG00000050881.1,CATG00000050905.1,CATG00000050911.1,CATG00000050912.1,CATG00000051160.1,CATG00000051324.1,CATG00000051327.1,CATG00000051355.1,CATG00000051359.1,CATG00000051486.1,CATG00000051546.1,CATG00000051556.1,CATG00000051557.1,CATG00000051559.1,CATG00000051597.1,CATG00000051629.1,CATG00000051633.1,CATG00000051762.1,CATG00000051777.1,CATG00000051781.1,CATG00000051782.1,CATG00000051797.1,CATG00000051798.1,CATG00000051805.1,CATG00000051826.1,CATG00000051860.1,CATG00000051865.1,CATG00000051869.1,CATG00000051943.1,CATG00000051952.1,CATG00000051954.1,CATG00000052017.1,CATG00000052107.1,CATG00000052131.1,CATG00000052211.1,CATG00000052212.1,CATG00000052221.1,CATG00000052250.1,CATG00000052255.1,CATG00000052321.1,CATG00000052347.1,CATG00000052361.1,CATG00000052364.1,CATG00000052390.1,CATG00000052391.1,CATG00000052542.1,CATG00000052784.1,CATG00000052821.1,CATG00000052822.1,CATG00000052895.1,CATG00000052897.1,CATG00000052898.1,CATG00000052900.1,CATG00000052902.1,CATG00000052904.1,CATG00000052907.1,CATG00000052910.1,CATG00000052975.1,CATG00000053094.1,CATG00000053155.1,CATG00000053156.1,CATG00000053247.1,CATG00000053250.1,CATG00000053253.1,CATG00000053260.1,CATG00000053265.1,CATG00000053269.1,CATG00000053314.1,CATG00000053390.1,CATG00000053391.1,CATG00000053426.1,CATG00000053466.1,CATG00000053503.1,CATG00000053508.1,CATG00000053509.1,CATG00000053510.1,CATG00000053511.1,CATG00000053522.1,CATG00000053526.1,CATG00000053541.1,CATG00000053543.1,CATG00000053554.1,CATG00000053561.1,CATG00000053562.1,CATG00000053566.1,CATG00000053672.1,CATG00000053680.1,CATG00000053689.1,CATG00000053695.1,CATG00000053704.1,CATG00000053830.1,CATG00000053834.1,CATG00000053945.1,CATG00000053948.1,CATG00000053951.1,CATG00000053957.1,CATG00000053959.1,CATG00000053992.1,CATG00000054025.1,CATG00000054028.1,CATG00000054066.1,CATG00000054068.1,CATG00000054069.1,CATG00000054071.1,CATG00000054077.1,CATG00000054105.1,CATG00000054151.1,CATG00000054157.1,CATG00000054161.1,CATG00000054163.1,CATG00000054164.1,CATG00000054167.1,CATG00000054170.1,CATG00000054176.1,CATG00000054202.1,CATG00000054209.1,CATG00000054211.1,CATG00000054425.1,CATG00000054471.1,CATG00000054479.1,CATG00000054481.1,CATG00000054482.1,CATG00000054532.1,CATG00000054620.1,CATG00000054714.1,CATG00000054724.1,CATG00000054725.1,CATG00000054726.1,CATG00000054727.1,CATG00000054790.1,CATG00000054791.1,CATG00000054804.1,CATG00000054808.1,CATG00000054813.1,CATG00000055031.1,CATG00000055053.1,CATG00000055056.1,CATG00000055057.1,CATG00000055062.1,CATG00000055063.1,CATG00000055064.1,CATG00000055067.1,CATG00000055072.1,CATG00000055074.1,CATG00000055076.1,CATG00000055077.1,CATG00000055085.1,CATG00000055086.1,CATG00000055087.1,CATG00000055089.1,CATG00000055093.1,CATG00000055094.1,CATG00000055097.1,CATG00000055101.1,CATG00000055106.1,CATG00000055110.1,CATG00000055112.1,CATG00000055114.1,CATG00000055117.1,CATG00000055118.1,CATG00000055119.1,CATG00000055184.1,CATG00000055191.1,CATG00000055207.1,CATG00000055215.1,CATG00000055217.1,CATG00000055219.1,CATG00000055221.1,CATG00000055229.1,CATG00000055241.1,CATG00000055405.1,CATG00000055409.1,CATG00000055413.1,CATG00000055461.1,CATG00000055544.1,CATG00000055547.1,CATG00000055555.1,CATG00000055561.1,CATG00000055563.1,CATG00000055564.1,CATG00000055565.1,CATG00000055569.1,CATG00000055729.1,CATG00000055761.1,CATG00000055833.1,CATG00000055836.1,CATG00000055838.1,CATG00000055842.1,CATG00000055848.1,CATG00000055910.1,CATG00000055931.1,CATG00000055938.1,CATG00000055940.1,CATG00000055944.1,CATG00000055945.1,CATG00000055946.1,CATG00000055979.1,CATG00000055982.1,CATG00000056043.1,CATG00000056044.1,CATG00000056048.1,CATG00000056058.1,CATG00000056065.1,CATG00000056066.1,CATG00000056069.1,CATG00000056217.1,CATG00000056223.1,CATG00000056224.1,CATG00000056262.1,CATG00000056266.1,CATG00000056276.1,CATG00000056300.1,CATG00000056402.1,CATG00000056549.1,CATG00000056671.1,CATG00000056738.1,CATG00000056741.1,CATG00000056744.1,CATG00000056746.1,CATG00000056751.1,CATG00000056758.1,CATG00000056759.1,CATG00000056762.1,CATG00000056767.1,CATG00000056788.1,CATG00000056789.1,CATG00000056822.1,CATG00000056856.1,CATG00000056857.1,CATG00000056864.1,CATG00000056872.1,CATG00000056918.1,CATG00000056943.1,CATG00000056975.1,CATG00000056980.1,CATG00000057062.1,CATG00000057064.1,CATG00000057194.1,CATG00000057336.1,CATG00000057337.1,CATG00000057338.1,CATG00000057339.1,CATG00000057360.1,CATG00000057361.1,CATG00000057363.1,CATG00000057364.1,CATG00000057408.1,CATG00000057414.1,CATG00000057415.1,CATG00000057418.1,CATG00000057419.1,CATG00000057420.1,CATG00000057422.1,CATG00000057423.1,CATG00000057564.1,CATG00000057712.1,CATG00000057735.1,CATG00000057783.1,CATG00000057881.1,CATG00000057906.1,CATG00000058062.1,CATG00000058257.1,CATG00000058280.1,CATG00000058281.1,CATG00000058287.1,CATG00000058309.1,CATG00000058311.1,CATG00000058349.1,CATG00000058350.1,CATG00000058351.1,CATG00000058355.1,CATG00000058356.1,CATG00000058357.1,CATG00000058371.1,CATG00000058373.1,CATG00000058391.1,CATG00000058465.1,CATG00000058537.1,CATG00000058631.1,CATG00000058632.1,CATG00000058647.1,CATG00000058651.1,CATG00000058760.1,CATG00000058784.1,CATG00000058831.1,CATG00000058844.1,CATG00000058905.1,CATG00000059008.1,CATG00000059016.1,CATG00000059027.1,CATG00000059199.1,CATG00000059210.1,CATG00000059216.1,CATG00000059241.1,CATG00000059243.1,CATG00000059268.1,CATG00000059466.1,CATG00000059471.1,CATG00000059473.1,CATG00000059567.1,CATG00000059783.1,CATG00000059801.1,CATG00000059837.1,CATG00000059856.1,CATG00000059869.1,CATG00000059915.1,CATG00000059948.1,CATG00000059950.1,CATG00000059952.1,CATG00000059959.1,CATG00000059964.1,CATG00000059985.1,CATG00000059988.1,CATG00000059990.1,CATG00000059992.1,CATG00000059993.1,CATG00000059994.1,CATG00000059995.1,CATG00000060000.1,CATG00000060059.1,CATG00000060060.1,CATG00000060079.1,CATG00000060200.1,CATG00000060207.1,CATG00000060208.1,CATG00000060309.1,CATG00000060316.1,CATG00000060322.1,CATG00000060467.1,CATG00000060546.1,CATG00000060551.1,CATG00000060555.1,CATG00000061100.1,CATG00000061104.1,CATG00000061155.1,CATG00000061164.1,CATG00000061175.1,CATG00000061228.1,CATG00000061229.1,CATG00000061230.1,CATG00000061337.1,CATG00000061411.1,CATG00000061441.1,CATG00000061445.1,CATG00000061447.1,CATG00000061448.1,CATG00000061507.1,CATG00000061510.1,CATG00000061513.1,CATG00000061516.1,CATG00000061563.1,CATG00000061579.1,CATG00000061700.1,CATG00000061702.1,CATG00000061773.1,CATG00000061782.1,CATG00000061787.1,CATG00000061976.1,CATG00000062067.1,CATG00000062140.1,CATG00000062176.1,CATG00000062183.1,CATG00000062213.1,CATG00000062222.1,CATG00000062286.1,CATG00000062386.1,CATG00000062392.1,CATG00000062401.1,CATG00000062406.1,CATG00000062520.1,CATG00000062823.1,CATG00000062825.1,CATG00000062833.1,CATG00000062850.1,CATG00000062855.1,CATG00000062981.1,CATG00000063081.1,CATG00000063085.1,CATG00000063086.1,CATG00000063135.1,CATG00000063209.1,CATG00000063218.1,CATG00000063228.1,CATG00000063240.1,CATG00000063301.1,CATG00000063381.1,CATG00000063430.1,CATG00000063432.1,CATG00000063433.1,CATG00000063434.1,CATG00000063508.1,CATG00000063514.1,CATG00000063531.1,CATG00000063644.1,CATG00000063646.1,CATG00000063738.1,CATG00000063762.1,CATG000</t>
  </si>
  <si>
    <t>CL:0000893</t>
  </si>
  <si>
    <t>thymocyte</t>
  </si>
  <si>
    <t>An immature T cell located in the thymus.</t>
  </si>
  <si>
    <t>CNhs13195,CNhs13202,CNhs13203,CNhs13204,CNhs13205,CNhs13206,CNhs13215,CNhs13223,CNhs13235,CNhs13237,CNhs13238,CNhs13239,CNhs13512,CNhs13513,CNhs13538,CNhs13539,CNhs13811,CNhs13812,CNhs13813,CNhs13814,CNhs13918,CNhs13919,CNhs13920,CNhs13921</t>
  </si>
  <si>
    <t>CATG00000000523.1,CATG00000000691.1,CATG00000000695.1,CATG00000001031.1,CATG00000001189.1,CATG00000001209.1,CATG00000001341.1,CATG00000001403.1,CATG00000001464.1,CATG00000001619.1,CATG00000001621.1,CATG00000001625.1,CATG00000001676.1,CATG00000002023.1,CATG00000002092.1,CATG00000002194.1,CATG00000002504.1,CATG00000002536.1,CATG00000002599.1,CATG00000002630.1,CATG00000002781.1,CATG00000002896.1,CATG00000002898.1,CATG00000002978.1,CATG00000003024.1,CATG00000003315.1,CATG00000003759.1,CATG00000003992.1,CATG00000004005.1,CATG00000004025.1,CATG00000004289.1,CATG00000004295.1,CATG00000004297.1,CATG00000004492.1,CATG00000004583.1,CATG00000004643.1,CATG00000004690.1,CATG00000004791.1,CATG00000004905.1,CATG00000005009.1,CATG00000005247.1,CATG00000005251.1,CATG00000005255.1,CATG00000005261.1,CATG00000005504.1,CATG00000005683.1,CATG00000005706.1,CATG00000005754.1,CATG00000005834.1,CATG00000005914.1,CATG00000006079.1,CATG00000006674.1,CATG00000006747.1,CATG00000006786.1,CATG00000007112.1,CATG00000007187.1,CATG00000007201.1,CATG00000007211.1,CATG00000007218.1,CATG00000007222.1,CATG00000007290.1,CATG00000007292.1,CATG00000007425.1,CATG00000007426.1,CATG00000007429.1,CATG00000007430.1,CATG00000007431.1,CATG00000007433.1,CATG00000007462.1,CATG00000007588.1,CATG00000007613.1,CATG00000007679.1,CATG00000007700.1,CATG00000007708.1,CATG00000007858.1,CATG00000007866.1,CATG00000007937.1,CATG00000007938.1,CATG00000007970.1,CATG00000008031.1,CATG00000008036.1,CATG00000008117.1,CATG00000008118.1,CATG00000008300.1,CATG00000008315.1,CATG00000008376.1,CATG00000008616.1,CATG00000008619.1,CATG00000008741.1,CATG00000008875.1,CATG00000008930.1,CATG00000009974.1,CATG00000010060.1,CATG00000010458.1,CATG00000010625.1,CATG00000010916.1,CATG00000011044.1,CATG00000011115.1,CATG00000011205.1,CATG00000011274.1,CATG00000011429.1,CATG00000011538.1,CATG00000011539.1,CATG00000011843.1,CATG00000011845.1,CATG00000011905.1,CATG00000011913.1,CATG00000011949.1,CATG00000011985.1,CATG00000012091.1,CATG00000012270.1,CATG00000012346.1,CATG00000012384.1,CATG00000012434.1,CATG00000012769.1,CATG00000012771.1,CATG00000012797.1,CATG00000012854.1,CATG00000012976.1,CATG00000013087.1,CATG00000013178.1,CATG00000013196.1,CATG00000013200.1,CATG00000013239.1,CATG00000013296.1,CATG00000013568.1,CATG00000013662.1,CATG00000013843.1,CATG00000013855.1,CATG00000013919.1,CATG00000013940.1,CATG00000013944.1,CATG00000013953.1,CATG00000013958.1,CATG00000014108.1,CATG00000014230.1,CATG00000014257.1,CATG00000014452.1,CATG00000014501.1,CATG00000014749.1,CATG00000014768.1,CATG00000014798.1,CATG00000015424.1,CATG00000015555.1,CATG00000015603.1,CATG00000015875.1,CATG00000015899.1,CATG00000015962.1,CATG00000016698.1,CATG00000016868.1,CATG00000016907.1,CATG00000016910.1,CATG00000017188.1,CATG00000017348.1,CATG00000017508.1,CATG00000017829.1,CATG00000017860.1,CATG00000018160.1,CATG00000018161.1,CATG00000018169.1,CATG00000018256.1,CATG00000018265.1,CATG00000018875.1,CATG00000018885.1,CATG00000018963.1,CATG00000019350.1,CATG00000019404.1,CATG00000019540.1,CATG00000019903.1,CATG00000019933.1,CATG00000020091.1,CATG00000020326.1,CATG00000020335.1,CATG00000020343.1,CATG00000020379.1,CATG00000020438.1,CATG00000020441.1,CATG00000020446.1,CATG00000020754.1,CATG00000021070.1,CATG00000021074.1,CATG00000021091.1,CATG00000021094.1,CATG00000021182.1,CATG00000021454.1,CATG00000021525.1,CATG00000021554.1,CATG00000021653.1,CATG00000021855.1,CATG00000022029.1,CATG00000022043.1,CATG00000022044.1,CATG00000022097.1,CATG00000022100.1,CATG00000022221.1,CATG00000022222.1,CATG00000022269.1,CATG00000022446.1,CATG00000022511.1,CATG00000022536.1,CATG00000022646.1,CATG00000022659.1,CATG00000022755.1,CATG00000022790.1,CATG00000022813.1,CATG00000022822.1,CATG00000023033.1,CATG00000023273.1,CATG00000023283.1,CATG00000023345.1,CATG00000023688.1,CATG00000023860.1,CATG00000024044.1,CATG00000024176.1,CATG00000024277.1,CATG00000024682.1,CATG00000024721.1,CATG00000024759.1,CATG00000025244.1,CATG00000025433.1,CATG00000025706.1,CATG00000025826.1,CATG00000025869.1,CATG00000025918.1,CATG00000025926.1,CATG00000025945.1,CATG00000026251.1,CATG00000026314.1,CATG00000026769.1,CATG00000026851.1,CATG00000026855.1,CATG00000026937.1,CATG00000027001.1,CATG00000027091.1,CATG00000027410.1,CATG00000027505.1,CATG00000027764.1,CATG00000027776.1,CATG00000028047.1,CATG00000028304.1,CATG00000028438.1,CATG00000028531.1,CATG00000028797.1,CATG00000028893.1,CATG00000028923.1,CATG00000028973.1,CATG00000028998.1,CATG00000029011.1,CATG00000029043.1,CATG00000029299.1,CATG00000029352.1,CATG00000029365.1,CATG00000029380.1,CATG00000029468.1,CATG00000029654.1,CATG00000029879.1,CATG00000029971.1,CATG00000030059.1,CATG00000030188.1,CATG00000030320.1,CATG00000030487.1,CATG00000030515.1,CATG00000030622.1,CATG00000030625.1,CATG00000030840.1,CATG00000030923.1,CATG00000031058.1,CATG00000031299.1,CATG00000031340.1,CATG00000031370.1,CATG00000031402.1,CATG00000031447.1,CATG00000031546.1,CATG00000031640.1,CATG00000031643.1,CATG00000031683.1,CATG00000031896.1,CATG00000032023.1,CATG00000032069.1,CATG00000032088.1,CATG00000032133.1,CATG00000032178.1,CATG00000032501.1,CATG00000032546.1,CATG00000032548.1,CATG00000032656.1,CATG00000032665.1,CATG00000032667.1,CATG00000032672.1,CATG00000032674.1,CATG00000032871.1,CATG00000033337.1,CATG00000033372.1,CATG00000033555.1,CATG00000033571.1,CATG00000033644.1,CATG00000033646.1,CATG00000033648.1,CATG00000033649.1,CATG00000033682.1,CATG00000033881.1,CATG00000033937.1,CATG00000033949.1,CATG00000034319.1,CATG00000034625.1,CATG00000034666.1,CATG00000034678.1,CATG00000034679.1,CATG00000034808.1,CATG00000034878.1,CATG00000034981.1,CATG00000034983.1,CATG00000034984.1,CATG00000034985.1,CATG00000034994.1,CATG00000035094.1,CATG00000035380.1,CATG00000035902.1,CATG00000035925.1,CATG00000036337.1,CATG00000036339.1,CATG00000036495.1,CATG00000036876.1,CATG00000036877.1,CATG00000036964.1,CATG00000036965.1,CATG00000037144.1,CATG00000037513.1,CATG00000037760.1,CATG00000037762.1,CATG00000037763.1,CATG00000037766.1,CATG00000037767.1,CATG00000037768.1,CATG00000037790.1,CATG00000038003.1,CATG00000038113.1,CATG00000038276.1,CATG00000038371.1,CATG00000038377.1,CATG00000038378.1,CATG00000038379.1,CATG00000038400.1,CATG00000038433.1,CATG00000038666.1,CATG00000038727.1,CATG00000038762.1,CATG00000038825.1,CATG00000039017.1,CATG00000039130.1,CATG00000039131.1,CATG00000039204.1,CATG00000039413.1,CATG00000039417.1,CATG00000039483.1,CATG00000039668.1,CATG00000039835.1,CATG00000039837.1,CATG00000039908.1,CATG00000040038.1,CATG00000040068.1,CATG00000040169.1,CATG00000040217.1,CATG00000040284.1,CATG00000040392.1,CATG00000040410.1,CATG00000040439.1,CATG00000040443.1,CATG00000040468.1,CATG00000040479.1,CATG00000040547.1,CATG00000040636.1,CATG00000040755.1,CATG00000040769.1,CATG00000040873.1,CATG00000040922.1,CATG00000040999.1,CATG00000041012.1,CATG00000041025.1,CATG00000041046.1,CATG00000041048.1,CATG00000041103.1,CATG00000041105.1,CATG00000041123.1,CATG00000041192.1,CATG00000041257.1,CATG00000041438.1,CATG00000041701.1,CATG00000041759.1,CATG00000041779.1,CATG00000042051.1,CATG00000042212.1,CATG00000042263.1,CATG00000042522.1,CATG00000042550.1,CATG00000042565.1,CATG00000042606.1,CATG00000042708.1,CATG00000042736.1,CATG00000043006.1,CATG00000043261.1,CATG00000043294.1,CATG00000043355.1,CATG00000043402.1,CATG00000043521.1,CATG00000043673.1,CATG00000043823.1,CATG00000043880.1,CATG00000043925.1,CATG00000043952.1,CATG00000044062.1,CATG00000044115.1,CATG00000044172.1,CATG00000044236.1,CATG00000044641.1,CATG00000044709.1,CATG00000044725.1,CATG00000044728.1,CATG00000044991.1,CATG00000045207.1,CATG00000045578.1,CATG00000045724.1,CATG00000045727.1,CATG00000046013.1,CATG00000046061.1,CATG00000046159.1,CATG00000046162.1,CATG00000046222.1,CATG00000046228.1,CATG00000046284.1,CATG00000046290.1,CATG00000046501.1,CATG00000047012.1,CATG00000047037.1,CATG00000047105.1,CATG00000047106.1,CATG00000047109.1,CATG00000047113.1,CATG00000047114.1,CATG00000047316.1,CATG00000047577.1,CATG00000047628.1,CATG00000047836.1,CATG00000047917.1,CATG00000048007.1,CATG00000048023.1,CATG00000048172.1,CATG00000048249.1,CATG00000048251.1,CATG00000048255.1,CATG00000048500.1,CATG00000048515.1,CATG00000048521.1,CATG00000048759.1,CATG00000049007.1,CATG00000049031.1,CATG00000049038.1,CATG00000049306.1,CATG00000049355.1,CATG00000049374.1,CATG00000049545.1,CATG00000049601.1,CATG00000049659.1,CATG00000049964.1,CATG00000050062.1,CATG00000050081.1,CATG00000050083.1,CATG00000050085.1,CATG00000050096.1,CATG00000050098.1,CATG00000050387.1,CATG00000050477.1,CATG00000050536.1,CATG00000050644.1,CATG00000050751.1,CATG00000050926.1,CATG00000051011.1,CATG00000051102.1,CATG00000051122.1,CATG00000051164.1,CATG00000051326.1,CATG00000051340.1,CATG00000051784.1,CATG00000051838.1,CATG00000051907.1,CATG00000051919.1,CATG00000051922.1,CATG00000051936.1,CATG00000051941.1,CATG00000051956.1,CATG00000052055.1,CATG00000052065.1,CATG00000052311.1,CATG00000052321.1,CATG00000052842.1,CATG00000052944.1,CATG00000053015.1,CATG00000053017.1,CATG00000053018.1,CATG00000053139.1,CATG00000053196.1,CATG00000053285.1,CATG00000053322.1,CATG00000053336.1,CATG00000053500.1,CATG00000053842.1,CATG00000053962.1,CATG00000054047.1,CATG00000054101.1,CATG00000054109.1,CATG00000054171.1,CATG00000054528.1,CATG00000054684.1,CATG00000054749.1,CATG00000054852.1,CATG00000054890.1,CATG00000055314.1,CATG00000055331.1,CATG00000055334.1,CATG00000055354.1,CATG00000055418.1,CATG00000055464.1,CATG00000055740.1,CATG00000055826.1,CATG00000055828.1,CATG00000055852.1,CATG00000055862.1,CATG00000056160.1,CATG00000056254.1,CATG00000056259.1,CATG00000056794.1,CATG00000056936.1,CATG00000056937.1,CATG00000057011.1,CATG00000057187.1,CATG00000057400.1,CATG00000057634.1,CATG00000057718.1,CATG00000057749.1,CATG00000057752.1,CATG00000057839.1,CATG00000057932.1,CATG00000058027.1,CATG00000058093.1,CATG00000058135.1,CATG00000058227.1,CATG00000058339.1,CATG00000058588.1,CATG00000058602.1,CATG00000058645.1,CATG00000058667.1,CATG00000058689.1,CATG00000058740.1,CATG00000058831.1,CATG00000058843.1,CATG00000059365.1,CATG00000059377.1,CATG00000059391.1,CATG00000059730.1,CATG00000059731.1,CATG00000059739.1,CATG00000059742.1,CATG00000059927.1,CATG00000060105.1,CATG00000060322.1,CATG00000060560.1,CATG00000060595.1,CATG00000061034.1,CATG00000061185.1,CATG00000061239.1,CATG00000061630.1,CATG00000061811.1,CATG00000062026.1,CATG00000062036.1,CATG00000062052.1,CATG00000062115.1,CATG00000062264.1,CATG00000062313.1,CATG00000063435.1,CATG00000063480.1,CATG00000063830.1,CATG00000064127.1,CATG00000064160.1,CATG00000064169.1,CATG00000064661.1,CATG00000064716.1,CATG00000065040.1,CATG00000065395.1,CATG00000065473.1,CATG00000065655.1,CATG00000066195.1,CATG00000066422.1,CATG00000066639.1,CATG00000066830.1,CATG00000066949.1,CATG00000067114.1,CATG00000067177.1,CATG00000067208.1,CATG00000067372.1,CATG00000067466.1,CATG00000067520.1,CATG00000067584.1,CATG00000067666.1,CATG00000067698.1,CATG00000067825.1,CATG00000068029.1,CATG00000068349.1,CATG00000068527.1,CATG00000068537.1,CATG00000068918.1,CATG00000069038.1,CATG00000069041.1,CATG00000069375.1,CATG00000069613.1,CATG00000069727.1,CATG00000070326.1,CATG00000070408.1,CATG00000070457.1,CATG00000070585.1,CATG00000070608.1,CATG00000071065.1,CATG00000071294.1,CATG00000071629.1,CATG00000071769.1,CATG00000071804.1,CATG00000072338.1,CATG00000072365.1,CATG00000072890.1,CATG00000072893.1,CATG00000072894.1,CATG00000072992.1,CATG00000073077.1,CATG00000073110.1,CATG00000073210.1,CATG00000073253.1,CATG00000073286.1,CATG00000073419.1,CATG00000074147.1,CATG00000074225.1,CATG00000074959.1,CATG00000074965.1,CATG00000074987.1,CATG00000075358.1,CATG00000075497.1,CATG00000075581.1,CATG00000075640.1,CATG00000075662.1,CATG00000075726.1,CATG00000075788.1,CATG00000076041.1,CATG00000076144.1,CATG00000076294.1,CATG00000076323.1,CATG00000076437.1,CATG00000076640.1,CATG00000076960.1,CATG00000077345.1,CATG00000077412.1,CATG00000077704.1,CATG00000077735.1,CATG00000077736.1,CATG00000078055.1,CATG00000078262.1,CATG00000078288.1,CATG00000078964.1,CATG00000078998.1,CATG00000079323.1,CATG00000079435.1,CATG00000079440.1,CATG00000079506.1,CATG00000079596.1,CATG00000079650.1,CATG00000079662.1,CATG00000079667.1,CATG00000079783.1,CATG00000080039.1,CATG00000080069.1,CATG00000080160.1,CATG00000080244.1,CATG00000080616.1,CATG00000081064.1,CATG00000081135.1,CATG00000081141.1,CATG00000081293.1,CATG00000081482.1,CATG00000081664.1,CATG00000082120.1,CATG00000082228.1,CATG00000082268.1,CATG00000082349.1,CATG00000082391.1,CATG00000082569.1,CATG00000083244.1,CATG00000083264.1,CATG00000083282.1,CATG00000083332.1,CATG00000083349.1,CATG00000083467.1,CATG00000083624.1,CATG00000083626.1,CATG00000083706.1,CATG00000083755.1,CATG00000083773.1,CATG00000083795.1,CATG00000083880.1,CATG00000084004.1,CATG00000084090.1,CATG00000084841.1,CATG00000085185.1,CATG00000085198.1,CATG00000085267.1,CATG00000085343.1,CATG00000085348.1,CATG00000085353.1,CATG00000085480.1,CATG00000086093.1,CATG00000086150.1,CATG00000086171.1,CATG00000086258.1,CATG00000086290.1,CATG00000086312.1,CATG00000086318.1,CATG00000086324.1,CATG00000086336.1,CATG00000086369.1,CATG00000086514.1,CATG00000086516.1,CATG00000086520.1,CATG00000086613.1,CATG00000086695.1,CATG00000086720.1,CATG00000086741.1,CATG00000086742.1,CATG00000086806.1,CATG00000086913.1,CATG00000087047.1,CATG00000087261.1,CATG00000087682.1,CATG00000087798.1,CATG00000087800.1,CATG00000087824.1,CATG00000087948.1,CATG00000088116.1,CATG00000088184.1,CATG00000088233.1,CATG00000088343.1,CATG00000089334.1,CATG00000089473.1,CATG00000089512.1,CATG00000089818.1,CATG00000089992.1,CATG00000089993.1,CATG00000090053.1,CATG00000090134.1,CATG00000090135.1,CATG00000090145.1,CATG00000090164.1,CATG00000090178.1,CATG00000090221.1,CATG00000090223.1,CATG00000090349.1,CATG00000090413.1,CATG00000090655.1,CATG00000090669.1,CATG00000090679.1,CATG00000090728.1,CATG00000090872.1,CATG00000090897.1,CATG00000091069.1,CATG00000091924.1,CATG00000092129.1,CATG00000092140.1,CATG00000092287.1,CATG00000092293.1,CATG00000092364.1,CATG00000092367.1,CATG00000092377.1,CATG00000092417.1,CATG00000092419.1,CATG00000092473.1,CATG00000092654.1,CATG00000093267.1,CATG00000093391.1,CATG00000093774.1,CATG00000093907.1,CATG00000093982.1,CATG00000094563.1,CATG00000094595.1,CATG00000094762.1,CATG00000094817.1,CATG00000094847.1,CATG00000094863.1,CATG00000094873.1,CATG00000094949.1,CATG00000095021.1,CATG00000095026.1,CATG00000095383.1,CATG00000095569.1,CATG00000095574.1,CATG00000095842.1,CATG00000095888.1,CATG00000095891.1,CATG00000095892.1,CATG00000095968.1,CATG00000095985.1,CATG00000096062.1,CATG00000096306.1,CATG00000096427.1,CATG00000096607.1,CATG00000096625.1,CATG00000096657.1,CATG00000096738.1,CATG00000096742.1,CATG00000096910.1,CATG00000097033.1,CATG00000097085.1,CATG00000097141.1,CATG00000097159.1,CATG00000097307.1,CATG00000097308.1,CATG00000097312.1,CATG00000097315.1,CATG00000097331.1,CATG00000097491.1,CATG00000097492.1,CATG00000097496.1,CATG00000097768.1,CATG00000097954.1,CATG00000098135.1,CATG00000098138.1,CATG00000098364.1,CATG00000098371.1,CATG00000098396.1,CATG00000098397.1,CATG00000098669.1,CATG00000098694.1,CATG00000099810.1,CATG00000099818.1,CATG00000099987.1,CATG00000100003.1,CATG00000100377.1,CATG00000100722.1,CATG00000100748.1,CATG00000100764.1,CATG00000100766.1,CATG00000101210.1,CATG00000101396.1,CATG00000101642.1,CATG00000101747.1,CATG00000102076.1,CATG00000102082.1,CATG00000102113.1,CATG00000102119.1,CATG00000102242.1,CATG00000102350.1,CATG00000103224.1,CATG00000103230.1,CATG00000103292.1,CATG00000103369.1,CATG00000103499.1,CATG00000103728.1,CATG00000103932.1,CATG00000103989.1,CATG00000103999.1,CATG00000104033.1,CATG00000104164.1,CATG00000104369.1,CATG00000104458.1,CATG00000104622.1,CATG00000104923.1,CATG00000105122.1,CATG00000105235.1,CATG00000105243.1,CATG00000105246.1,CATG00000105348.1,CATG00000105356.1,CATG00000105573.1,CATG00000105917.1,CATG00000105994.1,CATG00000106066.1,CATG00000106076.1,CATG00000106127.1,CATG00000106173.1,CATG00000106275.1,CATG00000106284.1,CATG00000106315.1,CATG00000106324.1,CATG00000106714.1,CATG00000106786.1,CATG00000106788.1,CATG00000106792.1,CATG00000106805.1,CATG00000106958.1,CATG00000106960.1,CATG00000106961.1,CATG00000107082.1,CATG00000107119.1,CATG00000107158.1,CATG00000107182.1,CATG00000107256.1,CATG00000107257.1,CATG00000107278.1,CATG00000107322.1,CATG00000107424.1,CATG00000107459.1,CATG00000107591.1,CATG00000108281.1,CATG00000108310.1,CATG00000108567.1,CATG00000108638.1,CATG00000108844.1,CATG00000108967.1,CATG00000109909.1,CATG00000109921.1,CATG00000109935.1,CATG00000109987.1,CATG00000110046.1,CATG00000110223.1,CATG00000110445.1,CATG00000110598.1,CATG00000110944.1,CATG00000110960.1,CATG00000111314.1,CATG00000111315.1,CATG00000111337.1,CATG00000111376.1,CATG00000111435.1,CATG00000111573.1,CATG00000111575.1,CATG00000111674.1,CATG00000111676.1,CATG00000111685.1,CATG00000111692.1,CATG00000111709.1,CATG00000111960.1,CATG00000112061.1,CATG00000112063.1,CATG00000112317.1,CATG00000112318.1,CATG00000112603.1,CATG00000112705.1,CATG00000112857.1,CATG00000112858.1,CATG00000112894.1,CATG00000113187.1,CATG00000113219.1,CATG00000113392.1,CATG00000113581.1,CATG00000113583.1,CATG00000113978.1,CATG00000114046.1,CATG00000114198.1,CATG00000114321.1,CATG00000114577.1,CATG00000114588.1,CATG00000114696.1,CATG00000114863.1,CATG00000114881.1,CATG00000114921.1,CATG00000114934.1,CATG00000114943.1,CATG00000114944.1,CATG00000114945.1,CATG00000115045.1,CATG00000115079.1,CATG00000115082.1,CATG00000115245.1,CATG00000115321.1,CATG00000115552.1,CATG00000115580.1,CATG00000115856.1,CATG00000116296.1,CATG00000116304.1,CATG00000116390.1,CATG00000116608.1,CATG00000116841.1,CATG00000117104.1,CATG00000117122.1,CATG00000117192.1,CATG00000117207.1,CATG00000117261.1,CATG00000117277.1,CATG00000117313.1,CATG00000117405.1,CATG00000117471.1,CATG00000117554.1,CATG00000117595.1,CATG00000117616.1,CATG00000117709.1,CATG00000117764.1,CATG00000117816.1,CATG00000117828.1,CATG00000117890.1,CATG00000117894.1,CATG00000117920.1,CATG00000117931.1,CATG00000118280.1,ENSG00000002822.11,ENSG00000005059.11,ENSG00000005102.8,ENSG00000005844.13,ENSG00000006555.6,ENSG00000007129.13,ENSG00000007350.12,ENSG00000008517.12,ENSG00000009694.9,ENSG00000009790.10,ENSG00000010610.5,ENSG00000011590.9,ENSG00000012817.11,ENSG00000013725.10,ENSG00000015133.14,ENSG00000023892.9,ENSG00000026950.12,ENSG00000027075.9,ENSG00000027869.7,ENSG00000030419.12,ENSG00000034533.7,ENSG00000042088.9,ENSG00000049768.10,ENSG00000051596.5,ENSG00000055163.14,ENSG00000056736.5,ENSG00000062524.11,ENSG00000064012.17,ENSG00000064201.11,ENSG00000064547.9,ENSG00000065357.15,ENSG00000065413.12,ENSG00000065675.10,ENSG00000067048.12,ENSG00000068831.14,ENSG00000069493.10,ENSG00000069667.11,ENSG00000071073.8,ENSG00000071575.7,ENSG00000072818.7,ENSG00000072858.6,ENSG00000074706.9,ENSG00000074966.6,ENSG00000075884.8,ENSG00000076662.5,ENSG00000076928.13,ENSG00000078304.15,ENSG00000078589.8,ENSG00000078596.6,ENSG00000079263.14,ENSG00000079335.13,ENSG00000081059.15,ENSG00000081237.14,ENSG00000081320.6,ENSG00000081985.6,ENSG00000082512.10,ENSG00000088179.4,ENSG00000088340.11,ENSG00000089012.10,ENSG00000089692.4,ENSG00000089775.7,ENSG00000090104.7,ENSG00000090554.8,ENSG00000096996.11,ENSG00000099725.10,ENSG00000099974.7,ENSG00000100060.13,ENSG00000100100.8,ENSG00000100218.7,ENSG00000100298.11,ENSG00000100351.12,ENSG00000100376.7,ENSG00000100385.9,ENSG00000100628.7,ENSG00000101082.9,ENSG00000101109.7,ENSG00000101347.7,ENSG00000101695.4,ENSG00000101842.9,ENSG00000102096.9,ENSG00000102245.3,ENSG00000102879.11,ENSG00000103472.5,ENSG00000103479.10,ENSG00000103522.11,ENSG00000104660.13,ENSG00000104689.5,ENSG00000104814.8,ENSG00000104998.2,ENSG00000105122.8,ENSG00000105639.14,ENSG00000105717.9,ENSG00000106560.6,ENSG00000106948.12,ENSG00000106952.3,ENSG00000107099.11,ENSG00000107485.11,ENSG00000107742.8,ENSG00000108622.6,ENSG00000109452.8,ENSG00000109471.4,ENSG00000109684.10,ENSG00000109771.11,ENSG00000110324.5,ENSG00000110448.6,ENSG00000110848.4,ENSG00000110876.8,ENSG00000110934.6,ENSG00000111266.4,ENSG00000111276.6,ENSG00000111348.4,ENSG00000111536.4,ENSG00000111537.4,ENSG00000111796.3,ENSG00000111801.11,ENSG00000111860.9,ENSG00000111863.8,ENSG00000111913.11,ENSG00000112182.10,ENSG00000112486.10,ENSG00000112576.8,ENSG00000113088.5,ENSG00000113249.8,ENSG00000113263.8,ENSG00000113520.6,ENSG00000113525.5,ENSG00000114374.8,ENSG00000114737.11,ENSG00000115085.9,ENSG00000115165.5,ENSG00000115232.9,ENSG00000115687.9,ENSG00000115904.8,ENSG00000115935.12,ENSG00000116824.4,ENSG00000117090.10,ENSG00000117091.5,ENSG00000117289.7,ENSG00000117602.7,ENSG00000117676.9,ENSG00000118507.11,ENSG00000119714.6,ENSG00000120616.11,ENSG00000120659.10,ENSG00000121210.11,ENSG00000121594.7,ENSG00000121807.5,ENSG00000121895.7,ENSG00000121966.6,ENSG00000122043.6,ENSG00000122122.9,ENSG00000122188.8,ENSG00000122224.13,ENSG00000123219.8,ENSG00000123329.13,ENSG00000123411.10,ENSG00000124203.5,ENSG00000124256.10,ENSG00000124575.5,ENSG00000125245.8,ENSG00000125354.18,ENSG00000125637.11,ENSG00000125726.6,ENSG00000125910.4,ENSG00000126246.5,ENSG00000126264.5,ENSG00000126353.3,ENSG00000126882.8,ENSG00000127084.13,ENSG00000127152.13,ENSG00000127311.5,ENSG00000127528.5,ENSG00000128340.10,ENSG00000129675.11,ENSG00000129824.11,ENSG00000130475.10,ENSG00000130487.4,ENSG00000130755.8,ENSG00000130844.12,ENSG00000131002.7,ENSG00000131634.9,ENSG00000132182.7,ENSG00000132196.9,ENSG00000132274.11,ENSG00000132517.10,ENSG00000133321.6,ENSG00000133561.11,ENSG00000133574.5,ENSG00000133962.3,ENSG00000134242.11,ENSG00000134460.11,ENSG00000134954.10,ENSG00000135127.7,ENSG00000135272.5,ENSG00000135426.10,ENSG00000135898.5,ENSG00000135960.5,ENSG00000136111.8,ENSG00000136149.6,ENSG00000136280.11,ENSG00000136286.10,ENSG00000136490.4,ENSG00000136514.2,ENSG00000137078.4,ENSG00000137193.9,ENSG00000138378.13,ENSG00000138767.8,ENSG00000138795.5,ENSG00000139193.3,ENSG00000139239.6,ENSG00000139537.6,ENSG00000139610.1,ENSG00000139626.11,ENSG00000139679.11,ENSG00000139714.8,ENSG00000140368.8,ENSG00000140471.12,ENSG00000140511.7,ENSG00000140675.8,ENSG00000140853.11,ENSG00000141293.11,ENSG00000141524.11,ENSG00000142606.11,ENSG00000142765.13,ENSG00000143119.8,ENSG00000143167.7,ENSG00000143184.4,ENSG00000143466.9,ENSG00000143772.5,ENSG00000143851.11,ENSG00000144152.8,ENSG00000145241.6,ENSG00000145649.7,ENSG00000146285.9,ENSG00000146776.10,ENSG00000146955.6,ENSG00000147138.1,ENSG00000147168.8,ENSG00000147443.8,ENSG00000147457.9,ENSG00000149311.13,ENSG00000149646.8,ENSG00000150637.4,ENSG00000151136.10,ENSG00000151418.7,ENSG00000151883.12,ENSG00000152270.4,ENSG00000152495.6,ENSG00000153283.8,ENSG00000154165.3,ENSG00000154451.10,ENSG00000154611.10,ENSG00000154814.9,ENSG00000155903.7,ENSG00000156127.6,ENSG00000156510.11,ENSG00000157303.6,ENSG00000157514.12,ENSG00000157828.5,ENSG00000157978.7,ENSG00000158525.11,ENSG00000158985.9,ENSG00000158987.15,ENSG00000159445.8,ENSG00000159496.10,ENSG00000159753.9,ENSG00000159904.7,ENSG00000160185.9,ENSG00000160588.5,ENSG00000160654.5,ENSG00000160791.12,ENSG00000161265.10,ENSG00000161405.12,ENSG00000162241.8,ENSG00000162654.8,ENSG00000162676.7,ENSG00000162739.9,ENSG00000162777.12,ENSG00000162843.13,ENSG00000162852.9,ENSG00000162894.7,ENSG00000163154.5,ENSG00000163219.7,ENSG00000163492.9,ENSG00000163519.9,ENSG00000163564.10,ENSG00000163599.10,ENSG00000163600.8,ENSG00000163606.6,ENSG00000163635.13,ENSG00000163947.7,ENSG00000164308.12,ENSG00000164483.12,ENSG00000164512.13,ENSG00000164674.11,ENSG00000165272.10,ENSG00000165591.6,ENSG00000165929.8,ENSG00000166046.6,ENSG00000166669.9,ENSG00000166750.5,ENSG00000167077.8,ENSG00000167106.7,ENSG00000167208.10,ENSG00000167261.9,ENSG00000167286.5,ENSG00000167618.5,ENSG00000167664.4,ENSG00000167895.10,ENSG00000167914.6,ENSG00000167984.12,ENSG00000168234.8,ENSG00000168421.8,ENSG00000168685.10,ENSG00000169194.5,ENSG00000169220.13,ENSG00000169239.8,ENSG00000169442.4,ENSG00000169508.6,ENSG00000170089.11,ENSG00000170128.2,ENSG00000170222.11,ENSG00000170379.15,ENSG00000170486.6,ENSG00000170571.7,ENSG00000170819.4,ENSG00000170989.8,ENSG00000171136.6,ENSG00000171608.11,ENSG00000171791.10,ENSG00000171843.11,ENSG00000172005.6,ENSG00000172215.5,ENSG00000172349.12,ENSG00000172575.7,ENSG00000172673.6,ENSG00000172794.15,ENSG00000173114.8,ENSG00000173200.8,ENSG00000173208.3,ENSG00000173762.3,ENSG00000173876.9,ENSG00000174171.4,ENSG00000174718.7,ENSG00000174946.5,ENSG00000175265.13,ENSG00000175463.7,ENSG00000175567.4,ENSG00000175730.7,ENSG00000175779.1,ENSG00000175841.7,ENSG00000176160.5,ENSG00000176390.10,ENSG00000176402.5,ENSG00000176659.5,ENSG00000177272.7,ENSG00000177338.9,ENSG00000177340.4,ENSG00000177398.14,ENSG00000177721.3,ENSG00000177954.7,ENSG00000178199.9,ENSG00000178217.9,ENSG00000178429.9,ENSG00000178562.13,ENSG00000178732.4,ENSG00000178971.9,ENSG00000178977.3,ENSG00000179088.10,ENSG00000179144.4,ENSG00000179253.3,ENSG00000179698.9,ENSG00000179715.8,ENSG00000179934.5,ENSG00000180096.7,ENSG00000180448.6,ENSG00000180644.6,ENSG00000181201.2,ENSG00000181847.7,ENSG00000181896.7,ENSG00000182010.6,ENSG00000182179.6,ENSG00000182183.10,ENSG00000182351.6,ENSG00000182405.4,ENSG00000182472.4,ENSG00000182557.3,ENSG00000182568.12,ENSG00000182866.12,ENSG00000183055.5,ENSG00000183134.4,ENSG00000183150.3,ENSG00000183308.6,ENSG00000183395.4,ENSG00000183405.5,ENSG00000183691.4,ENSG00000183813.6,ENSG00000183878.11,ENSG00000183918.10,ENSG00000183941.8,ENSG00000184068.2,ENSG00000185101.8,ENSG00000185477.4,ENSG00000185669.5,ENSG00000185811.12,ENSG00000185885.11,ENSG00000185905.3,ENSG00000186049.4,ENSG00000186056.5,ENSG00000186470.9,ENSG00000186517.9,ENSG00000186810.7,ENSG00000186827.6,ENSG00000186854.6,ENSG00000186891.9,ENSG00000186919.8,ENSG00000187008.2,ENSG00000187105.4,ENSG00000187156.4,ENSG00000187990.4,ENSG00000187994.9,ENSG00000188042.5,ENSG00000188092.10,ENSG00000188389.6,ENSG00000188404.4,ENSG00000188660.3,ENSG00000189045.9,ENSG00000189152.6,ENSG00000189283.5,ENSG00000196329.6,ENSG00000196405.8,ENSG00000196420.3,ENSG00000196421.3,ENSG00000196860.3,ENSG00000196890.3,ENSG00000197099.4,ENSG00000197238.3,ENSG00000197308.4,ENSG00000197448.9,ENSG00000197471.7,ENSG00000197540.3,ENSG00000197734.4,ENSG00000197880.4,ENSG00000197914.2,ENSG00000198089.10,ENSG00000198286.5,ENSG00000198734.6,ENSG00000198771.6,ENSG00000198821.6,ENSG00000198851.5,ENSG00000198987.1,ENSG00000199082.1,ENSG00000199458.1,ENSG00000199753.1,ENSG00000200397.1,ENSG00000200418.1,ENSG00000200530.1,ENSG00000202569.2,ENSG00000203397.2,ENSG00000203497.2,ENSG00000203581.6,ENSG00000203711.7,ENSG00000203761.4,ENSG00000203812.2,ENSG00000203852.3,ENSG00000203896.5,ENSG00000204110.6,ENSG00000204277.1,ENSG00000204282.3,ENSG00000204475.5,ENSG00000204525.10,ENSG00000204625.6,ENSG00000204642.9,ENSG00000204666.3,ENSG00000205045.4,ENSG00000205089.3,ENSG00000205268.6,ENSG00000205537.2,ENSG00000205583.9,ENSG00000205744.5,ENSG00000205784.2,ENSG00000205871.4,ENSG00000206140.5,ENSG00000206503.7,ENSG00000206958.1,ENSG00000207073.1,ENSG00000207153.1,ENSG00000207221.1,ENSG00000207546.1,ENSG00000207719.1,ENSG00000207782.1,ENSG00000207826.1,ENSG00000208797.1,ENSG00000211575.1,ENSG00000211698.2,ENSG00000211699.2,ENSG00000211706.2,ENSG00000211707.3,ENSG00000211710.3,ENSG00000211713.3,ENSG00000211714.3,ENSG00000211716.2,ENSG00000211717.3,ENSG00000211720.3,ENSG00000211721.2,ENSG00000211724.3,ENSG00000211725.3,ENSG00000211727.3,ENSG00000211728.2,ENSG00000211734.3,ENSG00000211739.4,ENSG00000211745.3,ENSG00000211746.3,ENSG00000211747.3,ENSG00000211749.1,ENSG00000211750.2,ENSG00000211751.3,ENSG00000211752.3,ENSG00000211753.2,ENSG00000211764.1,ENSG00000211765.1,ENSG00000211766.1,ENSG00000211767.1,ENSG00000211768.1,ENSG00000211769.1,ENSG00000211770.1,ENSG00000211771.1,ENSG00000211772.4,ENSG00000211776.2,ENSG00000211777.2,ENSG00000211778.2,ENSG00000211779.3,ENSG00000211780.3,ENSG00000211782.2,ENSG00000211784.2,ENSG00000211785.1,ENSG00000211786.3,ENSG00000211787.1,ENSG00000211788.2,ENSG00000211789.2,ENSG00000211790.2,ENSG00000211791.2,ENSG00000211792.2,ENSG00000211793.2,ENSG00000211794.3,ENSG00000211795.3,ENSG00000211796.1,ENSG00000211797.2,ENSG00000211798.3,ENSG00000211799.3,ENSG00000211800.3,ENSG00000211801.3,ENSG00000211802.3,ENSG00000211803.2,ENSG00000211804.2,ENSG00000211805.1,ENSG00000211806.2,ENSG00000211807.3,ENSG00000211809.2,ENSG00000211810.3,ENSG00000211812.1,ENSG00000211813.2,ENSG00000211814.1,ENSG00000211815.3,ENSG00000211816.2,ENSG00000211817.2,ENSG00000211818.1,ENSG00000211819.3,ENSG00000211820.1,ENSG00000211826.1,ENSG00000211827.1,ENSG00000211833.1,ENSG00000211834.1,ENSG00000211835.1,ENSG00000211836.1,ENSG00000211838.1,ENSG00000211840.1,ENSG00000211841.1,ENSG00000211842.1,ENSG00000211843.1,ENSG00000211844.1,ENSG00000211845.1,ENSG00000211846.1,ENSG00000211847.1,ENSG00000211849.1,ENSG00000211851.1,ENSG00000211854.1,ENSG00000211855.1,ENSG00000211857.1,ENSG00000211858.1,ENSG00000211861.1,ENSG00000211862.1,ENSG00000211863.1,ENSG00000211864.2,ENSG00000211865.1,ENSG00000211867.1,ENSG00000211869.1,ENSG00000211871.1,ENSG00000211872.1,ENSG00000211873.1,ENSG00000211875.1,ENSG00000211876.1,ENSG00000211877.1,ENSG00000211878.1,ENSG00000211879.1,ENSG00000211880.1,ENSG00000211881.1,ENSG00000211882.1,ENSG00000211883.1,ENSG00000211884.1,ENSG00000211886.1,ENSG00000211887.2,ENSG00000212961.4,ENSG00000213145.5,ENSG00000213203.2,ENSG00000213244.3,ENSG00000213303.3,ENSG00000213385.3,ENSG00000213402.2,ENSG00000213413.2,ENSG00000213448.3,ENSG00000213598.3,ENSG00000213613.2,ENSG00000213654.5,ENSG00000213658.6,ENSG00000213757.3,ENSG00000213885.3,ENSG00000213930.7,ENSG00000213979.3,ENSG00000214108.4,ENSG00000214401.4,ENSG00000214417.4,ENSG00000214535.3,ENSG00000214760.2,ENSG00000214826.4,ENSG00000214894.2,ENSG00000215014.3,ENSG00000215068.3,ENSG00000215252.7,ENSG00000215467.2,ENSG00000215580.6,ENSG00000215788.5,ENSG00000215837.7,ENSG00000216054.1,ENSG00000216097.2,ENSG00000216331.1,ENSG00000216636.1,ENSG00000217130.1,ENSG00000217646.1,ENSG00000218198.2,ENSG00000218208.1,ENSG00000218265.1,ENSG00000218281.1,ENSG00000219023.1,ENSG00000219487.2,ENSG00000219747.1,ENSG00000220323.3,ENSG00000220447.1,ENSG00000220694.2,ENSG00000223466.1,ENSG00000223478.1,ENSG00000223540.1,ENSG00000223635.1,ENSG00000223669.1,ENSG00000223705.5,ENSG00000223711.1,ENSG00000223745.3,ENSG00000223776.4,ENSG00000223803.1,ENSG00000224077.1,ENSG00000224157.1,ENSG00000224429.3,ENSG00000224674.1,ENSG00000224985.1,ENSG00000224988.1,ENSG00000225131.1,ENSG00000225205.1,ENSG00000225241.3,ENSG00000225471.2,ENSG00000225528.1,ENSG00000225530.1,ENSG00000225632.1,ENSG00000225637.1,ENSG00000225720.2,ENSG00000225900.1,ENSG00000225938.1,ENSG00000225986.1,ENSG00000226025.5,ENSG00000226084.4,ENSG00000226423.1,ENSG00000226493.1,ENSG00000226505.1,ENSG00000226617.1,ENSG00000226645.1,ENSG00000226659.1,ENSG00000226660.2,ENSG00000226664.1,ENSG00000226791.3,ENSG00000226833.1,ENSG00000226908.1,ENSG00000226972.2,ENSG00000226979.4,ENSG00000226982.4,ENSG00000227028.2,ENSG00000227039.2,ENSG00000227067.2,ENSG00000227107.1,ENSG00000227213.1,ENSG00000227240.1,ENSG00000227356.2,ENSG00000227403.1,ENSG00000227437.1,ENSG00000227484.1,ENSG00000227507.2,ENSG00000227543.3,ENSG00000227550.2,ENSG00000227583.1,ENSG00000227630.2,ENSG00000227775.3,ENSG00000228008.1,ENSG00000228053.1,ENSG00000228162.1,ENSG00000228224.3,ENSG00000228397.1,ENSG00000228427.1,ENSG00000228664.1,ENSG00000228681.1,ENSG00000228744.1,ENSG00000228784.3,ENSG00000228839.1,ENSG00000228903.2,ENSG00000228929.1,ENSG00000228956.4,ENSG00000229018.4,ENSG00000229067.1,ENSG00000229102.1,ENSG00000229151.1,ENSG00000229153.1,ENSG00000229164.5,ENSG00000229197.1,ENSG00000229200.2,ENSG00000229261.1,ENSG00000229368.1,ENSG00000229384.2,ENSG00000229387.2,ENSG00000229456.1,ENSG00000229465.1,ENSG00000229468.1,ENSG00000229590.2,ENSG00000229664.1,ENSG00000229765.2,ENSG00000229769.2,ENSG00000229806.1,ENSG00000229814.1,ENSG00000229863.1,ENSG00000229965.1,ENSG00000229974.1,ENSG00000230099.2,ENSG00000230155.2,ENSG00000230290.1,ENSG00000230383.1,ENSG00000230521.1,ENSG00000230530.1,ENSG00000230534.2,ENSG00000230583.2,ENSG00000230587.1,ENSG00000230595.1,ENSG00000230649.2,ENSG00000230747.1,ENSG00000230795.2,ENSG00000230903.5,ENSG00000231006.1,ENSG00000231035.1,ENSG00000231079.3,ENSG00000231128.1,ENSG00000231133.2,ENSG00000231333.2,ENSG00000231416.1,ENSG00000231467.2,ENSG00000231621.1,ENSG00000231636.1,ENSG00000231663.1,ENSG00000231682.1,ENSG00000231704.1,ENSG00000231752.1,ENSG00000231793.4,ENSG00000231856.1,ENSG00000231937.1,ENSG00000231965.4,ENSG00000231989.2,ENSG00000232021.2,ENSG00000232037.2,ENSG00000232053.2,ENSG00000232145.1,ENSG00000232151.5,ENSG00000232172.1,ENSG00000232208.2,ENSG00000232341.2,ENSG00000232385.2,ENSG00000232442.1,ENSG00000232470.1,ENSG00000232518.1,ENSG00000232611.1,ENSG00000232612.1,ENSG00000232638.1,ENSG00000232869.2,ENSG00000232912.1,ENSG00000232969.1,ENSG00000233093.1,ENSG00000233131.1,ENSG00000233355.2,ENSG00000233387.1,ENSG00000233483.2,ENSG00000233493.3,ENSG00000233694.1,ENSG0000</t>
  </si>
  <si>
    <t>CL:0000988</t>
  </si>
  <si>
    <t>hematopoietic cell</t>
  </si>
  <si>
    <t>A cell of a hematopoietic lineage.</t>
  </si>
  <si>
    <t>CNhs10852,CNhs10853,CNhs10854,CNhs10857,CNhs10858,CNhs10859,CNhs10860,CNhs10861,CNhs10862,CNhs11062,CNhs11073,CNhs11350,CNhs11897,CNhs11899,CNhs11904,CNhs11905,CNhs11941,CNhs11954,CNhs11955,CNhs11956,CNhs11957,CNhs11958,CNhs11959,CNhs11997,CNhs11998,CNhs11999,CNhs12000,CNhs12001,CNhs12002,CNhs12003,CNhs12105,CNhs12175,CNhs12176,CNhs12177,CNhs12178,CNhs12179,CNhs12180,CNhs12181,CNhs12182,CNhs12183,CNhs12184,CNhs12185,CNhs12187,CNhs12188,CNhs12196,CNhs12199,CNhs12200,CNhs12201,CNhs12343,CNhs12352,CNhs12354,CNhs12518,CNhs12519,CNhs12523,CNhs12531,CNhs12546,CNhs12548,CNhs12549,CNhs12552,CNhs12563,CNhs12566,CNhs12575,CNhs12592,CNhs12593,CNhs12594,CNhs13174,CNhs13195,CNhs13202,CNhs13203,CNhs13204,CNhs13205,CNhs13206,CNhs13207,CNhs13208,CNhs13215,CNhs13216,CNhs13223,CNhs13224,CNhs13229,CNhs13235,CNhs13237,CNhs13238,CNhs13239,CNhs13379,CNhs13465,CNhs13466,CNhs13467,CNhs13468,CNhs13469,CNhs13470,CNhs13471,CNhs13472,CNhs13473,CNhs13474,CNhs13475,CNhs13476,CNhs13480,CNhs13483,CNhs13484,CNhs13485,CNhs13487,CNhs13488,CNhs13489,CNhs13490,CNhs13491,CNhs13492,CNhs13493,CNhs13494,CNhs13495,CNhs13512,CNhs13513,CNhs13532,CNhs13533,CNhs13535,CNhs13536,CNhs13537,CNhs13538,CNhs13539,CNhs13540,CNhs13541,CNhs13543,CNhs13544,CNhs13545,CNhs13546,CNhs13547,CNhs13548,CNhs13549,CNhs13552,CNhs13553,CNhs13554,CNhs13555,CNhs13556,CNhs13557,CNhs13559,CNhs13560,CNhs13561,CNhs13562,CNhs13637,CNhs13638,CNhs13639,CNhs13640,CNhs13641,CNhs13643,CNhs13645,CNhs13646,CNhs13647,CNhs13649,CNhs13650,CNhs13651,CNhs13811,CNhs13812,CNhs13813,CNhs13814,CNhs13914,CNhs13915,CNhs13918,CNhs13919,CNhs13920,CNhs13921,CNhs13924,CNhs13925,CNhs13926,CNhs13927</t>
  </si>
  <si>
    <t>CATG00000000008.1,CATG00000000010.1,CATG00000000072.1,CATG00000000107.1,CATG00000000110.1,CATG00000000232.1,CATG00000000494.1,CATG00000000523.1,CATG00000000659.1,CATG00000000691.1,CATG00000000695.1,CATG00000000703.1,CATG00000000704.1,CATG00000001093.1,CATG00000001176.1,CATG00000001178.1,CATG00000001342.1,CATG00000001378.1,CATG00000001403.1,CATG00000001464.1,CATG00000001511.1,CATG00000001512.1,CATG00000001674.1,CATG00000001676.1,CATG00000001980.1,CATG00000002023.1,CATG00000002025.1,CATG00000002208.1,CATG00000002235.1,CATG00000002236.1,CATG00000002239.1,CATG00000002256.1,CATG00000002261.1,CATG00000002332.1,CATG00000002339.1,CATG00000002370.1,CATG00000002374.1,CATG00000002440.1,CATG00000002453.1,CATG00000002463.1,CATG00000002502.1,CATG00000002504.1,CATG00000002514.1,CATG00000002536.1,CATG00000002557.1,CATG00000002612.1,CATG00000002617.1,CATG00000002630.1,CATG00000002638.1,CATG00000002750.1,CATG00000002896.1,CATG00000002898.1,CATG00000002981.1,CATG00000003116.1,CATG00000003118.1,CATG00000003157.1,CATG00000003441.1,CATG00000003445.1,CATG00000003457.1,CATG00000003759.1,CATG00000003781.1,CATG00000003969.1,CATG00000003973.1,CATG00000004005.1,CATG00000004107.1,CATG00000004643.1,CATG00000004752.1,CATG00000004764.1,CATG00000004851.1,CATG00000004877.1,CATG00000005009.1,CATG00000005204.1,CATG00000005216.1,CATG00000005247.1,CATG00000005249.1,CATG00000005254.1,CATG00000005255.1,CATG00000005504.1,CATG00000005550.1,CATG00000005551.1,CATG00000005618.1,CATG00000005652.1,CATG00000005715.1,CATG00000005761.1,CATG00000005771.1,CATG00000005834.1,CATG00000005853.1,CATG00000005854.1,CATG00000005856.1,CATG00000005866.1,CATG00000005936.1,CATG00000005961.1,CATG00000006033.1,CATG00000006104.1,CATG00000006264.1,CATG00000006658.1,CATG00000006747.1,CATG00000006748.1,CATG00000006919.1,CATG00000006995.1,CATG00000007131.1,CATG00000007157.1,CATG00000007187.1,CATG00000007222.1,CATG00000007292.1,CATG00000007700.1,CATG00000007793.1,CATG00000007866.1,CATG00000007869.1,CATG00000007937.1,CATG00000007947.1,CATG00000007967.1,CATG00000007970.1,CATG00000008117.1,CATG00000008118.1,CATG00000008315.1,CATG00000008353.1,CATG00000008376.1,CATG00000008381.1,CATG00000008499.1,CATG00000008523.1,CATG00000008684.1,CATG00000008741.1,CATG00000008768.1,CATG00000008821.1,CATG00000008926.1,CATG00000009125.1,CATG00000009129.1,CATG00000009363.1,CATG00000009422.1,CATG00000009569.1,CATG00000009581.1,CATG00000009582.1,CATG00000009873.1,CATG00000009957.1,CATG00000009962.1,CATG00000009963.1,CATG00000010410.1,CATG00000010413.1,CATG00000010414.1,CATG00000010416.1,CATG00000010529.1,CATG00000010649.1,CATG00000010661.1,CATG00000010764.1,CATG00000010957.1,CATG00000010971.1,CATG00000011064.1,CATG00000011098.1,CATG00000011142.1,CATG00000011178.1,CATG00000011205.1,CATG00000011211.1,CATG00000011252.1,CATG00000011274.1,CATG00000011538.1,CATG00000011656.1,CATG00000011666.1,CATG00000011668.1,CATG00000011809.1,CATG00000011843.1,CATG00000011913.1,CATG00000011986.1,CATG00000011988.1,CATG00000012003.1,CATG00000012030.1,CATG00000012091.1,CATG00000012261.1,CATG00000012270.1,CATG00000012306.1,CATG00000012359.1,CATG00000012368.1,CATG00000012381.1,CATG00000012384.1,CATG00000012385.1,CATG00000012434.1,CATG00000012771.1,CATG00000012787.1,CATG00000012854.1,CATG00000012907.1,CATG00000012976.1,CATG00000013134.1,CATG00000013178.1,CATG00000013196.1,CATG00000013200.1,CATG00000013239.1,CATG00000013322.1,CATG00000013510.1,CATG00000013601.1,CATG00000013611.1,CATG00000013662.1,CATG00000013679.1,CATG00000013695.1,CATG00000013771.1,CATG00000013774.1,CATG00000013843.1,CATG00000013871.1,CATG00000013885.1,CATG00000013891.1,CATG00000013944.1,CATG00000013953.1,CATG00000014052.1,CATG00000014104.1,CATG00000014108.1,CATG00000014196.1,CATG00000014230.1,CATG00000014352.1,CATG00000014561.1,CATG00000014592.1,CATG00000014661.1,CATG00000014689.1,CATG00000014776.1,CATG00000014798.1,CATG00000014806.1,CATG00000015361.1,CATG00000016043.1,CATG00000016281.1,CATG00000016285.1,CATG00000016431.1,CATG00000016462.1,CATG00000016581.1,CATG00000016603.1,CATG00000016698.1,CATG00000016910.1,CATG00000016926.1,CATG00000016929.1,CATG00000017017.1,CATG00000017029.1,CATG00000017188.1,CATG00000017432.1,CATG00000017558.1,CATG00000017625.1,CATG00000017829.1,CATG00000017840.1,CATG00000017860.1,CATG00000018149.1,CATG00000018160.1,CATG00000018191.1,CATG00000018232.1,CATG00000018324.1,CATG00000018334.1,CATG00000018535.1,CATG00000018542.1,CATG00000018543.1,CATG00000018777.1,CATG00000018862.1,CATG00000018875.1,CATG00000018885.1,CATG00000019056.1,CATG00000019058.1,CATG00000019184.1,CATG00000019461.1,CATG00000019532.1,CATG00000019540.1,CATG00000019545.1,CATG00000019583.1,CATG00000019609.1,CATG00000019710.1,CATG00000019860.1,CATG00000019901.1,CATG00000019923.1,CATG00000019949.1,CATG00000019978.1,CATG00000020018.1,CATG00000020269.1,CATG00000020341.1,CATG00000020465.1,CATG00000020498.1,CATG00000020629.1,CATG00000020952.1,CATG00000021070.1,CATG00000021091.1,CATG00000021182.1,CATG00000021187.1,CATG00000021189.1,CATG00000021324.1,CATG00000021329.1,CATG00000021485.1,CATG00000021544.1,CATG00000021586.1,CATG00000021599.1,CATG00000021602.1,CATG00000021616.1,CATG00000021639.1,CATG00000021641.1,CATG00000021643.1,CATG00000021649.1,CATG00000021674.1,CATG00000021832.1,CATG00000021872.1,CATG00000022014.1,CATG00000022034.1,CATG00000022080.1,CATG00000022086.1,CATG00000022097.1,CATG00000022100.1,CATG00000022219.1,CATG00000022221.1,CATG00000022222.1,CATG00000022448.1,CATG00000022533.1,CATG00000022536.1,CATG00000022687.1,CATG00000022704.1,CATG00000022790.1,CATG00000022793.1,CATG00000022822.1,CATG00000022826.1,CATG00000022987.1,CATG00000023019.1,CATG00000023093.1,CATG00000023277.1,CATG00000023278.1,CATG00000023312.1,CATG00000023332.1,CATG00000023345.1,CATG00000023443.1,CATG00000023476.1,CATG00000023501.1,CATG00000023547.1,CATG00000023688.1,CATG00000023809.1,CATG00000023922.1,CATG00000023977.1,CATG00000024044.1,CATG00000024076.1,CATG00000024278.1,CATG00000024324.1,CATG00000024469.1,CATG00000024500.1,CATG00000024682.1,CATG00000024728.1,CATG00000024742.1,CATG00000024759.1,CATG00000024798.1,CATG00000024799.1,CATG00000024823.1,CATG00000024824.1,CATG00000024825.1,CATG00000024906.1,CATG00000025046.1,CATG00000025233.1,CATG00000025237.1,CATG00000025242.1,CATG00000025244.1,CATG00000025295.1,CATG00000025392.1,CATG00000025393.1,CATG00000025394.1,CATG00000025548.1,CATG00000025564.1,CATG00000025651.1,CATG00000025681.1,CATG00000025682.1,CATG00000025687.1,CATG00000025706.1,CATG00000025785.1,CATG00000025793.1,CATG00000025827.1,CATG00000025945.1,CATG00000025972.1,CATG00000026225.1,CATG00000026304.1,CATG00000026333.1,CATG00000026553.1,CATG00000026622.1,CATG00000026648.1,CATG00000026746.1,CATG00000026851.1,CATG00000026855.1,CATG00000027001.1,CATG00000027119.1,CATG00000027127.1,CATG00000027439.1,CATG00000027469.1,CATG00000027614.1,CATG00000027654.1,CATG00000027746.1,CATG00000027776.1,CATG00000027790.1,CATG00000027831.1,CATG00000027868.1,CATG00000027872.1,CATG00000028030.1,CATG00000028304.1,CATG00000028438.1,CATG00000028531.1,CATG00000028561.1,CATG00000028912.1,CATG00000028923.1,CATG00000028973.1,CATG00000028998.1,CATG00000029009.1,CATG00000029011.1,CATG00000029043.1,CATG00000029072.1,CATG00000029081.1,CATG00000029233.1,CATG00000029294.1,CATG00000029361.1,CATG00000029367.1,CATG00000029389.1,CATG00000029656.1,CATG00000029716.1,CATG00000029909.1,CATG00000030116.1,CATG00000030174.1,CATG00000030195.1,CATG00000030285.1,CATG00000030408.1,CATG00000030411.1,CATG00000030442.1,CATG00000030444.1,CATG00000030622.1,CATG00000030623.1,CATG00000030633.1,CATG00000030660.1,CATG00000030733.1,CATG00000030758.1,CATG00000030857.1,CATG00000031026.1,CATG00000031058.1,CATG00000031189.1,CATG00000031299.1,CATG00000031413.1,CATG00000031416.1,CATG00000031418.1,CATG00000031446.1,CATG00000031447.1,CATG00000031540.1,CATG00000031546.1,CATG00000031741.1,CATG00000031871.1,CATG00000032029.1,CATG00000032035.1,CATG00000032068.1,CATG00000032069.1,CATG00000032088.1,CATG00000032120.1,CATG00000032122.1,CATG00000032124.1,CATG00000032125.1,CATG00000032178.1,CATG00000032328.1,CATG00000032371.1,CATG00000032389.1,CATG00000032410.1,CATG00000032415.1,CATG00000032416.1,CATG00000032430.1,CATG00000032436.1,CATG00000032518.1,CATG00000032530.1,CATG00000032548.1,CATG00000032672.1,CATG00000032703.1,CATG00000032704.1,CATG00000032738.1,CATG00000032772.1,CATG00000032852.1,CATG00000032871.1,CATG00000032925.1,CATG00000032935.1,CATG00000032950.1,CATG00000032966.1,CATG00000032969.1,CATG00000033111.1,CATG00000033166.1,CATG00000033203.1,CATG00000033349.1,CATG00000033491.1,CATG00000033505.1,CATG00000033563.1,CATG00000033577.1,CATG00000033631.1,CATG00000033649.1,CATG00000033674.1,CATG00000033703.1,CATG00000033949.1,CATG00000034132.1,CATG00000034235.1,CATG00000034360.1,CATG00000034487.1,CATG00000034522.1,CATG00000034679.1,CATG00000034680.1,CATG00000034706.1,CATG00000034805.1,CATG00000034825.1,CATG00000034872.1,CATG00000034878.1,CATG00000034911.1,CATG00000034914.1,CATG00000034986.1,CATG00000035014.1,CATG00000035034.1,CATG00000035036.1,CATG00000035185.1,CATG00000035242.1,CATG00000035322.1,CATG00000035590.1,CATG00000035848.1,CATG00000035902.1,CATG00000035925.1,CATG00000035928.1,CATG00000035934.1,CATG00000036282.1,CATG00000036339.1,CATG00000036637.1,CATG00000036717.1,CATG00000036787.1,CATG00000036797.1,CATG00000037049.1,CATG00000037144.1,CATG00000037257.1,CATG00000037289.1,CATG00000037403.1,CATG00000037451.1,CATG00000037502.1,CATG00000037545.1,CATG00000037593.1,CATG00000037612.1,CATG00000037704.1,CATG00000037760.1,CATG00000038017.1,CATG00000038023.1,CATG00000038113.1,CATG00000038118.1,CATG00000038176.1,CATG00000038197.1,CATG00000038215.1,CATG00000038280.1,CATG00000038320.1,CATG00000038433.1,CATG00000038441.1,CATG00000038520.1,CATG00000038567.1,CATG00000038597.1,CATG00000038604.1,CATG00000038607.1,CATG00000038608.1,CATG00000038643.1,CATG00000038647.1,CATG00000038667.1,CATG00000038727.1,CATG00000038760.1,CATG00000038776.1,CATG00000038820.1,CATG00000038825.1,CATG00000038869.1,CATG00000039017.1,CATG00000039130.1,CATG00000039330.1,CATG00000039355.1,CATG00000039413.1,CATG00000039425.1,CATG00000039426.1,CATG00000039435.1,CATG00000039498.1,CATG00000039499.1,CATG00000039559.1,CATG00000039648.1,CATG00000039668.1,CATG00000039749.1,CATG00000039751.1,CATG00000039835.1,CATG00000039908.1,CATG00000039920.1,CATG00000039942.1,CATG00000039983.1,CATG00000040026.1,CATG00000040027.1,CATG00000040063.1,CATG00000040068.1,CATG00000040180.1,CATG00000040307.1,CATG00000040376.1,CATG00000040378.1,CATG00000040392.1,CATG00000040393.1,CATG00000040410.1,CATG00000040419.1,CATG00000040425.1,CATG00000040468.1,CATG00000040479.1,CATG00000040480.1,CATG00000040483.1,CATG00000040501.1,CATG00000040510.1,CATG00000040514.1,CATG00000040547.1,CATG00000040550.1,CATG00000040590.1,CATG00000040769.1,CATG00000040791.1,CATG00000040849.1,CATG00000040922.1,CATG00000040952.1,CATG00000040955.1,CATG00000041012.1,CATG00000041032.1,CATG00000041048.1,CATG00000041103.1,CATG00000041105.1,CATG00000041116.1,CATG00000041149.1,CATG00000041175.1,CATG00000041179.1,CATG00000041180.1,CATG00000041277.1,CATG00000041336.1,CATG00000041351.1,CATG00000041438.1,CATG00000041486.1,CATG00000041525.1,CATG00000041685.1,CATG00000041725.1,CATG00000041727.1,CATG00000041759.1,CATG00000041776.1,CATG00000042146.1,CATG00000042228.1,CATG00000042229.1,CATG00000042297.1,CATG00000042435.1,CATG00000042466.1,CATG00000042563.1,CATG00000042565.1,CATG00000042601.1,CATG00000042708.1,CATG00000042935.1,CATG00000043006.1,CATG00000043013.1,CATG00000043101.1,CATG00000043102.1,CATG00000043103.1,CATG00000043203.1,CATG00000043235.1,CATG00000043248.1,CATG00000043261.1,CATG00000043282.1,CATG00000043289.1,CATG00000043294.1,CATG00000043383.1,CATG00000043510.1,CATG00000043521.1,CATG00000043665.1,CATG00000043673.1,CATG00000043803.1,CATG00000043839.1,CATG00000043841.1,CATG00000043927.1,CATG00000044385.1,CATG00000044539.1,CATG00000044543.1,CATG00000044556.1,CATG00000044703.1,CATG00000044709.1,CATG00000044714.1,CATG00000044728.1,CATG00000044822.1,CATG00000044833.1,CATG00000044871.1,CATG00000044948.1,CATG00000045046.1,CATG00000045070.1,CATG00000045207.1,CATG00000045277.1,CATG00000045402.1,CATG00000045727.1,CATG00000046012.1,CATG00000046153.1,CATG00000046209.1,CATG00000046213.1,CATG00000046247.1,CATG00000046401.1,CATG00000046838.1,CATG00000047001.1,CATG00000047037.1,CATG00000047105.1,CATG00000047111.1,CATG00000047113.1,CATG00000047114.1,CATG00000047183.1,CATG00000047280.1,CATG00000047371.1,CATG00000047451.1,CATG00000047463.1,CATG00000047628.1,CATG00000047790.1,CATG00000047853.1,CATG00000047907.1,CATG00000047933.1,CATG00000048023.1,CATG00000048063.1,CATG00000048129.1,CATG00000048249.1,CATG00000048251.1,CATG00000048328.1,CATG00000048500.1,CATG00000048515.1,CATG00000048521.1,CATG00000048679.1,CATG00000048759.1,CATG00000048778.1,CATG00000048899.1,CATG00000048931.1,CATG00000048934.1,CATG00000049038.1,CATG00000049219.1,CATG00000049227.1,CATG00000049353.1,CATG00000049355.1,CATG00000049464.1,CATG00000049547.1,CATG00000049601.1,CATG00000049660.1,CATG00000049818.1,CATG00000049898.1,CATG00000049964.1,CATG00000049971.1,CATG00000050062.1,CATG00000050081.1,CATG00000050083.1,CATG00000050085.1,CATG00000050087.1,CATG00000050089.1,CATG00000050096.1,CATG00000050098.1,CATG00000050185.1,CATG00000050187.1,CATG00000050209.1,CATG00000050219.1,CATG00000050461.1,CATG00000050475.1,CATG00000050477.1,CATG00000050525.1,CATG00000050714.1,CATG00000050750.1,CATG00000050856.1,CATG00000050881.1,CATG00000051011.1,CATG00000051049.1,CATG00000051059.1,CATG00000051167.1,CATG00000051324.1,CATG00000051326.1,CATG00000051355.1,CATG00000051361.1,CATG00000051365.1,CATG00000051553.1,CATG00000051629.1,CATG00000051669.1,CATG00000051689.1,CATG00000051777.1,CATG00000051797.1,CATG00000051826.1,CATG00000051829.1,CATG00000051865.1,CATG00000051880.1,CATG00000051921.1,CATG00000051936.1,CATG00000051941.1,CATG00000051943.1,CATG00000051945.1,CATG00000052055.1,CATG00000052059.1,CATG00000052131.1,CATG00000052172.1,CATG00000052211.1,CATG00000052233.1,CATG00000052261.1,CATG00000052343.1,CATG00000052347.1,CATG00000052895.1,CATG00000052975.1,CATG00000053029.1,CATG00000053075.1,CATG00000053139.1,CATG00000053260.1,CATG00000053285.1,CATG00000053322.1,CATG00000053365.1,CATG00000053505.1,CATG00000053566.1,CATG00000053829.1,CATG00000053834.1,CATG00000053835.1,CATG00000053945.1,CATG00000053951.1,CATG00000054011.1,CATG00000054101.1,CATG00000054391.1,CATG00000054620.1,CATG00000054684.1,CATG00000054714.1,CATG00000054927.1,CATG00000054989.1,CATG00000055043.1,CATG00000055053.1,CATG00000055064.1,CATG00000055093.1,CATG00000055117.1,CATG00000055118.1,CATG00000055184.1,CATG00000055217.1,CATG00000055241.1,CATG00000055314.1,CATG00000055334.1,CATG00000055392.1,CATG00000055405.1,CATG00000055413.1,CATG00000055418.1,CATG00000055547.1,CATG00000055817.1,CATG00000055826.1,CATG00000055862.1,CATG00000055869.1,CATG00000055944.1,CATG00000056034.1,CATG00000056259.1,CATG00000056265.1,CATG00000056300.1,CATG00000056744.1,CATG00000056757.1,CATG00000056759.1,CATG00000056762.1,CATG00000056788.1,CATG00000056794.1,CATG00000056798.1,CATG00000056839.1,CATG00000056917.1,CATG00000056937.1,CATG00000056943.1,CATG00000056980.1,CATG00000057005.1,CATG00000057194.1,CATG00000057235.1,CATG00000057294.1,CATG00000057408.1,CATG00000057414.1,CATG00000057419.1,CATG00000057420.1,CATG00000057474.1,CATG00000057710.1,CATG00000057783.1,CATG00000057849.1,CATG00000057855.1,CATG00000057939.1,CATG00000057952.1,CATG00000058227.1,CATG00000058242.1,CATG00000058311.1,CATG00000058417.1,CATG00000058457.1,CATG00000058521.1,CATG00000058571.1,CATG00000058588.1,CATG00000058602.1,CATG00000058631.1,CATG00000058702.1,CATG00000058706.1,CATG00000058740.1,CATG00000058894.1,CATG00000058903.1,CATG00000058904.1,CATG00000058905.1,CATG00000059016.1,CATG00000059027.1,CATG00000059204.1,CATG00000059209.1,CATG00000059216.1,CATG00000059241.1,CATG00000059473.1,CATG00000059714.1,CATG00000059739.1,CATG00000059742.1,CATG00000059874.1,CATG00000059932.1,CATG00000059950.1,CATG00000059964.1,CATG00000059988.1,CATG00000059993.1,CATG00000059994.1,CATG00000059995.1,CATG00000060079.1,CATG00000060105.1,CATG00000060169.1,CATG00000060207.1,CATG00000060467.1,CATG00000060595.1,CATG00000060767.1,CATG00000061175.1,CATG00000061185.1,CATG00000061239.1,CATG00000061513.1,CATG00000061630.1,CATG00000061701.1,CATG00000061773.1,CATG00000061782.1,CATG00000061784.1,CATG00000061787.1,CATG00000061811.1,CATG00000061927.1,CATG00000061976.1,CATG00000062052.1,CATG00000062115.1,CATG00000062313.1,CATG00000062392.1,CATG00000062406.1,CATG00000062933.1,CATG00000063086.1,CATG00000063381.1,CATG00000063434.1,CATG00000063514.1,CATG00000063723.1,CATG00000063738.1,CATG00000063830.1,CATG00000063921.1,CATG00000064178.1,CATG00000064202.1,CATG00000064243.1,CATG00000064244.1,CATG00000064254.1,CATG00000064354.1,CATG00000064381.1,CATG00000064465.1,CATG00000064488.1,CATG00000064587.1,CATG00000064781.1,CATG00000065396.1,CATG00000065460.1,CATG00000065824.1,CATG00000066002.1,CATG00000066022.1,CATG00000066097.1,CATG00000066319.1,CATG00000066456.1,CATG00000066543.1,CATG00000066549.1,CATG00000066580.1,CATG00000066599.1,CATG00000066639.1,CATG00000066791.1,CATG00000066809.1,CATG00000066857.1,CATG00000066877.1,CATG00000067410.1,CATG00000067514.1,CATG00000067520.1,CATG00000067536.1,CATG00000067584.1,CATG00000067715.1,CATG00000067825.1,CATG00000067849.1,CATG00000068101.1,CATG00000068349.1,CATG00000068355.1,CATG00000068404.1,CATG00000068412.1,CATG00000068553.1,CATG00000068905.1,CATG00000069011.1,CATG00000069038.1,CATG00000069206.1,CATG00000069208.1,CATG00000069212.1,CATG00000069224.1,CATG00000069314.1,CATG00000069605.1,CATG00000069608.1,CATG00000069613.1,CATG00000069822.1,CATG00000070014.1,CATG00000070137.1,CATG00000070323.1,CATG00000070457.1,CATG00000070525.1,CATG00000070585.1,CATG00000070588.1,CATG00000070608.1,CATG00000070697.1,CATG00000070753.1,CATG00000071063.1,CATG00000071294.1,CATG00000071354.1,CATG00000071632.1,CATG00000071726.1,CATG00000071737.1,CATG00000071756.1,CATG00000071902.1,CATG00000071942.1,CATG00000072166.1,CATG00000072170.1,CATG00000072340.1,CATG00000072415.1,CATG00000072823.1,CATG00000072890.1,CATG00000072893.1,CATG00000072894.1,CATG00000072989.1,CATG00000073077.1,CATG00000073317.1,CATG00000073950.1,CATG00000074077.1,CATG00000074343.1,CATG00000074384.1,CATG00000074496.1,CATG00000074504.1,CATG00000074760.1,CATG00000074944.1,CATG00000074949.1,CATG00000074965.1,CATG00000074969.1,CATG00000074971.1,CATG00000074974.1,CATG00000074976.1,CATG00000075669.1,CATG00000075724.1,CATG00000075726.1,CATG00000075906.1,CATG00000075916.1,CATG00000075931.1,CATG00000076083.1,CATG00000076106.1,CATG00000076144.1,CATG00000076294.1,CATG00000076368.1,CATG00000076640.1,CATG00000076837.1,CATG00000076960.1,CATG00000077037.1,CATG00000077412.1,CATG00000077524.1,CATG00000077532.1,CATG00000077537.1,CATG00000077556.1,CATG00000077557.1,CATG00000077851.1,CATG00000078043.1,CATG00000078047.1,CATG00000078059.1,CATG00000078082.1,CATG00000078334.1,CATG00000078629.1,CATG00000078672.1,CATG00000078695.1,CATG00000078696.1,CATG00000078699.1,CATG00000078706.1,CATG00000078939.1,CATG00000078998.1,CATG00000079027.1,CATG00000079126.1,CATG00000079334.1,CATG00000079440.1,CATG00000079612.1,CATG00000079614.1,CATG00000079648.1,CATG00000079662.1,CATG00000079667.1,CATG00000079793.1,CATG00000079873.1,CATG00000079879.1,CATG00000079883.1,CATG00000080006.1,CATG00000080039.1,CATG00000080057.1,CATG00000080069.1,CATG00000080153.1,CATG00000080165.1,CATG00000080168.1,CATG00000080218.1,CATG00000080244.1,CATG00000080304.1,CATG00000080641.1,CATG00000080821.1,CATG00000081209.1,CATG00000081246.1,CATG00000081293.1,CATG00000081377.1,CATG00000081428.1,CATG00000081601.1,CATG00000081626.1,CATG00000081977.1,CATG00000081984.1,CATG00000081985.1,CATG00000082035.1,CATG00000082039.1,CATG00000082040.1,CATG00000082042.1,CATG00000082217.1,CATG00000082228.1,CATG00000082230.1,CATG00000082387.1,CATG00000082570.1,CATG00000082571.1,CATG00000082579.1,CATG00000082820.1,CATG00000082826.1,CATG00000082884.1,CATG00000082901.1,CATG00000082915.1,CATG00000082930.1,CATG00000082936.1,CATG00000083238.1,CATG00000083244.1,CATG00000083445.1,CATG00000083451.1,CATG00000083467.1,CATG00000083553.1,CATG00000083556.1,CATG00000083557.1,CATG00000083570.1,CATG00000083577.1,CATG00000083579.1,CATG00000083580.1,CATG00000083581.1,CATG00000083592.1,CATG00000083598.1,CATG00000083626.1,CATG00000083723.1,CATG00000083749.1,CATG00000083755.1,CATG00000083758.1,CATG00000083853.1,CATG00000083983.1,CATG00000084004.1,CATG00000084412.1,CATG00000084563.1,CATG00000084574.1,CATG00000084638.1,CATG00000084695.1,CATG00000084818.1,CATG00000085185.1,CATG00000085208.1,CATG00000085239.1,CATG00000085346.1,CATG00000085353.1,CATG00000085471.1,CATG00000085596.1,CATG00000086004.1,CATG00000086022.1,CATG00000086093.1,CATG00000086102.1,CATG00000086103.1,CATG00000086104.1,CATG00000086116.1,CATG00000086143.1,CATG00000086148.1,CATG00000086150.1,CATG00000086157.1,CATG00000086290.1,CATG00000086336.1,CATG00000086635.1,CATG00000086695.1,CATG00000086741.1,CATG00000086742.1,CATG00000086775.1,CATG00000086806.1,CATG00000086906.1,CATG00000086912.1,CATG00000087047.1,CATG00000087064.1,CATG00000087076.1,CATG00000087169.1,CATG00000087261.1,CATG00000087267.1,CATG00000087393.1,CATG00000087401.1,CATG00000087430.1,CATG00000087503.1,CATG00000087507.1,CATG00000087610.1,CATG00000087637.1,CATG00000087695.1,CATG00000087800.1,CATG00000087824.1,CATG00000087828.1,CATG00000087948.1,CATG00000087971.1,CATG00000087989.1,CATG00000088019.1,CATG00000088064.1,CATG00000088065.1,CATG00000088071.1,CATG00000088072.1,CATG00000088084.1,CATG00000088085.1,CATG00000088127.1,CATG00000088206.1,CATG00000088230.1,CATG00000088233.1,CATG00000088343.1,CATG00000088367.1,CATG00000088404.1,CATG00000088558.1,CATG00000088826.1,CATG00000088934.1,CATG00000089041.1,CATG00000089334.1,CATG00000089491.1,CATG00000089492.1,CATG00000089512.1,CATG00000089561.1,CATG00000089591.1,CATG00000089621.1,CATG00000089657.1,CATG00000089879.1,CATG00000090053.1,CATG00000090076.1,CATG00000090117.1,CATG00000090135.1,CATG00000090145.1,CATG00000090223.1,CATG00000090349.1,CATG00000090396.1,CATG00000090511.1,CATG00000090646.1,CATG00000090679.1,CATG00000090680.1,CATG00000090718.1,CATG00000090842.1,CATG00000090843.1,CATG00000090870.1,CATG00000090897.1,CATG00000090945.1,CATG00000091007.1,CATG00000091069.1,CATG00000091455.1,CATG00000091612.1,CATG00000091713.1,CATG00000091754.1,CATG00000091923.1,CATG00000091993.1,CATG00000092062.1,CATG00000092102.1,CATG00000092110.1,CATG00000092129.1,CATG00000092136.1,CATG00000092140.1,CATG00000092159.1,CATG00000092169.1,CATG00000092189.1,CATG00000092377.1,CATG00000092417.1,CATG00000092654.1,CATG00000093092.1,CATG00000093147.1,CATG00000093328.1,CATG00000093343.1,CATG00000093418.1,CATG00000093534.1,CATG00000093868.1,CATG00000093982.1,CATG00000094248.1,CATG00000094254.1,CATG00000094268.1,CATG00000094439.1,CATG00000094584.1,CATG00000094618.1,CATG00000094847.1,CATG00000094949.1,CATG00000094965.1,CATG00000094990.1,CATG00000095021.1,CATG00000095080.1,CATG00000095151.1,CATG00000095269.1,CATG00000095383.1,CATG00000095569.1,CATG00000095749.1,CATG00000095787.1,CATG00000095801.1,CATG00000095864.1,CATG00000095968.1,CATG00000096154.1,CATG00000096391.1,CATG00000096427.1,CATG00000096540.1,CATG00000096613.1,CATG00000096657.1,CATG00000096677.1,CATG00000096704.1,CATG00000096753.1,CATG00000096787.1,CATG00000096910.1,CATG00000097033.1,CATG00000097241.1,CATG00000097338.1,CATG00000097496.1,CATG00000097527.1,CATG00000097537.1,CATG00000097548.1,CATG00000097572.1,CATG00000097606.1,CATG00000097633.1,CATG00000097768.1,CATG00000097971.1,CATG00000097975.1,CATG00000097987.1,CATG00000098061.1,CATG00000098358.1,CATG00000098397.1,CATG00000098667.1,CATG00000098669.1,CATG00000098860.1,CATG00000098861.1,CATG00000098900.1,CATG00000098989.1,CATG00000098991.1,CATG00000099282.1,CATG00000099288.1,CATG00000099396.1,CATG00000099985.1,CATG00000100027.1,CATG00000100377.1,CATG00000100379.1,CATG00000100403.1,CATG00000100452.1,CATG00000100699.1,CATG00000100722.1,CATG00000100748.1,CATG00000100898.1,CATG00000100949.1,CATG00000101040.1,CATG00000101053.1,CATG00000101072.1,CATG00000101210.1,CATG00000101216.1,CATG00000101288.1,CATG00000101298.1,CATG00000101401.1,CATG00000101701.1,CATG00000101763.1,CATG00000101831.1,CATG00000101836.1,CATG00000101944.1,CATG00000101948.1,CATG00000102054.1,CATG00000102082.1,CATG00000102119.1,CATG00000102219.1,CATG00000102242.1,CATG00000102261.1,CATG00000102304.1,CATG00000102488.1,CATG00000102491.1,CATG00000102565.1,CATG00000102654.1,CATG00000102686.1,CATG00000103053.1,CATG00000103067.1,CATG00000103252.1,CATG00000103292.1,CATG00000103334.1,CATG00000103516.1,CATG00000103728.1,CATG00000103892.1,CATG00000104033.1,CATG00000104126.1,CATG00000104164.1,CATG00000104230.1,CATG00000104609.1,CATG00000104613.1,CATG00000104811.1,CATG00000105104.1,CATG00000105110.1,CATG00000105112.1,CATG00000105235.1,CATG00000105294.1,CATG00000105319.1,CATG00000105348.1,CATG00000105573.1,CATG00000105590.1,CATG00000105607.1,CATG00000105765.1,CATG00000105951.1,CATG00000105977.1,CATG00000105994.1,CATG00000105999.1,CATG00000106066.1,CATG00000106151.1,CATG00000106173.1,CATG00000106179.1,CATG00000106180.1,CATG00000106284.1,CATG00000106316.1,CATG00000106324.1,CATG00000106423.1,CATG00000106461.1,CATG00000106563.1,CATG00000106576.1,CATG00000106649.1,CATG00000106711.1,CATG00000106714.1,CATG00000106742.1,CATG00000106755.1,CATG00000106786.1,CATG00000106787.1,CATG00000106792.1,CATG00000106960.1,CATG00000106963.1,CATG00000106964.1,CATG00000107082.1,CATG00000107083.1,CATG00000107107.1,CATG00000107234.1,CATG00000107257.1,CATG00000107275.1,CATG00000107278.1,CATG00000107334.1,CATG00000107346.1,CATG00000107487.1,CATG00000107591.1,CATG00000107592.1,CATG00000107596.1,CATG00000107758.1,CATG00000108317.1,CATG00000108418.1,CATG00000108567.1,CATG00000108967.1,CATG00000108968.1,CATG00000109089.1,CATG00000109173.1,CATG00000109327.1,CATG00000109342.1,CATG00000109367.1,CATG00000109782.1,CATG00000109808.1,CATG00000109810.1,CATG00000109836.1,CATG00000109909.1,CATG00000110012.1,CATG00000110041.1,CATG00000110046.1,CATG00000110445.1,CATG00000110516.1,CATG00000110598.1,CATG00000110727.1,CATG00000110925.1,CATG00000111088.1,CATG00000111093.1,CATG00000111123.1,CATG00000111166.1,CATG00000111202.1,CATG00000111264.1,CATG00000111315.1,CATG00000111337.1,CATG00000111552.1,CATG00000111554.1,CATG00000111674.1,CATG00000112061.1,CATG00000112063.1,CATG00000112068.1,CATG00000112094.1,CATG00000112270.1,CATG00000112294.1,CATG00000112317.1,CATG00000112324.1,CATG00000112622.1,CATG00000112858.1,CATG00000112867.1,CATG00000112871.1,CATG00000113134.1,CATG00000113135.1,CATG00000113144.1,CATG00000113168.1,CATG00000113170.1,CATG00000113188.1,CATG00000113219.1,CATG00000113392.1,CATG00000113439.1,CATG00000113443.1,CATG00000113548.1,CATG00000113565.1,CATG00000113598.1,CATG00000113630.1,CATG00000113670.1,CATG00000113809.1,CATG00000113852.1,CATG00000113869.1,CATG00000114046.1,CATG00000114198.1,CATG00000114389.1,CATG00000114532.1,CATG00000114577.1,CATG00000114676.1,CATG00000114923.1,CATG00000115311.1,CATG00000115352.1,CATG00000115361.1,CATG00000115482.1,CATG00000115502.1,CATG00000115509.1,CATG00000115576.1,CATG00000115588.1,CATG00000115594.1,CATG00000115595.1,CATG00000115631.1,CATG00000115645.1,CATG00000115951.1,CATG00000116100.1,CATG00000116304.1,CATG00000116359.1,CATG00000116588.1,CATG00000116608.1,CATG00000116620.1,CATG00000116635.1,CATG00000116753.1,CATG00000116804.1,CATG00000116934.1,CATG00000116961.1,CATG00000116966.1,CATG00000117089.1,CATG00000117093.1,CATG00000117095.1,CATG00000117099.1,CATG00000117105.1,CATG00000117131.1,CATG00000117202.1,CATG00000117213.1,CATG00000117313.1,CATG00000117333.1,CATG00000117471.1,CATG00000117600.1,CATG00000117607.1,CATG00000117643.1,CATG00000117683.1,CATG00000117745.1,CATG00000117816.1,CATG00000117890.1,CATG00000117894.1,CATG00000118048.1,CATG00000118213.1,CATG00000118276.1,CATG00000118434.1,CATG00000118442.1,CATG00000118445.1,ENSG00000000938.8,ENSG00000003400.10,ENSG00000005059.11,ENSG00000005844.13,ENSG00000006074.4,ENSG00000006075.11,ENSG00000007129.13,ENSG00000007264.9,ENSG00000007312.8,ENSG00000007944.10,ENSG00000008083.9,ENSG00000008516.12,ENSG00000009790.10,ENSG00000010030.9,ENSG00000010327.6,ENSG00000010610.5,ENSG00000010671.11,ENSG00000011422.7,ENSG00000011600.7,ENSG00000012124.10,ENSG00000012779.6,ENSG00000013725.10,ENSG00000015133.14,ENSG00000015285.6,ENSG00000015475.14,ENSG00000018280.12,ENSG00000019169.9,ENSG00000019582.10,ENSG00000020633.14,ENSG00000021355.8,ENSG00000022567.5,ENSG00000023445.9,ENSG00000023892.9,ENSG00000025708.8,ENSG00000026297.11,ENSG00000026751.12,ENSG00000026950.12,ENSG00000027075.9,ENSG00000027697.8,ENSG00000027869.7,ENSG00000028137.12,ENSG00000035720.3,ENSG00000038945.10,ENSG00000042493.11,ENSG00000042980.8,ENSG00000043462.7,ENSG00000048740.13,ENSG00000049247.9,ENSG00000049249.4,ENSG00000049768.10,ENSG00000050730.11,ENSG00000051523.6,ENSG00000052795.8,ENSG00000053918.11,ENSG00000054219.9,ENSG00000054967.8,ENSG00000056558.6,ENSG00000057657.10,ENSG00000057704.6,ENSG00000059377.11,ENSG00000059728.6,ENSG00000060558.3,ENSG00000062524.11,ENSG00000064012.17,ENSG00000064201.11,ENSG00000064225.8,ENSG00000065413.12,ENSG00000065615.9,ENSG00000065675.10,ENSG00000066294.10,ENSG00000066336.7,ENSG00000067048.12,ENSG00000067082.10,ENSG00000068831.14,ENSG00000069424.10,ENSG00000069493.10,ENSG00000070190.8,ENSG00000071073.8,ENSG00000072786.8,ENSG00000072818.7,ENSG00000072858.6,ENSG00000073737.12,ENSG00000073756.7,ENSG00000073861.2,ENSG00000074370.13,ENSG00000074966.6,ENSG00000075884.8,ENSG00000076662.5,ENSG00000076928.13,ENSG00000076944.10,ENSG00000077150.13,ENSG00000077238.9,ENSG00000077420.11,ENSG00000077984.4,ENSG00000078081.3,ENSG00000078589.8,ENSG00000079263.14,ENSG00000079335.13,ENSG00000081041.8,ENSG00000081059.15,ENSG00000081237.14,ENSG00000081320.6,ENSG00000082074.11,ENSG00000083223.13,ENSG00000083454.17,ENSG00000083799.13,ENSG00000084070.7,ENSG00000085265.6,ENSG00000085514.11,ENSG00000086300.11,ENSG00000086730.12,ENSG00000087074.7,ENSG00000087589.12,ENSG00000088340.11,ENSG00000088827.8,ENSG00000089012.10,ENSG00000089127.8,ENSG00000089639.6,ENSG00000089692.4,ENSG00000090104.7,ENSG00000090339.4,ENSG00000090376.4,ENSG00000090382.2,ENSG00000090554.8,ENSG00000091106.14,ENSG00000091181.15,ENSG00000092929.7,ENSG00000093072.11,ENSG00000095015.5,ENSG00000095794.15,ENSG00000095951.12,ENSG00000095970.12,ENSG00000096996.11,ENSG00000099985.3,ENSG00000100024.10,ENSG00000100031.14,ENSG00000100055.16,ENSG00000100060.13,ENSG00000100079.5,ENSG00000100100.8,ENSG00000100298.11,ENSG00000100351.12,ENSG00000100365.10,ENSG00000100368.9,ENSG00000100385.9,ENSG00000100448.3,ENSG00000100450.8,ENSG00000100453.8,ENSG00000100599.11,ENSG00000100600.10,ENSG00000100906.6,ENSG00000100985.7,ENSG00000101017.9,ENSG00000101082.9,ENSG00000101109.7,ENSG00000101160.9,ENSG00000101265.11,ENSG00000101307.11,ENSG00000101336.8,ENSG00000101347.7,ENSG00000101596.10,ENSG00000101695.4,ENSG00000101842.9,ENSG00000101916.11,ENSG00000102032.8,ENSG00000102034.12,ENSG00000102096.9,ENSG00000102245.3,ENSG00000102393.5,ENSG00000102445.14,ENSG00000102524.7,ENSG00000102575.6,ENSG00000102879.11,ENSG00000102921.3,ENSG00000102962.4,ENSG00000103313.7,ENSG00000103426.8,ENSG00000103522.11,ENSG00000103569.5,ENSG00000103642.7,ENSG00000103811.11,ENSG00000104043.10,ENSG00000104093.9,ENSG00000104312.6,ENSG00000104783.7,ENSG00000104804.3,ENSG00000104814.8,ENSG00000104856.9,ENSG00000104894.7,ENSG00000104918.4,ENSG00000104921.10,ENSG00000104972.10,ENSG00000104974.6,ENSG00000104998.2,ENSG00000105122.8,ENSG00000105205.6,ENSG00000105339.6,ENSG00000105352.6,ENSG00000105369.5,ENSG00000105371.8,ENSG00000105374.5,ENSG00000105383.10,ENSG00000105483.12,ENSG00000105639.14,ENSG00000105717.9,ENSG00000105835.7,ENSG00000105851.6,ENSG00000105939.8,ENSG00000105967.11,ENSG00000106003.8,ENSG00000106066.9,ENSG00000106560.6,ENSG00000106948.12,ENSG00000106952.3,ENSG00000107099.11,ENSG00000107201.5,ENSG00000107614.17,ENSG00000107738.15,ENSG00000107798.13,ENSG00000107968.5,ENSG00000108179.9,ENSG00000108405.3,ENSG00000108556.7,ENSG00000108691.5,ENSG00000108932.7,ENSG00000109320.7,ENSG00000109684.10,ENSG00000109943.4,ENSG00000110002.11,ENSG00000110031.8,ENSG00000110046.8,ENSG00000110057.3,ENSG00000110077.10,ENSG00000110079.12,ENSG00000110203.4,ENSG00000110324.5,ENSG00000110446.5,ENSG00000110448.6,ENSG00000110665.7,ENSG00000110777.7,ENSG00000110848.4,ENSG00000110852.4,ENSG00000110876.8,ENSG00000110934.6,ENSG00000110944.4,ENSG00000111331.8,ENSG00000111335.8,ENSG00000111348.4,ENSG00000111537.4,ENSG00000111679.12,ENSG00000111729.8,ENSG00000111796.3,ENSG00000111837.7,ENSG00000111859.12,ENSG00000111863.8,ENSG00000111913.11,ENSG00000112096.12,ENSG00000112137.12,ENSG00000112149.5,ENSG00000112182.10,ENSG00000112195.8,ENSG00000112303.9,ENSG00000112394.12,ENSG00000112406.4,ENSG00000112486.10,ENSG00000112799.4,ENSG00000113088.5,ENSG00000113263.8,ENSG00000113532.8,ENSG00000114013.11,ENSG00000114737.11,ENSG00000115008.5,ENSG00000115009.7,ENSG00000115085.9,ENSG00000115165.5,ENSG0</t>
  </si>
  <si>
    <t>CL:0000990</t>
  </si>
  <si>
    <t>conventional dendritic cell</t>
  </si>
  <si>
    <t>Conventional dendritic cell is a dendritic cell that is CD11c-high.</t>
  </si>
  <si>
    <t>CNhs11062,CNhs12000,CNhs13480,CNhs13535,CNhs13536,CNhs13537,CNhs13547</t>
  </si>
  <si>
    <t>CATG00000000026.1,CATG00000000523.1,CATG00000001399.1,CATG00000001539.1,CATG00000001743.1,CATG00000002208.1,CATG00000002210.1,CATG00000002414.1,CATG00000002831.1,CATG00000003032.1,CATG00000003033.1,CATG00000003481.1,CATG00000003781.1,CATG00000003974.1,CATG00000004850.1,CATG00000007210.1,CATG00000007603.1,CATG00000009433.1,CATG00000010071.1,CATG00000010180.1,CATG00000010229.1,CATG00000010332.1,CATG00000010413.1,CATG00000010452.1,CATG00000010703.1,CATG00000010767.1,CATG00000011931.1,CATG00000011981.1,CATG00000012796.1,CATG00000012933.1,CATG00000013087.1,CATG00000013322.1,CATG00000013843.1,CATG00000013994.1,CATG00000014051.1,CATG00000014122.1,CATG00000014133.1,CATG00000014362.1,CATG00000014661.1,CATG00000016415.1,CATG00000016499.1,CATG00000017496.1,CATG00000017830.1,CATG00000018268.1,CATG00000018898.1,CATG00000019284.1,CATG00000019288.1,CATG00000019401.1,CATG00000020630.1,CATG00000021319.1,CATG00000021388.1,CATG00000021389.1,CATG00000021446.1,CATG00000021510.1,CATG00000021958.1,CATG00000022243.1,CATG00000025322.1,CATG00000025760.1,CATG00000026610.1,CATG00000026612.1,CATG00000026614.1,CATG00000026616.1,CATG00000027151.1,CATG00000028329.1,CATG00000028697.1,CATG00000028698.1,CATG00000028706.1,CATG00000028707.1,CATG00000028798.1,CATG00000028876.1,CATG00000030356.1,CATG00000030515.1,CATG00000030516.1,CATG00000030843.1,CATG00000030845.1,CATG00000031500.1,CATG00000031817.1,CATG00000031996.1,CATG00000032111.1,CATG00000032354.1,CATG00000032523.1,CATG00000032777.1,CATG00000033674.1,CATG00000034280.1,CATG00000034351.1,CATG00000035036.1,CATG00000036111.1,CATG00000036123.1,CATG00000036203.1,CATG00000036338.1,CATG00000036636.1,CATG00000036864.1,CATG00000037098.1,CATG00000037623.1,CATG00000037668.1,CATG00000038174.1,CATG00000038176.1,CATG00000038253.1,CATG00000038379.1,CATG00000038448.1,CATG00000038520.1,CATG00000038661.1,CATG00000039266.1,CATG00000039283.1,CATG00000039465.1,CATG00000039612.1,CATG00000040075.1,CATG00000040180.1,CATG00000040566.1,CATG00000040780.1,CATG00000041314.1,CATG00000041727.1,CATG00000041728.1,CATG00000042151.1,CATG00000042495.1,CATG00000042851.1,CATG00000042997.1,CATG00000043248.1,CATG00000043282.1,CATG00000043307.1,CATG00000043383.1,CATG00000044231.1,CATG00000045268.1,CATG00000045277.1,CATG00000045447.1,CATG00000046838.1,CATG00000047012.1,CATG00000047093.1,CATG00000047098.1,CATG00000047104.1,CATG00000047649.1,CATG00000048796.1,CATG00000048899.1,CATG00000049464.1,CATG00000049669.1,CATG00000050915.1,CATG00000051013.1,CATG00000051048.1,CATG00000051597.1,CATG00000051843.1,CATG00000051865.1,CATG00000051945.1,CATG00000051952.1,CATG00000052345.1,CATG00000052885.1,CATG00000052897.1,CATG00000053419.1,CATG00000053829.1,CATG00000054000.1,CATG00000054001.1,CATG00000055191.1,CATG00000055547.1,CATG00000055829.1,CATG00000055881.1,CATG00000056168.1,CATG00000056262.1,CATG00000056322.1,CATG00000056409.1,CATG00000056415.1,CATG00000057089.1,CATG00000057261.1,CATG00000057587.1,CATG00000058242.1,CATG00000058658.1,CATG00000059241.1,CATG00000059297.1,CATG00000059543.1,CATG00000060154.1,CATG00000060467.1,CATG00000061411.1,CATG00000061688.1,CATG00000061701.1,CATG00000061978.1,CATG00000063160.1,CATG00000063401.1,CATG00000063794.1,CATG00000064363.1,CATG00000065448.1,CATG00000065822.1,CATG00000065833.1,CATG00000067191.1,CATG00000067391.1,CATG00000067405.1,CATG00000068131.1,CATG00000069018.1,CATG00000069061.1,CATG00000069181.1,CATG00000069595.1,CATG00000070309.1,CATG00000070531.1,CATG00000071332.1,CATG00000071380.1,CATG00000072164.1,CATG00000072905.1,CATG00000073096.1,CATG00000073223.1,CATG00000073930.1,CATG00000074748.1,CATG00000074922.1,CATG00000075866.1,CATG00000075931.1,CATG00000076244.1,CATG00000076556.1,CATG00000077226.1,CATG00000077739.1,CATG00000078043.1,CATG00000078657.1,CATG00000078935.1,CATG00000079107.1,CATG00000079793.1,CATG00000080058.1,CATG00000080876.1,CATG00000081209.1,CATG00000081405.1,CATG00000081482.1,CATG00000081786.1,CATG00000082033.1,CATG00000082045.1,CATG00000082280.1,CATG00000082474.1,CATG00000082568.1,CATG00000082569.1,CATG00000082843.1,CATG00000083573.1,CATG00000083575.1,CATG00000083577.1,CATG00000083581.1,CATG00000083592.1,CATG00000083596.1,CATG00000083598.1,CATG00000083629.1,CATG00000084170.1,CATG00000086051.1,CATG00000086143.1,CATG00000087081.1,CATG00000087082.1,CATG00000087230.1,CATG00000087261.1,CATG00000087264.1,CATG00000087503.1,CATG00000087504.1,CATG00000087505.1,CATG00000087897.1,CATG00000088065.1,CATG00000088070.1,CATG00000088075.1,CATG00000088077.1,CATG00000088353.1,CATG00000089472.1,CATG00000089951.1,CATG00000090077.1,CATG00000090349.1,CATG00000090413.1,CATG00000091049.1,CATG00000091759.1,CATG00000092008.1,CATG00000092090.1,CATG00000092154.1,CATG00000093355.1,CATG00000093427.1,CATG00000094421.1,CATG00000094526.1,CATG00000094624.1,CATG00000095005.1,CATG00000095548.1,CATG00000095807.1,CATG00000096269.1,CATG00000096938.1,CATG00000097413.1,CATG00000097527.1,CATG00000097865.1,CATG00000098901.1,CATG00000099195.1,CATG00000099288.1,CATG00000100695.1,CATG00000100696.1,CATG00000102371.1,CATG00000103356.1,CATG00000103894.1,CATG00000104487.1,CATG00000104810.1,CATG00000105766.1,CATG00000106368.1,CATG00000106970.1,CATG00000107058.1,CATG00000107234.1,CATG00000108363.1,CATG00000108418.1,CATG00000108988.1,CATG00000109201.1,CATG00000109202.1,CATG00000109219.1,CATG00000109320.1,CATG00000109433.1,CATG00000109846.1,CATG00000109985.1,CATG00000111314.1,CATG00000111502.1,CATG00000112455.1,CATG00000114318.1,CATG00000116390.1,CATG00000116577.1,CATG00000116875.1,CATG00000117311.1,CATG00000117330.1,CATG00000117767.1,CATG00000117970.1,CATG00000118054.1,CATG00000118100.1,ENSG00000002726.15,ENSG00000006062.9,ENSG00000013374.11,ENSG00000019582.10,ENSG00000023445.9,ENSG00000025708.8,ENSG00000031081.6,ENSG00000049249.4,ENSG00000050327.10,ENSG00000052126.10,ENSG00000054219.9,ENSG00000056558.6,ENSG00000057704.6,ENSG00000060558.3,ENSG00000070190.8,ENSG00000071205.7,ENSG00000075618.13,ENSG00000077984.4,ENSG00000078081.3,ENSG00000078589.8,ENSG00000089094.12,ENSG00000089250.14,ENSG00000090104.7,ENSG00000090920.9,ENSG00000100077.10,ENSG00000100336.13,ENSG00000100376.7,ENSG00000100473.11,ENSG00000101017.9,ENSG00000101160.9,ENSG00000102349.10,ENSG00000102962.4,ENSG00000102970.6,ENSG00000103811.11,ENSG00000103942.8,ENSG00000104055.10,ENSG00000104140.6,ENSG00000104921.10,ENSG00000105642.11,ENSG00000107551.16,ENSG00000108639.3,ENSG00000109684.10,ENSG00000110347.7,ENSG00000111181.8,ENSG00000111344.7,ENSG00000111729.8,ENSG00000111863.8,ENSG00000112149.5,ENSG00000113532.8,ENSG00000113946.3,ENSG00000114013.11,ENSG00000115598.5,ENSG00000115616.2,ENSG00000115738.5,ENSG00000116031.7,ENSG00000116032.5,ENSG00000117036.7,ENSG00000118242.11,ENSG00000118492.12,ENSG00000118655.4,ENSG00000119508.13,ENSG00000120217.9,ENSG00000120659.10,ENSG00000120949.10,ENSG00000121594.7,ENSG00000122025.10,ENSG00000123374.6,ENSG00000123595.5,ENSG00000123612.11,ENSG00000124508.12,ENSG00000125726.6,ENSG00000126246.5,ENSG00000126353.3,ENSG00000127399.10,ENSG00000127586.12,ENSG00000128815.13,ENSG00000130584.6,ENSG00000130592.9,ENSG00000130783.9,ENSG00000131203.8,ENSG00000131378.9,ENSG00000132329.6,ENSG00000132514.9,ENSG00000132681.12,ENSG00000134760.5,ENSG00000135148.7,ENSG00000135549.10,ENSG00000135898.5,ENSG00000136167.9,ENSG00000136286.10,ENSG00000136810.8,ENSG00000137124.6,ENSG00000137265.10,ENSG00000137496.13,ENSG00000137571.6,ENSG00000137857.13,ENSG00000138166.5,ENSG00000138185.12,ENSG00000138678.6,ENSG00000140030.4,ENSG00000140254.8,ENSG00000140749.7,ENSG00000141497.9,ENSG00000141655.11,ENSG00000143217.7,ENSG00000143554.9,ENSG00000144158.4,ENSG00000146070.12,ENSG00000147996.12,ENSG00000148600.10,ENSG00000149418.6,ENSG00000149635.2,ENSG00000151490.9,ENSG00000152315.4,ENSG00000153898.8,ENSG00000155307.13,ENSG00000155962.8,ENSG00000156299.8,ENSG00000158457.4,ENSG00000158477.6,ENSG00000158481.8,ENSG00000158485.6,ENSG00000158488.11,ENSG00000159166.9,ENSG00000160307.5,ENSG00000161091.8,ENSG00000161905.8,ENSG00000161921.10,ENSG00000162594.10,ENSG00000162685.5,ENSG00000162723.5,ENSG00000162924.9,ENSG00000163141.14,ENSG00000163218.10,ENSG00000163347.5,ENSG00000163687.9,ENSG00000164136.12,ENSG00000165606.4,ENSG00000165695.5,ENSG00000166676.10,ENSG00000166920.6,ENSG00000167600.9,ENSG00000169418.9,ENSG00000169508.6,ENSG00000170873.14,ENSG00000171428.9,ENSG00000171517.5,ENSG00000172175.8,ENSG00000172292.10,ENSG00000172818.5,ENSG00000173080.4,ENSG00000173237.4,ENSG00000173404.3,ENSG00000174500.8,ENSG00000175121.7,ENSG00000176320.2,ENSG00000178175.7,ENSG00000178199.9,ENSG00000179294.5,ENSG00000179344.12,ENSG00000179428.2,ENSG00000179583.13,ENSG00000179639.6,ENSG00000179855.5,ENSG00000180611.6,ENSG00000180758.10,ENSG00000181577.11,ENSG00000181819.14,ENSG00000182351.6,ENSG00000182853.7,ENSG00000184293.3,ENSG00000184330.7,ENSG00000185829.11,ENSG00000186188.6,ENSG00000186583.7,ENSG00000186710.7,ENSG00000187037.4,ENSG00000187474.4,ENSG00000187796.9,ENSG00000188089.9,ENSG00000188101.5,ENSG00000188505.4,ENSG00000188676.9,ENSG00000196126.6,ENSG00000196301.3,ENSG00000196408.7,ENSG00000196735.7,ENSG00000196743.4,ENSG00000197471.7,ENSG00000197503.4,ENSG00000197953.5,ENSG00000198324.10,ENSG00000198502.5,ENSG00000198829.5,ENSG00000199426.1,ENSG00000204044.5,ENSG00000204252.8,ENSG00000204257.10,ENSG00000204287.9,ENSG00000213145.5,ENSG00000213886.3,ENSG00000214900.4,ENSG00000215277.4,ENSG00000217801.5,ENSG00000220201.3,ENSG00000221887.4,ENSG00000223534.1,ENSG00000223865.6,ENSG00000224000.1,ENSG00000224164.1,ENSG00000224228.2,ENSG00000225963.3,ENSG00000226089.2,ENSG00000226097.1,ENSG00000226281.2,ENSG00000226400.2,ENSG00000226472.3,ENSG00000227502.2,ENSG00000227765.3,ENSG00000228397.1,ENSG00000228651.1,ENSG00000228742.5,ENSG00000228825.1,ENSG00000229367.1,ENSG00000229391.3,ENSG00000229522.1,ENSG00000229672.2,ENSG00000230024.1,ENSG00000230107.1,ENSG00000230747.1,ENSG00000231389.3,ENSG00000231808.1,ENSG00000232065.1,ENSG00000232512.2,ENSG00000232628.1,ENSG00000232629.4,ENSG00000233457.1,ENSG00000234147.1,ENSG00000234388.2,ENSG00000234394.4,ENSG00000234933.1,ENSG00000235013.1,ENSG00000235808.1,ENSG00000235947.1,ENSG00000236154.1,ENSG00000236336.1,ENSG00000236700.1,ENSG00000237152.2,ENSG00000237372.1,ENSG00000237398.1,ENSG00000237541.3,ENSG00000237810.3,ENSG00000238033.1,ENSG00000238225.1,ENSG00000239642.1,ENSG00000240685.1,ENSG00000241106.2,ENSG00000242574.4,ENSG00000243295.1,ENSG00000243440.2,ENSG00000243468.4,ENSG00000243753.1,ENSG00000244165.1,ENSG00000244676.1,ENSG00000245311.2,ENSG00000247131.1,ENSG00000248672.1,ENSG00000248993.1,ENSG00000249036.1,ENSG00000249096.2,ENSG00000249334.1,ENSG00000249481.2,ENSG00000249960.2,ENSG00000250330.1,ENSG00000250509.1,ENSG00000251586.1,ENSG00000251856.1,ENSG00000251916.1,ENSG00000252826.1,ENSG00000253138.1,ENSG00000253217.1,ENSG00000253838.1,ENSG00000253915.1,ENSG00000255428.1,ENSG00000255833.1,ENSG00000255921.1,ENSG00000256020.1,ENSG00000257341.1,ENSG00000257580.1,ENSG00000257657.2,ENSG00000258072.1,ENSG00000258227.2,ENSG00000258256.1,ENSG00000260101.1,ENSG00000260174.1,ENSG00000261039.1,ENSG00000261040.2,ENSG00000261488.1,ENSG00000262519.1,ENSG00000262619.1,ENSG00000263667.1,ENSG00000265975.1,ENSG00000266446.1,ENSG00000266903.1,ENSG00000267226.1,ENSG00000267262.1,ENSG00000267582.1,ENSG00000267604.1,ENSG00000267712.1,ENSG00000270008.1,ENSG00000271557.1,ENSG00000273363.1,ENSG00000273443.1,ENSGR0000169093.10,ENSGR0000205755.6</t>
  </si>
  <si>
    <t>CL:0001014</t>
  </si>
  <si>
    <t>CD1a-positive Langerhans cell</t>
  </si>
  <si>
    <t>CD1a-positive Langerhans cell is a Langerhans_cell that is CD1a-positive and CD324-positive.</t>
  </si>
  <si>
    <t>CNhs13480,CNhs13537</t>
  </si>
  <si>
    <t>CATG00000000229.1,CATG00000000342.1,CATG00000000346.1,CATG00000000494.1,CATG00000000523.1,CATG00000000659.1,CATG00000000994.1,CATG00000001086.1,CATG00000001093.1,CATG00000001176.1,CATG00000001273.1,CATG00000001378.1,CATG00000001399.1,CATG00000001539.1,CATG00000001575.1,CATG00000001743.1,CATG00000002019.1,CATG00000002208.1,CATG00000002236.1,CATG00000002414.1,CATG00000002463.1,CATG00000002464.1,CATG00000002502.1,CATG00000002504.1,CATG00000002531.1,CATG00000002638.1,CATG00000002810.1,CATG00000002831.1,CATG00000002946.1,CATG00000002955.1,CATG00000003033.1,CATG00000003329.1,CATG00000003457.1,CATG00000003759.1,CATG00000003781.1,CATG00000003787.1,CATG00000003969.1,CATG00000003973.1,CATG00000003974.1,CATG00000003978.1,CATG00000003988.1,CATG00000004155.1,CATG00000004521.1,CATG00000004539.1,CATG00000004757.1,CATG00000004758.1,CATG00000004761.1,CATG00000004764.1,CATG00000004802.1,CATG00000004850.1,CATG00000005225.1,CATG00000005468.1,CATG00000005604.1,CATG00000005853.1,CATG00000005903.1,CATG00000005953.1,CATG00000006027.1,CATG00000006598.1,CATG00000006982.1,CATG00000007131.1,CATG00000007499.1,CATG00000007579.1,CATG00000007582.1,CATG00000007603.1,CATG00000007628.1,CATG00000007803.1,CATG00000007804.1,CATG00000007833.1,CATG00000007866.1,CATG00000008040.1,CATG00000008532.1,CATG00000008563.1,CATG00000008719.1,CATG00000008738.1,CATG00000008781.1,CATG00000008994.1,CATG00000009024.1,CATG00000009025.1,CATG00000009163.1,CATG00000009569.1,CATG00000009581.1,CATG00000010007.1,CATG00000010180.1,CATG00000010268.1,CATG00000010332.1,CATG00000010408.1,CATG00000010413.1,CATG00000010452.1,CATG00000010541.1,CATG00000010623.1,CATG00000010650.1,CATG00000010703.1,CATG00000010916.1,CATG00000010957.1,CATG00000010971.1,CATG00000011100.1,CATG00000011129.1,CATG00000011278.1,CATG00000011437.1,CATG00000011463.1,CATG00000011504.1,CATG00000011548.1,CATG00000011570.1,CATG00000011583.1,CATG00000011612.1,CATG00000011931.1,CATG00000011986.1,CATG00000011990.1,CATG00000012005.1,CATG00000012026.1,CATG00000012212.1,CATG00000012368.1,CATG00000012386.1,CATG00000012433.1,CATG00000012499.1,CATG00000012794.1,CATG00000012796.1,CATG00000012855.1,CATG00000012933.1,CATG00000013087.1,CATG00000013191.1,CATG00000013246.1,CATG00000013247.1,CATG00000013322.1,CATG00000013511.1,CATG00000013611.1,CATG00000013645.1,CATG00000013662.1,CATG00000013771.1,CATG00000013784.1,CATG00000013843.1,CATG00000013863.1,CATG00000013893.1,CATG00000013994.1,CATG00000014122.1,CATG00000014196.1,CATG00000014207.1,CATG00000014352.1,CATG00000014356.1,CATG00000014359.1,CATG00000014362.1,CATG00000014486.1,CATG00000014533.1,CATG00000015649.1,CATG00000015777.1,CATG00000015926.1,CATG00000016353.1,CATG00000016603.1,CATG00000016780.1,CATG00000017017.1,CATG00000017496.1,CATG00000017541.1,CATG00000017777.1,CATG00000017830.1,CATG00000018006.1,CATG00000018121.1,CATG00000018218.1,CATG00000018226.1,CATG00000018232.1,CATG00000018268.1,CATG00000018542.1,CATG00000018543.1,CATG00000018862.1,CATG00000018875.1,CATG00000018880.1,CATG00000018895.1,CATG00000019284.1,CATG00000019288.1,CATG00000019377.1,CATG00000019401.1,CATG00000019410.1,CATG00000019885.1,CATG00000019910.1,CATG00000019993.1,CATG00000020077.1,CATG00000020198.1,CATG00000020341.1,CATG00000020379.1,CATG00000020498.1,CATG00000020513.1,CATG00000020805.1,CATG00000020833.1,CATG00000020952.1,CATG00000021054.1,CATG00000021074.1,CATG00000021184.1,CATG00000021319.1,CATG00000021329.1,CATG00000021380.1,CATG00000021388.1,CATG00000021389.1,CATG00000021510.1,CATG00000021516.1,CATG00000021525.1,CATG00000021539.1,CATG00000021616.1,CATG00000021764.1,CATG00000021801.1,CATG00000021913.1,CATG00000021958.1,CATG00000022162.1,CATG00000022222.1,CATG00000022243.1,CATG00000022286.1,CATG00000022460.1,CATG00000022465.1,CATG00000022613.1,CATG00000022687.1,CATG00000022726.1,CATG00000022822.1,CATG00000022987.1,CATG00000023072.1,CATG00000023093.1,CATG00000023109.1,CATG00000023270.1,CATG00000023278.1,CATG00000023312.1,CATG00000023345.1,CATG00000023547.1,CATG00000023610.1,CATG00000023611.1,CATG00000023614.1,CATG00000023643.1,CATG00000023949.1,CATG00000023977.1,CATG00000024065.1,CATG00000024267.1,CATG00000024280.1,CATG00000024378.1,CATG00000024697.1,CATG00000024822.1,CATG00000024823.1,CATG00000024824.1,CATG00000025322.1,CATG00000025502.1,CATG00000025793.1,CATG00000025824.1,CATG00000025882.1,CATG00000025889.1,CATG00000025928.1,CATG00000026123.1,CATG00000026610.1,CATG00000026612.1,CATG00000026614.1,CATG00000026616.1,CATG00000026756.1,CATG00000027033.1,CATG00000027151.1,CATG00000027238.1,CATG00000027469.1,CATG00000027623.1,CATG00000027739.1,CATG00000027746.1,CATG00000027831.1,CATG00000027890.1,CATG00000027993.1,CATG00000028175.1,CATG00000028252.1,CATG00000028257.1,CATG00000028328.1,CATG00000028329.1,CATG00000028561.1,CATG00000028683.1,CATG00000028692.1,CATG00000028697.1,CATG00000028698.1,CATG00000028707.1,CATG00000028876.1,CATG00000029033.1,CATG00000029094.1,CATG00000029126.1,CATG00000029209.1,CATG00000029307.1,CATG00000029885.1,CATG00000029909.1,CATG00000030052.1,CATG00000030171.1,CATG00000030413.1,CATG00000030415.1,CATG00000030436.1,CATG00000030463.1,CATG00000030577.1,CATG00000030651.1,CATG00000030768.1,CATG00000030841.1,CATG00000030843.1,CATG00000030845.1,CATG00000030863.1,CATG00000030881.1,CATG00000031233.1,CATG00000031261.1,CATG00000031361.1,CATG00000031400.1,CATG00000031540.1,CATG00000031577.1,CATG00000031741.1,CATG00000031781.1,CATG00000031817.1,CATG00000031996.1,CATG00000032005.1,CATG00000032111.1,CATG00000032120.1,CATG00000032346.1,CATG00000032376.1,CATG00000032400.1,CATG00000032523.1,CATG00000032530.1,CATG00000032669.1,CATG00000032777.1,CATG00000032809.1,CATG00000032857.1,CATG00000032934.1,CATG00000032935.1,CATG00000032955.1,CATG00000032969.1,CATG00000033140.1,CATG00000033358.1,CATG00000033362.1,CATG00000033397.1,CATG00000033613.1,CATG00000033674.1,CATG00000034085.1,CATG00000034128.1,CATG00000034159.1,CATG00000034220.1,CATG00000034234.1,CATG00000034239.1,CATG00000034280.1,CATG00000034349.1,CATG00000034518.1,CATG00000034566.1,CATG00000034660.1,CATG00000034837.1,CATG00000034866.1,CATG00000035036.1,CATG00000035382.1,CATG00000035601.1,CATG00000035934.1,CATG00000036110.1,CATG00000036111.1,CATG00000036123.1,CATG00000036203.1,CATG00000036338.1,CATG00000036350.1,CATG00000036636.1,CATG00000036856.1,CATG00000036862.1,CATG00000036864.1,CATG00000037059.1,CATG00000037098.1,CATG00000037623.1,CATG00000037668.1,CATG00000037778.1,CATG00000037789.1,CATG00000038174.1,CATG00000038176.1,CATG00000038341.1,CATG00000038379.1,CATG00000038520.1,CATG00000038594.1,CATG00000038597.1,CATG00000038647.1,CATG00000038685.1,CATG00000038930.1,CATG00000039155.1,CATG00000039203.1,CATG00000039204.1,CATG00000039283.1,CATG00000039288.1,CATG00000039310.1,CATG00000039330.1,CATG00000039436.1,CATG00000039609.1,CATG00000039611.1,CATG00000039612.1,CATG00000039745.1,CATG00000039772.1,CATG00000039976.1,CATG00000039989.1,CATG00000040042.1,CATG00000040054.1,CATG00000040055.1,CATG00000040075.1,CATG00000040176.1,CATG00000040180.1,CATG00000040371.1,CATG00000040400.1,CATG00000040424.1,CATG00000040477.1,CATG00000040494.1,CATG00000040576.1,CATG00000040590.1,CATG00000040755.1,CATG00000040780.1,CATG00000040897.1,CATG00000041021.1,CATG00000041148.1,CATG00000041154.1,CATG00000041175.1,CATG00000041280.1,CATG00000041337.1,CATG00000041340.1,CATG00000041486.1,CATG00000041504.1,CATG00000041525.1,CATG00000041719.1,CATG00000041725.1,CATG00000041726.1,CATG00000041727.1,CATG00000041728.1,CATG00000041759.1,CATG00000041776.1,CATG00000041779.1,CATG00000042212.1,CATG00000042228.1,CATG00000042837.1,CATG00000042851.1,CATG00000042997.1,CATG00000043092.1,CATG00000043102.1,CATG00000043103.1,CATG00000043107.1,CATG00000043248.1,CATG00000043261.1,CATG00000043282.1,CATG00000043307.1,CATG00000043383.1,CATG00000043665.1,CATG00000043809.1,CATG00000043810.1,CATG00000043839.1,CATG00000043871.1,CATG00000043872.1,CATG00000043880.1,CATG00000043968.1,CATG00000044151.1,CATG00000044231.1,CATG00000044530.1,CATG00000044534.1,CATG00000044543.1,CATG00000044548.1,CATG00000044642.1,CATG00000044928.1,CATG00000045070.1,CATG00000045206.1,CATG00000045207.1,CATG00000045258.1,CATG00000045268.1,CATG00000045402.1,CATG00000045447.1,CATG00000045557.1,CATG00000045652.1,CATG00000046115.1,CATG00000046228.1,CATG00000046272.1,CATG00000046273.1,CATG00000046401.1,CATG00000046838.1,CATG00000047093.1,CATG00000047096.1,CATG00000047098.1,CATG00000047113.1,CATG00000047162.1,CATG00000047270.1,CATG00000047463.1,CATG00000047533.1,CATG00000047586.1,CATG00000047649.1,CATG00000047741.1,CATG00000047844.1,CATG00000047943.1,CATG00000047980.1,CATG00000047996.1,CATG00000048699.1,CATG00000048752.1,CATG00000048770.1,CATG00000048899.1,CATG00000049038.1,CATG00000049297.1,CATG00000049335.1,CATG00000049433.1,CATG00000049436.1,CATG00000049454.1,CATG00000049462.1,CATG00000049464.1,CATG00000049601.1,CATG00000049612.1,CATG00000049695.1,CATG00000049699.1,CATG00000049710.1,CATG00000049795.1,CATG00000050284.1,CATG00000050387.1,CATG00000050915.1,CATG00000051013.1,CATG00000051103.1,CATG00000051290.1,CATG00000051292.1,CATG00000051293.1,CATG00000051365.1,CATG00000051553.1,CATG00000051597.1,CATG00000051843.1,CATG00000051860.1,CATG00000051865.1,CATG00000051936.1,CATG00000051941.1,CATG00000051943.1,CATG00000051945.1,CATG00000051951.1,CATG00000051952.1,CATG00000052549.1,CATG00000052885.1,CATG00000052897.1,CATG00000052905.1,CATG00000053065.1,CATG00000053075.1,CATG00000053155.1,CATG00000053390.1,CATG00000053391.1,CATG00000053605.1,CATG00000053613.1,CATG00000053671.1,CATG00000053680.1,CATG00000053719.1,CATG00000053809.1,CATG00000053834.1,CATG00000053951.1,CATG00000054022.1,CATG00000054077.1,CATG00000054471.1,CATG00000054476.1,CATG00000054477.1,CATG00000054716.1,CATG00000054726.1,CATG00000054968.1,CATG00000055197.1,CATG00000055241.1,CATG00000055464.1,CATG00000055616.1,CATG00000055628.1,CATG00000055869.1,CATG00000055928.1,CATG00000055951.1,CATG00000056034.1,CATG00000056063.1,CATG00000056168.1,CATG00000056171.1,CATG00000056198.1,CATG00000056217.1,CATG00000056259.1,CATG00000056262.1,CATG00000056266.1,CATG00000056322.1,CATG00000056451.1,CATG00000056669.1,CATG00000056857.1,CATG00000056952.1,CATG00000057089.1,CATG00000057490.1,CATG00000057573.1,CATG00000057735.1,CATG00000057783.1,CATG00000057839.1,CATG00000057888.1,CATG00000058057.1,CATG00000058062.1,CATG00000058242.1,CATG00000058442.1,CATG00000058465.1,CATG00000058583.1,CATG00000058651.1,CATG00000058658.1,CATG00000058685.1,CATG00000058702.1,CATG00000058845.1,CATG00000058994.1,CATG00000059016.1,CATG00000059019.1,CATG00000059023.1,CATG00000059258.1,CATG00000059477.1,CATG00000059543.1,CATG00000059629.1,CATG00000059742.1,CATG00000059769.1,CATG00000059964.1,CATG00000059974.1,CATG00000060154.1,CATG00000060165.1,CATG00000060467.1,CATG00000060552.1,CATG00000061041.1,CATG00000061099.1,CATG00000061175.1,CATG00000061411.1,CATG00000061639.1,CATG00000061688.1,CATG00000061734.1,CATG00000061795.1,CATG00000061978.1,CATG00000062392.1,CATG00000062406.1,CATG00000062762.1,CATG00000063160.1,CATG00000063301.1,CATG00000063365.1,CATG00000063381.1,CATG00000063435.1,CATG00000063514.1,CATG00000063644.1,CATG00000063646.1,CATG00000063723.1,CATG00000063794.1,CATG00000063920.1,CATG00000064009.1,CATG00000064236.1,CATG00000064360.1,CATG00000064363.1,CATG00000064463.1,CATG00000064776.1,CATG00000065366.1,CATG00000065448.1,CATG00000065460.1,CATG00000065552.1,CATG00000065645.1,CATG00000065824.1,CATG00000065831.1,CATG00000065837.1,CATG00000065920.1,CATG00000065924.1,CATG00000065998.1,CATG00000066327.1,CATG00000066493.1,CATG00000066599.1,CATG00000066639.1,CATG00000066767.1,CATG00000066877.1,CATG00000067029.1,CATG00000067070.1,CATG00000067240.1,CATG00000067370.1,CATG00000067391.1,CATG00000067532.1,CATG00000067693.1,CATG00000067714.1,CATG00000068113.1,CATG00000068127.1,CATG00000068390.1,CATG00000068404.1,CATG00000068412.1,CATG00000068418.1,CATG00000068811.1,CATG00000068905.1,CATG00000069061.1,CATG00000069181.1,CATG00000069498.1,CATG00000069595.1,CATG00000069605.1,CATG00000069608.1,CATG00000070753.1,CATG00000071299.1,CATG00000071663.1,CATG00000071724.1,CATG00000072157.1,CATG00000072158.1,CATG00000072170.1,CATG00000072328.1,CATG00000072340.1,CATG00000072390.1,CATG00000072709.1,CATG00000072715.1,CATG00000072835.1,CATG00000072905.1,CATG00000073096.1,CATG00000073223.1,CATG00000073310.1,CATG00000073366.1,CATG00000073777.1,CATG00000073930.1,CATG00000073950.1,CATG00000074135.1,CATG00000074858.1,CATG00000074922.1,CATG00000075175.1,CATG00000075204.1,CATG00000075890.1,CATG00000075931.1,CATG00000076106.1,CATG00000076127.1,CATG00000076217.1,CATG00000076534.1,CATG00000076556.1,CATG00000076837.1,CATG00000077264.1,CATG00000077412.1,CATG00000077568.1,CATG00000077612.1,CATG00000077719.1,CATG00000077720.1,CATG00000077728.1,CATG00000077739.1,CATG00000077927.1,CATG00000077988.1,CATG00000078043.1,CATG00000078352.1,CATG00000078655.1,CATG00000078657.1,CATG00000078692.1,CATG00000078693.1,CATG00000078704.1,CATG00000078964.1,CATG00000078969.1,CATG00000078987.1,CATG00000079107.1,CATG00000079603.1,CATG00000079612.1,CATG00000079626.1,CATG00000079883.1,CATG00000080214.1,CATG00000081178.1,CATG00000081209.1,CATG00000081243.1,CATG00000081377.1,CATG00000081405.1,CATG00000081482.1,CATG00000081498.1,CATG00000081833.1,CATG00000081835.1,CATG00000081920.1,CATG00000082031.1,CATG00000082033.1,CATG00000082045.1,CATG00000082097.1,CATG00000082100.1,CATG00000082156.1,CATG00000082217.1,CATG00000082280.1,CATG00000082474.1,CATG00000082478.1,CATG00000082486.1,CATG00000082487.1,CATG00000082488.1,CATG00000082568.1,CATG00000082569.1,CATG00000082571.1,CATG00000082636.1,CATG00000082696.1,CATG00000082772.1,CATG00000082812.1,CATG00000082843.1,CATG00000082852.1,CATG00000082915.1,CATG00000082936.1,CATG00000083247.1,CATG00000083271.1,CATG00000083550.1,CATG00000083570.1,CATG00000083577.1,CATG00000083580.1,CATG00000083581.1,CATG00000083592.1,CATG00000083596.1,CATG00000083598.1,CATG00000083853.1,CATG00000083873.1,CATG00000083902.1,CATG00000084170.1,CATG00000084563.1,CATG00000084574.1,CATG00000085190.1,CATG00000085191.1,CATG00000085245.1,CATG00000085596.1,CATG00000085788.1,CATG00000086010.1,CATG00000086027.1,CATG00000086092.1,CATG00000086139.1,CATG00000086143.1,CATG00000086150.1,CATG00000086156.1,CATG00000086181.1,CATG00000086392.1,CATG00000086506.1,CATG00000086514.1,CATG00000086537.1,CATG00000086948.1,CATG00000087076.1,CATG00000087173.1,CATG00000087222.1,CATG00000087230.1,CATG00000087231.1,CATG00000087261.1,CATG00000087326.1,CATG00000087410.1,CATG00000087431.1,CATG00000087481.1,CATG00000087503.1,CATG00000087504.1,CATG00000087505.1,CATG00000087513.1,CATG00000087828.1,CATG00000087900.1,CATG00000087920.1,CATG00000088030.1,CATG00000088064.1,CATG00000088065.1,CATG00000088070.1,CATG00000088071.1,CATG00000088072.1,CATG00000088073.1,CATG00000088075.1,CATG00000088077.1,CATG00000088085.1,CATG00000088353.1,CATG00000088367.1,CATG00000088641.1,CATG00000089063.1,CATG00000089081.1,CATG00000089473.1,CATG00000089474.1,CATG00000089604.1,CATG00000089817.1,CATG00000090013.1,CATG00000090078.1,CATG00000090114.1,CATG00000090145.1,CATG00000090164.1,CATG00000090176.1,CATG00000090184.1,CATG00000090187.1,CATG00000090351.1,CATG00000090439.1,CATG00000090679.1,CATG00000090980.1,CATG00000091049.1,CATG00000091674.1,CATG00000091709.1,CATG00000091759.1,CATG00000091932.1,CATG00000092008.1,CATG00000092090.1,CATG00000092154.1,CATG00000092377.1,CATG00000092426.1,CATG00000092626.1,CATG00000093343.1,CATG00000093355.1,CATG00000093427.1,CATG00000093626.1,CATG00000093942.1,CATG00000094092.1,CATG00000094253.1,CATG00000094302.1,CATG00000094357.1,CATG00000094421.1,CATG00000094521.1,CATG00000094526.1,CATG00000094532.1,CATG00000094618.1,CATG00000094624.1,CATG00000094847.1,CATG00000095020.1,CATG00000095140.1,CATG00000095383.1,CATG00000095389.1,CATG00000095807.1,CATG00000095811.1,CATG00000095861.1,CATG00000095965.1,CATG00000096037.1,CATG00000096362.1,CATG00000096427.1,CATG00000096704.1,CATG00000096850.1,CATG00000096853.1,CATG00000097085.1,CATG00000097484.1,CATG00000097527.1,CATG00000097537.1,CATG00000097577.1,CATG00000097624.1,CATG00000097827.1,CATG00000098118.1,CATG00000098396.1,CATG00000098695.1,CATG00000098794.1,CATG00000098901.1,CATG00000099118.1,CATG00000099195.1,CATG00000099203.1,CATG00000099288.1,CATG00000099535.1,CATG00000100377.1,CATG00000100582.1,CATG00000100690.1,CATG00000100695.1,CATG00000100696.1,CATG00000100699.1,CATG00000100701.1,CATG00000100703.1,CATG00000100858.1,CATG00000100958.1,CATG00000100959.1,CATG00000100961.1,CATG00000101040.1,CATG00000101285.1,CATG00000101298.1,CATG00000101522.1,CATG00000101626.1,CATG00000101875.1,CATG00000101948.1,CATG00000102008.1,CATG00000102166.1,CATG00000102350.1,CATG00000102361.1,CATG00000102694.1,CATG00000102811.1,CATG00000102988.1,CATG00000103017.1,CATG00000103037.1,CATG00000103181.1,CATG00000103360.1,CATG00000103379.1,CATG00000103697.1,CATG00000103786.1,CATG00000103942.1,CATG00000103960.1,CATG00000103991.1,CATG00000104065.1,CATG00000104066.1,CATG00000104067.1,CATG00000104070.1,CATG00000104071.1,CATG00000104138.1,CATG00000104320.1,CATG00000104372.1,CATG00000104373.1,CATG00000104430.1,CATG00000104487.1,CATG00000104609.1,CATG00000104810.1,CATG00000105104.1,CATG00000105110.1,CATG00000105376.1,CATG00000105440.1,CATG00000105492.1,CATG00000105534.1,CATG00000105590.1,CATG00000105951.1,CATG00000105977.1,CATG00000106064.1,CATG00000106240.1,CATG00000106348.1,CATG00000106368.1,CATG00000106563.1,CATG00000106612.1,CATG00000106649.1,CATG00000106700.1,CATG00000106742.1,CATG00000106963.1,CATG00000106964.1,CATG00000107008.1,CATG00000107013.1,CATG00000107056.1,CATG00000107058.1,CATG00000107059.1,CATG00000107233.1,CATG00000107234.1,CATG00000107334.1,CATG00000107346.1,CATG00000107359.1,CATG00000107419.1,CATG00000107551.1,CATG00000107836.1,CATG00000108250.1,CATG00000108363.1,CATG00000108421.1,CATG00000109049.1,CATG00000109156.1,CATG00000109219.1,CATG00000109320.1,CATG00000109351.1,CATG00000109433.1,CATG00000109672.1,CATG00000109788.1,CATG00000110133.1,CATG00000110446.1,CATG00000110467.1,CATG00000110491.1,CATG00000110509.1,CATG00000110598.1,CATG00000110601.1,CATG00000110634.1,CATG00000110901.1,CATG00000111005.1,CATG00000111070.1,CATG00000111088.1,CATG00000111314.1,CATG00000111466.1,CATG00000111502.1,CATG00000111836.1,CATG00000111964.1,CATG00000111979.1,CATG00000112094.1,CATG00000112455.1,CATG00000112467.1,CATG00000112611.1,CATG00000112783.1,CATG00000112871.1,CATG00000112896.1,CATG00000112897.1,CATG00000112921.1,CATG00000112924.1,CATG00000112985.1,CATG00000113140.1,CATG00000113254.1,CATG00000113734.1,CATG00000113756.1,CATG00000113874.1,CATG00000114314.1,CATG00000114512.1,CATG00000114575.1,CATG00000114592.1,CATG00000114977.1,CATG00000115636.1,CATG00000115645.1,CATG00000115662.1,CATG00000115738.1,CATG00000115742.1,CATG00000115902.1,CATG00000115920.1,CATG00000116213.1,CATG00000116216.1,CATG00000116220.1,CATG00000116309.1,CATG00000116390.1,CATG00000116501.1,CATG00000116840.1,CATG00000116875.1,CATG00000116961.1,CATG00000117071.1,CATG00000117099.1,CATG00000117105.1,CATG00000117130.1,CATG00000117200.1,CATG00000117262.1,CATG00000117326.1,CATG00000117330.1,CATG00000117736.1,CATG00000117745.1,CATG00000117746.1,CATG00000117767.1,CATG00000117777.1,CATG00000117890.1,CATG00000117970.1,CATG00000118100.1,ENSG00000005001.5,ENSG00000006283.13,ENSG00000006451.3,ENSG00000006652.9,ENSG00000008405.7,ENSG00000012779.6,ENSG00000019582.10,ENSG00000020633.14,ENSG00000025772.7,ENSG00000031081.6,ENSG00000038532.10,ENSG00000039068.14,ENSG00000042980.8,ENSG00000049249.4,ENSG00000050327.10,ENSG00000050628.16,ENSG00000056558.6,ENSG00000057657.10,ENSG00000060558.3,ENSG00000064270.8,ENSG00000065923.5,ENSG00000065989.11,ENSG00000070190.8,ENSG00000073711.6,ENSG00000073737.12,ENSG00000074660.11,ENSG00000077984.4,ENSG00000078081.3,ENSG00000078589.8,ENSG00000081277.7,ENSG00000081320.6,ENSG00000084734.4,ENSG00000085721.8,ENSG00000086544.2,ENSG00000087510.5,ENSG00000087589.12,ENSG00000087903.8,ENSG00000088002.7,ENSG00000090104.7,ENSG00000090920.9,ENSG00000091128.8,ENSG00000092820.13,ENSG00000096696.9,ENSG00000100078.3,ENSG00000100473.11,ENSG00000100558.4,ENSG00000100906.6,ENSG00000101017.9,ENSG00000102069.3,ENSG00000102349.10,ENSG00000102393.5,ENSG00000102606.13,ENSG00000102760.12,ENSG00000102962.4,ENSG00000103811.11,ENSG00000104043.10,ENSG00000104055.10,ENSG00000104140.6,ENSG00000105088.4,ENSG00000105131.3,ENSG00000105141.4,ENSG00000105642.11,ENSG00000105875.9,ENSG00000106066.9,ENSG00000106236.3,ENSG00000106258.9,ENSG00000106268.11,ENSG00000107719.8,ENSG00000107968.5,ENSG00000108244.12,ENSG00000108556.7,ENSG00000108639.3,ENSG00000108947.4,ENSG00000109101.3,ENSG00000109182.7,ENSG00000109320.7,ENSG00000109684.10,ENSG00000110347.7,ENSG00000110944.4,ENSG00000111181.8,ENSG00000111344.7,ENSG00000111405.4,ENSG00000111729.8,ENSG00000111846.11,ENSG00000112149.5,ENSG00000112486.10,ENSG00000113946.3,ENSG00000114013.11,ENSG00000114529.8,ENSG00000114654.6,ENSG00000114993.11,ENSG00000115008.5,ENSG00000115112.7,ENSG00000115598.5,ENSG00000115738.5,ENSG00000116031.7,ENSG00000116717.7,ENSG00000116741.6,ENSG00000116815.11,ENSG00000116830.7,ENSG00000117009.7,ENSG00000117036.7,ENSG00000117595.6,ENSG00000118242.11,ENSG00000118492.12,ENSG00000118503.10,ENSG00000118515.7,ENSG00000118655.4,ENSG00000118976.5,ENSG00000119508.13,ENSG00000119714.6,ENSG00000119862.8,ENSG00000120063.5,ENSG00000120280.5,ENSG00000120659.10,ENSG00000120949.10,ENSG00000121351.3,ENSG00000121594.7,ENSG00000122025.10,ENSG00000123358.15,ENSG00000123374.6,ENSG00000124429.13,ENSG00000124466.8,ENSG00000125084.7,ENSG00000125257.9,ENSG00000125740.9,ENSG00000125775.10,ENSG00000125780.11,ENSG00000125998.7,ENSG00000126246.5,ENSG00000128016.4,ENSG00000129455.11,ENSG00000130584.6,ENSG00000130768.10,ENSG00000130783.9,ENSG00000130844.12,ENSG00000131196.13,ENSG00000132326.7,ENSG00000132510.6,ENSG00000132514.9,ENSG00000133136.3,ENSG00000133710.11,ENSG00000134107.4,ENSG00000134242.11,ENSG00000134317.13,ENSG00000134760.5,ENSG00000134762.12,ENSG00000134765.5,ENSG00000135549.10,ENSG00000135604.9,ENSG00000135898.5,ENSG00000136155.12,ENSG00000136167.9,ENSG00000136457.5,ENSG00000136653.15,ENSG00000136688.6,ENSG00000136826.10,ENSG00000137265.10,ENSG00000137496.13,ENSG00000137672.8,ENSG00000137699.12,ENSG00000137709.5,ENSG00000137857.13,ENSG00000138185.12,ENSG00000138623.5,ENSG00000138670.12,ENSG00000138678.6,ENSG00000139044.6,ENSG00000139144.5,ENSG00000139597.12,ENSG00000139626.11,ENSG00000139725.3,ENSG00000139988.5,ENSG00000140030.4,ENSG00000140254.8,ENSG00000140284.6,ENSG00000141384.7,ENSG00000141497.9,ENSG00000141506.9,ENSG00000141527.12,ENSG00000141579.6,ENSG00000141682.11,ENSG00000142178.7,ENSG00000142273.6,ENSG00000142549.9,ENSG00000142627.9,ENSG00000143067.4,ENSG00000143217.7,ENSG00000143367.11,ENSG00000143507.13,ENSG00000143816.7,ENSG00000143882.5,ENSG00000144158.4,ENSG00000144452.10,ENSG00000144550.8,ENSG00000144655.10,ENSG00000144843.7,ENSG00000145283.7,ENSG00000146232.10,ENSG00000146592.12,ENSG00000147697.4,ENSG00000147996.12,ENSG00000148600.10,ENSG00000149289.6,ENSG00000149418.6,ENSG00000149635.2,ENSG00000152056.12,ENSG00000152315.4,ENSG00000152484.9,ENSG00000152503.5,ENSG00000153046.13,ENSG00000153234.9,ENSG00000153294.7,ENSG00000153898.8,ENSG00000154124.4,ENSG00000154227.9,ENSG00000154783.6,ENSG00000155367.11,ENSG00000155918.3,ENSG00000156006.4,ENSG00000156299.8,ENSG00000156535.9,ENSG00000158050.4,ENSG00000158055.11,ENSG00000158457.4,ENSG00000158477.6,ENSG00000158481.8,ENSG00000158485.6,ENSG00000158486.9,ENSG00000158488.11,ENSG00000158786.4,ENSG00000159166.9,ENSG00000159337.6,ENSG00000159788.14,ENSG00000160307.5,ENSG00000160505.11,ENSG00000160789.15,ENSG00000161249.16,ENSG00000161647.14,ENSG00000161835.6,ENSG00000162040.5,ENSG00000162643.8,ENSG00000162772.12,ENSG00000162783.8,ENSG00000162888.4,ENSG00000162891.6,ENSG00000162924.9,ENSG00000163106.6,ENSG00000163141.14,ENSG00000163207.5,ENSG00000163218.10,ENSG00000163293.7,ENSG00000163347.5,ENSG00000163376.7,ENSG00000163687.9,ENSG00000163874.8,ENSG00000164023.10,ENSG00000164142.11,ENSG00000164169.8,ENSG00000164236.7,ENSG00000164287.8,ENSG00000164304.11,ENSG00000164674.11,ENSG00000165195.9,ENSG00000165646.7,ENSG00000165953.5,ENSG00000166153.12,ENSG00000166592.7,ENSG00000166689.10,ENSG00000166920.6,ENSG00000167207.7,ENSG00000167600.9,ENSG00000167604.9,ENSG00000167656.4,ENSG00000167702.7,ENSG00000167723.10,ENSG00000167741.6,ENSG00000167767.9,ENSG00000167768.4,ENSG00000167769.4,ENSG00000167880.3,ENSG00000168143.8,ENSG00000168675.14,ENSG00000168907.9,ENSG00000168994.9,ENSG00000169155.5,ENSG00000169508.6,ENSG00000169752.12,ENSG00000170209.4,ENSG00000170426.1,ENSG00000170786.8,ENSG00000170873.14,ENSG00000171365.11,ENSG00000171517.5,ENSG00000171522.5,ENSG00000171657.5,ENSG00000171812.6,ENSG00000172081.9,ENSG00000172175.8,ENSG00000172345.9,ENSG00000172375.8,ENSG00000172478.13,ENSG00000172818.5,ENSG00000172867.3,ENSG00000173166.13,ENSG00000173239.9,ENSG00000173338.8,ENSG00000173451.2,ENSG00000174485.10,ENSG00000174944.4,ENSG00000175121.7,ENSG00000175730.7,ENSG00000175984.10,ENSG00000176092.9,ENSG00000176320.2,ENSG00000176463.9,ENSG00000177000.6,ENSG00000177340.4,ENSG00000178175.7,ENSG00000178199.9,ENSG00000178234.8,ENSG00000178372.6,ENSG00000178715.7,ENSG00000178934.4,ENSG00000179119.10,ENSG00000179148.5,ENSG00000179344.12,ENSG00000179388.8,ENSG00000179477.5,ENSG00000179583.13,ENSG00000179639.6,ENSG00000180104.11,ENSG00000180611.6,ENSG00000180758.10,ENSG00000181577.11,ENSG00000181631.6,ENSG00000181819.14,ENSG00000182048.7,ENSG00000182351.6,ENSG00000182578.9,ENSG00000182782.7,ENSG00000182950.2,ENSG00000183049.8,ENSG00000183055.5,ENSG00000183578.5,ENSG00000183742.8,ENSG00000184292.5,ENSG00000184293.3,ENSG00000184330.7,ENSG00000184459.4,ENSG00000185022.7,ENSG00000185947.10,ENSG00000186188.6,ENSG00000186204.10,ENSG00000186567.8,ENSG00000186710.7,ENSG00000186807.9,ENSG00000186831.7,ENSG00000186834.2,ENSG00000186891.9,ENSG00000187037.4,ENSG00000187583.6,ENSG00000187796.9,ENSG00000188042.5,ENSG00000188089.9,ENSG00000188100.8,ENSG00000188185.7,ENSG00000188375.3,ENSG00000188393.4,ENSG00000188676.9,ENSG00000188886.3,ENSG00000189001.6,ENSG00000189014.6,ENSG00000189051.5,ENSG00000189149.7,ENSG00000189182.5,ENSG00000196083.5,ENSG00000196126.6,ENSG00000196301.3,ENSG00000196352.9,ENSG00000196407.7,ENSG00000196566.2,ENSG00000196735.7,ENSG00000197279.3,ENSG00000197503.4,ENSG00000197506.6,ENSG00000197822.6,ENSG00000197872.7,ENSG00000197910.7,ENSG00000197953.5,ENSG00000197980.7,ENSG00000198324.10,ENSG00000198435.2,ENSG00000198502.5,ENSG00000198604.6,ENSG00000198754.5,ENSG00000198829.5,ENSG00000198854.4,ENSG00000199426.1,ENSG00000199666.1,ENSG00000199879.1,ENSG00000200156.1,ENSG00000200997.1,ENSG00000201078.1,ENSG00000201558.1,ENSG00000201654.1,ENSG00000201782.1,ENSG00000202119.1,ENSG00000202318.1,ENSG00000202408.1,ENSG00000203812.2,ENSG00000204044.5,ENSG00000204136.6,ENSG00000204174.2,ENSG00000204252.8,ENSG00000204253.3,ENSG00000204257.10,ENSG00000204287.9,ENSG00000204482.6,ENSG00000204618.4,ENSG00000204758.3,ENSG00000205143.2,ENSG00000205716.4,ENSG00000206075.9,ENSG00000206560.6,ENSG00000206596.1,ENSG00000207166.1,ENSG00000207339.1,ENSG00000207349.1,ENSG00000207357.1,ENSG00000207501.1,ENSG00000207568.1,ENSG00000207933.2,ENSG00000211519.1,ENSG00000211528.2,ENSG00000212607.1,ENSG00000212998.1,ENSG00000213145.5,ENSG00000213316.5,ENSG00000213365.3,ENSG00000213927.3,ENSG00000214145.2,ENSG00000214193.5,ENSG00000214223.3,ENSG00000214360.4,ENSG00000214837.4,ENSG00000214860.4,ENSG00000214900.4,ENSG00000215033.3,ENSG00000215187.5,ENSG00000215388.3,ENSG00000215769.4,ENSG00000215878.3,ENSG00000217539.2,ENSG00000217801.5,ENSG00000218107.1,ENSG00000221400.1,ENSG00000221601.1,ENSG00000221887.4,ENSG00000222043.2,ENSG00000222047.4,ENSG00000222293.1,ENSG00000223118.1,ENSG00000223518.5,ENSG00000223534.1,ENSG00000223537.2,ENSG00000223604.1,ENSG00000223617.1,ENSG00000223620.3,ENSG00000223791.1,ENSG00000223803.1,ENSG00000223863.1,ENSG00000223865.6,ENSG00000223935.1,ENSG00000223969.1,ENSG00000223973.2,ENSG00000224079.1,ENSG00000224271.1,ENSG00000224647.2,ENSG00000224794.1,ENSG00000224950.1,ENSG00000224977.1,ENSG00000225826.1,ENSG00000225963.3,ENSG00000226054.1,ENSG00000226097.1,ENSG00000226240.1,ENSG00000226251.1,ENSG00000226284.1,ENSG00000226312.3,ENSG00000226377.1,ENSG00000226435.6,ENSG00000226535.1,ENSG00000226851.1,ENSG00000226964.1,ENSG00000227184.3,ENSG00000227443.2,ENSG00000227653.1,ENSG00000227765.3,ENSG00000227850.1,ENSG00000227908.3,ENSG00000227959.1,ENSG00000228044.2,ENSG00000228051.1,ENSG00000228234.1,ENSG00000228397.1,ENSG00000228486.5,ENSG00000228495.1,ENSG00000228549.2,ENSG00000228668.1,ENSG00000228703.1,ENSG00000228737.2,ENSG00000228794.4,ENSG00000228808.1,ENSG00000228825.1,ENSG00000228857.2,ENSG00000228957.1,ENSG00000229021.2,ENSG00000229384.2,ENSG00000229391.3,ENSG00000229582.2,ENSG00000229664.1,ENSG00000229672.2,ENSG00000229674.1,ENSG00000229750.1,ENSG00000229950.1,ENSG00000230047.1,ENSG00000230107.1,ENSG00000230387.1,ENSG00000230581.2,ENSG00000230732.3,ENSG00000230832.3,ENSG00000230903.5,ENSG00000230943.1,ENSG00000231231.1,ENSG00000231329.3,ENSG00000231389.3,ENSG00000231525.1,ENSG00000231704.1,ENSG00000231937.1,ENSG00000231970.1,ENSG00000232185.1,ENSG00000232254.1,ENSG00000232498.1,ENSG00000232536.1,ENSG00000232628.1,ENSG00000232629.4,ENSG00000232860.3,ENSG00000232956.4,ENSG00000233040.2,ENSG00000233393.1,ENSG00000233438.1,ENSG00000233755.1,ENSG00000233849.1,ENSG00000234289.4,ENSG00000234394.4,ENSG00000234521.1,ENSG00000234572.1,ENSG00000234736.1,ENSG00000234751.1,ENSG00000234906.4,ENSG00000235013.1,ENSG00000235079.1,ENSG00000235315.2,ENSG00000235369.1,ENSG00000235527.2,ENSG00000235629.1,ENSG00000235831.2,ENSG00000235920.1,ENSG00000235947.1,ENSG00000236124.1,ENSG00000236137.1,ENSG00000236336.1,ENSG00000236514.1,ENSG00000236667.1,ENSG00000236686.1,ENSG00000236740.2,ENSG00000237330.2,ENSG00000237372.1,ENSG00000237412.2,ENSG00000237436.1,ENSG00000237456.3,ENSG00000237540.1,ENSG00000237541.3,ENSG00000238111.1,ENSG00000238875.1,ENSG00000238982.1,ENSG00000239377.1,ENSG00000239593.1,ENSG00000239930.2,ENSG00000240132.1,ENSG00000240174.1,ENSG00000240685.1,ENSG00000241032.2,ENSG00000241135.1,ENSG00000241211.1,ENSG00000241544.1,ENSG00000242285.1,ENSG00000242574.4,ENSG00000242659.1,ENSG00000242705.1,ENSG00000243150.1,ENSG00000243295.1,ENSG00000243410.1,ENSG00000243491.1,ENSG00000243629.1,ENSG00000243635.1,ENSG00000243697.1,ENSG00000243753.1,ENSG00000243869.2,ENSG00000243964.1,ENSG00000244076.1,ENSG00000244165.1,ENSG00000244245.1,ENSG00000244676.1,ENSG00000244682.3,ENSG00000245311.2,ENSG00000247131.1,ENSG00000248677.1,ENSG00000248752.1,ENSG00000248839.1,ENSG00000248993.1,ENSG00000249379.1,ENSG00000249412.1,ENSG00000249741.2,ENSG00000249820.1,ENSG00000249960.2,ENSG00000250041.2,ENSG00000250107.1,ENSG00000250659.2,ENSG00000250746.1,ENSG00000251143.1,ENSG00000251287.4,ENSG00000251611.1,ENSG00000251856.1,ENSG00000251916.1,ENSG00000251959.1,ENSG00000252426.1,ENSG00000252826.1,ENSG00000252981.1,ENSG00000253172.1,ENSG00000253173.2,ENSG00000253256.1,ENSG00000253295.1,ENSG00000253459.3,ENSG00000253471.1,ENSG00000253522.2,ENSG00000253570.1,ENSG00000253571.1,ENSG00000253582.1,ENSG00000253666.1,ENSG00000253695.1,ENSG00000253745.1,ENSG00000253837.1,ENSG00000253915.1,ENSG00000253966.1,ENSG00000253971.1,ENSG00000254119.1,ENSG00000254659.2,ENSG00000254662.1,ENSG00000254678.1,ENSG00000254813.1,ENSG00000254821.1,ENSG00000254949.1,ENSG00000254951.3,ENSG00000254991.1,ENSG00000255112.2,ENSG00000255367.1,ENSG00000255398.2,ENSG00000255428.1,ENSG00000255495.1,ENSG00000255680.1,ENSG00000255833.1,ENSG00000255921.1,ENSG00000256234.1,ENSG00000256745.1,ENSG00000256826.1,ENSG00000256995.2,ENSG00000257155.1,ENSG00000257156.1,ENSG00000257341.1,ENSG00000257548.1,ENSG00000257580.1,ENSG00000257595.2,ENSG00000257657.2,ENSG00000257803.2,ENSG00000257910.1,ENSG00000258227.2,ENSG00000258256.1,ENSG00000258279.2,ENSG00000258346.1,ENSG00000258413.1,ENSG00000258479.1,ENSG00000258544.1,ENSG00000258567.1,ENSG00000258740.1,ENSG00000259081.1,ENSG00000259105.1,ENSG00000259375.1,ENSG00000259632.2,ENSG00000259884.1,ENSG00000259912.1,ENSG00000260101.1,ENSG00000260174.1,ENSG00000260377.1,ENSG00000260459.2,ENSG00000260846.2,ENSG00000260899.1,ENSG00000261030.1,ENSG00000261039.1,ENSG00000261040.2,ENSG00000261053.1,ENSG00000261504.1,ENSG00000261513.1,ENSG00000261582.1,ENSG00000261618.1,ENSG00000261644.1,ENSG00000261656.1,ENSG00000261821.1,ENSG00000262471.1,ENSG00000262619.1,ENSG00000262624.1,ENSG00000263154.1,ENSG00000263325.1,ENSG00000263606.1,ENSG00000263667.1,ENSG00000263740.1,ENSG00000263923.1,ENSG00000263931.1,ENSG00000263934.2,ENSG00000264057.1,ENSG00000264119.1,ENSG00000264435.1,ENSG00000265073.1,ENSG00000265100.1,ENSG00000265291.1,ENSG00000265359.1,ENSG00000265975.1,ENSG00000265982.1,ENSG00000266099.1,ENSG00000266232.1,ENSG00000266389.1,ENSG00000266411.1,ENSG00000266446.1,ENSG00000266611.1,ENSG00000266708.1,ENSG00000266719.1,ENSG00000266852.1,ENSG00000266970.1,ENSG00000267165.1,ENSG00000267200.1,ENSG00000267226.1,ENSG00000267262.1,ENSG00000267299.1,ENSG00000267369.1,ENSG00000267519.2,ENSG00</t>
  </si>
  <si>
    <t>CL:0002076</t>
  </si>
  <si>
    <t>endo-epithelial cell</t>
  </si>
  <si>
    <t>An epithelial cell derived from endoderm.</t>
  </si>
  <si>
    <t>CNhs10875,CNhs10879,CNhs10882,CNhs10884,CNhs11061,CNhs11092,CNhs11323,CNhs11325,CNhs11896,CNhs11903,CNhs11972,CNhs11975,CNhs11993,CNhs12014,CNhs12016,CNhs12051,CNhs12054,CNhs12058,CNhs12062,CNhs12084,CNhs12810,CNhs12811,CNhs12812</t>
  </si>
  <si>
    <t>CATG00000000088.1,CATG00000000282.1,CATG00000000736.1,CATG00000002516.1,CATG00000003033.1,CATG00000004415.1,CATG00000004539.1,CATG00000007462.1,CATG00000008766.1,CATG00000008881.1,CATG00000008892.1,CATG00000008982.1,CATG00000008983.1,CATG00000008985.1,CATG00000008986.1,CATG00000008987.1,CATG00000009355.1,CATG00000011832.1,CATG00000011990.1,CATG00000011999.1,CATG00000012078.1,CATG00000012286.1,CATG00000012291.1,CATG00000013219.1,CATG00000014045.1,CATG00000014192.1,CATG00000014627.1,CATG00000015287.1,CATG00000015432.1,CATG00000016957.1,CATG00000018268.1,CATG00000018323.1,CATG00000018328.1,CATG00000018391.1,CATG00000018957.1,CATG00000018958.1,CATG00000019241.1,CATG00000019377.1,CATG00000020277.1,CATG00000022162.1,CATG00000022465.1,CATG00000023028.1,CATG00000023888.1,CATG00000024726.1,CATG00000025456.1,CATG00000025986.1,CATG00000027440.1,CATG00000028646.1,CATG00000028650.1,CATG00000029691.1,CATG00000029692.1,CATG00000030768.1,CATG00000030837.1,CATG00000031295.1,CATG00000031332.1,CATG00000031389.1,CATG00000031391.1,CATG00000031702.1,CATG00000032679.1,CATG00000032955.1,CATG00000033023.1,CATG00000033334.1,CATG00000033556.1,CATG00000033923.1,CATG00000034601.1,CATG00000034604.1,CATG00000035105.1,CATG00000035469.1,CATG00000035504.1,CATG00000037057.1,CATG00000037058.1,CATG00000037778.1,CATG00000040013.1,CATG00000040446.1,CATG00000042034.1,CATG00000042036.1,CATG00000042232.1,CATG00000042600.1,CATG00000043300.1,CATG00000045321.1,CATG00000045442.1,CATG00000045542.1,CATG00000046280.1,CATG00000047993.1,CATG00000049826.1,CATG00000050510.1,CATG00000050675.1,CATG00000050708.1,CATG00000051357.1,CATG00000051634.1,CATG00000051748.1,CATG00000052461.1,CATG00000053750.1,CATG00000053805.1,CATG00000054460.1,CATG00000055108.1,CATG00000055127.1,CATG00000055197.1,CATG00000056950.1,CATG00000057355.1,CATG00000059961.1,CATG00000060012.1,CATG00000060166.1,CATG00000060356.1,CATG00000060386.1,CATG00000060466.1,CATG00000063289.1,CATG00000066161.1,CATG00000066162.1,CATG00000067216.1,CATG00000067223.1,CATG00000067812.1,CATG00000067892.1,CATG00000067893.1,CATG00000068589.1,CATG00000068592.1,CATG00000071438.1,CATG00000072885.1,CATG00000074238.1,CATG00000074523.1,CATG00000075162.1,CATG00000075641.1,CATG00000075836.1,CATG00000076016.1,CATG00000077986.1,CATG00000079734.1,CATG00000079737.1,CATG00000079741.1,CATG00000080010.1,CATG00000080389.1,CATG00000080892.1,CATG00000082568.1,CATG00000082684.1,CATG00000082772.1,CATG00000083449.1,CATG00000084015.1,CATG00000085318.1,CATG00000085328.1,CATG00000085400.1,CATG00000085430.1,CATG00000086537.1,CATG00000086544.1,CATG00000087054.1,CATG00000087326.1,CATG00000087443.1,CATG00000088062.1,CATG00000088364.1,CATG00000088586.1,CATG00000088641.1,CATG00000089003.1,CATG00000090333.1,CATG00000090725.1,CATG00000090933.1,CATG00000092338.1,CATG00000092341.1,CATG00000092342.1,CATG00000094880.1,CATG00000095281.1,CATG00000095724.1,CATG00000095728.1,CATG00000095868.1,CATG00000096745.1,CATG00000098377.1,CATG00000098747.1,CATG00000098779.1,CATG00000100867.1,CATG00000101035.1,CATG00000101752.1,CATG00000102335.1,CATG00000103390.1,CATG00000103391.1,CATG00000103898.1,CATG00000104953.1,CATG00000104957.1,CATG00000106612.1,CATG00000106881.1,CATG00000106954.1,CATG00000107304.1,CATG00000107929.1,CATG00000108639.1,CATG00000108913.1,CATG00000109048.1,CATG00000109382.1,CATG00000109844.1,CATG00000110105.1,CATG00000112248.1,CATG00000116206.1,CATG00000116309.1,CATG00000116317.1,CATG00000116321.1,CATG00000116398.1,CATG00000116501.1,CATG00000116585.1,CATG00000117181.1,CATG00000118022.1,ENSG00000002079.8,ENSG00000005001.5,ENSG00000005884.13,ENSG00000006453.9,ENSG00000013588.5,ENSG00000019186.5,ENSG00000039068.14,ENSG00000046604.8,ENSG00000049283.13,ENSG00000052344.11,ENSG00000053747.11,ENSG00000057294.9,ENSG00000058085.10,ENSG00000062038.9,ENSG00000065618.12,ENSG00000069011.11,ENSG00000069812.7,ENSG00000070731.5,ENSG00000073282.8,ENSG00000078900.10,ENSG00000081277.7,ENSG00000085552.12,ENSG00000086570.8,ENSG00000087494.11,ENSG00000087916.7,ENSG00000088002.7,ENSG00000088726.11,ENSG00000089356.12,ENSG00000091409.10,ENSG00000092295.7,ENSG00000096696.9,ENSG00000099812.6,ENSG00000100290.2,ENSG00000100558.4,ENSG00000101311.11,ENSG00000102554.9,ENSG00000102890.10,ENSG00000103044.6,ENSG00000103067.7,ENSG00000103257.4,ENSG00000104413.11,ENSG00000104881.10,ENSG00000104892.12,ENSG00000106541.7,ENSG00000108375.8,ENSG00000108602.13,ENSG00000109101.3,ENSG00000109182.7,ENSG00000109321.6,ENSG00000110400.6,ENSG00000111012.5,ENSG00000111057.6,ENSG00000112378.11,ENSG00000112559.9,ENSG00000114270.11,ENSG00000115221.6,ENSG00000115884.6,ENSG00000117407.12,ENSG00000117472.5,ENSG00000117525.9,ENSG00000117595.6,ENSG00000118898.11,ENSG00000120055.5,ENSG00000120471.10,ENSG00000121552.3,ENSG00000123892.7,ENSG00000124102.4,ENSG00000124143.6,ENSG00000124429.13,ENSG00000124466.8,ENSG00000124664.6,ENSG00000125731.8,ENSG00000125798.10,ENSG00000126233.1,ENSG00000128422.11,ENSG00000129194.3,ENSG00000129270.11,ENSG00000129354.7,ENSG00000129451.7,ENSG00000129455.11,ENSG00000129474.11,ENSG00000129514.4,ENSG00000130545.11,ENSG00000131746.8,ENSG00000132470.9,ENSG00000132698.9,ENSG00000132746.10,ENSG00000133477.12,ENSG00000133710.11,ENSG00000134757.4,ENSG00000134762.12,ENSG00000135373.8,ENSG00000135480.10,ENSG00000136327.6,ENSG00000136688.6,ENSG00000136943.6,ENSG00000137203.6,ENSG00000137440.3,ENSG00000137699.12,ENSG00000137857.13,ENSG00000137975.7,ENSG00000138271.4,ENSG00000138772.8,ENSG00000140022.5,ENSG00000140254.8,ENSG00000140832.5,ENSG00000142273.6,ENSG00000143631.10,ENSG00000144045.9,ENSG00000144452.10,ENSG00000146054.13,ENSG00000147689.12,ENSG00000147697.4,ENSG00000148346.7,ENSG00000148426.8,ENSG00000149043.12,ENSG00000149418.6,ENSG00000149527.13,ENSG00000149573.4,ENSG00000151715.3,ENSG00000152939.10,ENSG00000153292.11,ENSG00000153294.7,ENSG00000153802.7,ENSG00000154102.6,ENSG00000154227.9,ENSG00000154764.5,ENSG00000155918.3,ENSG00000156463.13,ENSG00000157992.8,ENSG00000158023.5,ENSG00000158055.11,ENSG00000158125.5,ENSG00000159166.9,ENSG00000159516.8,ENSG00000159648.7,ENSG00000160207.4,ENSG00000161249.16,ENSG00000162723.5,ENSG00000163202.4,ENSG00000163207.5,ENSG00000163216.6,ENSG00000163218.10,ENSG00000163235.11,ENSG00000163347.5,ENSG00000163362.6,ENSG00000163814.3,ENSG00000163915.3,ENSG00000164078.8,ENSG00000164379.4,ENSG00000164520.7,ENSG00000165474.5,ENSG00000165799.4,ENSG00000165905.12,ENSG00000166145.10,ENSG00000166670.5,ENSG00000167105.3,ENSG00000167165.14,ENSG00000167642.8,ENSG00000167644.7,ENSG00000167754.8,ENSG00000167767.9,ENSG00000168143.8,ENSG00000168447.6,ENSG00000168528.7,ENSG00000168703.5,ENSG00000168907.9,ENSG00000169035.7,ENSG00000169174.9,ENSG00000169469.7,ENSG00000169474.3,ENSG00000169509.5,ENSG00000169594.8,ENSG00000170044.4,ENSG00000170209.4,ENSG00000171124.8,ENSG00000171345.9,ENSG00000171346.9,ENSG00000171517.5,ENSG00000172478.13,ENSG00000173156.2,ENSG00000173801.12,ENSG00000174564.8,ENSG00000174950.6,ENSG00000175121.7,ENSG00000175707.7,ENSG00000175793.10,ENSG00000176092.9,ENSG00000176826.11,ENSG00000177106.10,ENSG00000177494.5,ENSG00000177627.5,ENSG00000178038.12,ENSG00000178078.7,ENSG00000178363.3,ENSG00000178462.7,ENSG00000179148.5,ENSG00000179593.11,ENSG00000179826.5,ENSG00000180861.5,ENSG00000180921.6,ENSG00000181333.11,ENSG00000181392.10,ENSG00000181885.14,ENSG00000182040.4,ENSG00000182795.12,ENSG00000183421.7,ENSG00000183696.9,ENSG00000183742.8,ENSG00000184292.5,ENSG00000184363.5,ENSG00000184697.6,ENSG00000184916.4,ENSG00000185467.7,ENSG00000185479.5,ENSG00000185966.3,ENSG00000186081.7,ENSG00000186832.4,ENSG00000186847.5,ENSG00000188089.9,ENSG00000188100.8,ENSG00000188112.4,ENSG00000188508.6,ENSG00000188910.7,ENSG00000189001.6,ENSG00000189120.3,ENSG00000189280.3,ENSG00000189334.4,ENSG00000189410.7,ENSG00000189431.5,ENSG00000189433.5,ENSG00000196260.3,ENSG00000196337.6,ENSG00000196542.4,ENSG00000196754.6,ENSG00000196878.8,ENSG00000197084.4,ENSG00000198092.5,ENSG00000198854.4,ENSG00000203499.6,ENSG00000203722.3,ENSG00000203786.5,ENSG00000203837.4,ENSG00000204618.4,ENSG00000204866.4,ENSG00000205420.6,ENSG00000206075.9,ENSG00000207568.1,ENSG00000207708.1,ENSG00000207713.1,ENSG00000213022.4,ENSG00000213906.5,ENSG00000214432.5,ENSG00000214514.3,ENSG00000214860.4,ENSG00000218014.1,ENSG00000221389.1,ENSG00000223784.1,ENSG00000224260.2,ENSG00000224511.1,ENSG00000224689.3,ENSG00000225383.2,ENSG00000225950.3,ENSG00000226240.1,ENSG00000226535.1,ENSG00000226652.1,ENSG00000227184.3,ENSG00000227479.1,ENSG00000228951.1,ENSG00000229647.1,ENSG00000230439.2,ENSG00000230716.3,ENSG00000230937.5,ENSG00000231131.2,ENSG00000231483.1,ENSG00000231648.1,ENSG00000231666.1,ENSG00000231870.4,ENSG00000234602.3,ENSG00000235565.1,ENSG00000235899.1,ENSG00000236028.1,ENSG00000236107.3,ENSG00000236961.1,ENSG00000237548.1,ENSG00000238117.1,ENSG00000238120.1,ENSG00000238266.1,ENSG00000240891.2,ENSG00000241416.1,ENSG00000242147.1,ENSG00000243802.2,ENSG00000245648.1,ENSG00000247844.1,ENSG00000249500.1,ENSG00000249942.1,ENSG00000250158.1,ENSG00000251095.2,ENSG00000251191.3,ENSG00000251381.2,ENSG00000252279.1,ENSG00000253315.1,ENSG00000253410.1,ENSG00000254261.1,ENSG00000254842.2,ENSG00000254991.1,ENSG00000255325.2,ENSG00000255501.1,ENSG00000256462.1,ENSG00000256812.1,ENSG00000257042.1,ENSG00000257084.1,ENSG00000257671.1,ENSG00000257925.1,ENSG00000258018.1,ENSG00000258440.1,ENSG00000258791.3,ENSG00000258955.1,ENSG00000259132.1,ENSG00000259230.1,ENSG00000260125.1,ENSG00000260459.2,ENSG00000260899.1,ENSG00000261092.1,ENSG00000261268.1,ENSG00000262302.1,ENSG00000263325.1,ENSG00000263718.2,ENSG00000264831.1,ENSG00000265610.1,ENSG00000265660.1,ENSG00000266304.1,ENSG00000266656.1,ENSG00000267073.1,ENSG00000267151.2,ENSG00000267530.2,ENSG00000267551.3,ENSG00000267748.2,ENSG00000268947.1,ENSG00000269741.1,ENSG00000269855.1,ENSG00000273132.1</t>
  </si>
  <si>
    <t>CL:0002077</t>
  </si>
  <si>
    <t>ecto-epithelial cell</t>
  </si>
  <si>
    <t>An epithelial cell derived from ectoderm.</t>
  </si>
  <si>
    <t>CNhs10847,CNhs10871,CNhs11064,CNhs11303,CNhs11336,CNhs11381,CNhs11383,CNhs11951,CNhs11966,CNhs12009,CNhs12031,CNhs12033,CNhs12123,CNhs12339,CNhs12347,CNhs12538,CNhs12554,CNhs12570,CNhs12574,CNhs12816,CNhs13156,CNhs13406,CNhs13550,CNhs13551,CNhs13816,CNhs13817,CNhs13818,CNhs13819</t>
  </si>
  <si>
    <t>CATG00000008986.1,CATG00000009293.1,CATG00000025986.1,CATG00000034604.1,CATG00000038253.1,CATG00000046280.1,CATG00000048410.1,CATG00000057355.1,CATG00000065342.1,CATG00000075963.1,CATG00000085400.1,CATG00000087443.1,CATG00000102191.1,CATG00000103898.1,CATG00000104953.1,CATG00000106954.1,CATG00000110500.1,ENSG00000053747.11,ENSG00000058085.10,ENSG00000062038.9,ENSG00000065618.12,ENSG00000069812.7,ENSG00000070731.5,ENSG00000073282.8,ENSG00000081277.7,ENSG00000087494.11,ENSG00000088726.11,ENSG00000089356.12,ENSG00000092295.7,ENSG00000101311.11,ENSG00000104892.12,ENSG00000111012.5,ENSG00000115884.6,ENSG00000117407.12,ENSG00000117525.9,ENSG00000117595.6,ENSG00000121743.3,ENSG00000123374.6,ENSG00000123892.7,ENSG00000128422.11,ENSG00000129194.3,ENSG00000129451.7,ENSG00000129455.11,ENSG00000131746.8,ENSG00000132470.9,ENSG00000134757.4,ENSG00000135903.14,ENSG00000137203.6,ENSG00000137440.3,ENSG00000137699.12,ENSG00000137975.7,ENSG00000138271.4,ENSG00000138772.8,ENSG00000142273.6,ENSG00000147689.12,ENSG00000153294.7,ENSG00000159166.9,ENSG00000161544.5,ENSG00000162892.11,ENSG00000163202.4,ENSG00000163207.5,ENSG00000163216.6,ENSG00000163347.5,ENSG00000163915.3,ENSG00000165474.5,ENSG00000166396.8,ENSG00000167644.7,ENSG00000167754.8,ENSG00000169469.7,ENSG00000169509.5,ENSG00000169594.8,ENSG00000170454.5,ENSG00000170465.9,ENSG00000171346.9,ENSG00000173156.2,ENSG00000174564.8,ENSG00000175793.10,ENSG00000177494.5,ENSG00000179593.11,ENSG00000180318.3,ENSG00000180921.6,ENSG00000182585.5,ENSG00000182612.6,ENSG00000182795.12,ENSG00000183674.7,ENSG00000184292.5,ENSG00000184363.5,ENSG00000185479.5,ENSG00000185664.10,ENSG00000186081.7,ENSG00000186832.4,ENSG00000186847.5,ENSG00000188910.7,ENSG00000189280.3,ENSG00000189334.4,ENSG00000189433.5,ENSG00000196754.6,ENSG00000196878.8,ENSG00000203722.3,ENSG00000203837.4,ENSG00000205420.6,ENSG00000206075.9,ENSG00000213022.4,ENSG00000213906.5,ENSG00000223617.1,ENSG00000223784.1,ENSG00000226535.1,ENSG00000227279.1,ENSG00000228150.1,ENSG00000229401.1,ENSG00000229647.1,ENSG00000229950.1,ENSG00000230439.2,ENSG00000230937.5,ENSG00000231574.1,ENSG00000231870.4,ENSG00000249210.1,ENSG00000251191.3,ENSG00000251381.2,ENSG00000257042.1,ENSG00000258791.3,ENSG00000258976.1,ENSG00000259450.1,ENSG00000259527.1,ENSG00000260577.1,ENSG00000261582.1,ENSG00000264831.1,ENSG00000265660.1,ENSG00000269741.1</t>
  </si>
  <si>
    <t>CL:0002078</t>
  </si>
  <si>
    <t>meso-epithelial cell</t>
  </si>
  <si>
    <t>Epithelial cell derived from mesoderm or mesenchyme.</t>
  </si>
  <si>
    <t>CNhs10837,CNhs10858,CNhs10865,CNhs10872,CNhs11068,CNhs11325,CNhs11330,CNhs11340,CNhs11375,CNhs11376,CNhs11377,CNhs11897,CNhs11901,CNhs11904,CNhs11906,CNhs11925,CNhs11926,CNhs11936,CNhs11967,CNhs11977,CNhs11978,CNhs11992,CNhs12010,CNhs12022,CNhs12023,CNhs12024,CNhs12026,CNhs12050,CNhs12074,CNhs12075,CNhs12084,CNhs12086,CNhs12087,CNhs12092,CNhs12120,CNhs12124,CNhs12495,CNhs12496,CNhs12497,CNhs12624,CNhs13080,CNhs13157,CNhs13276</t>
  </si>
  <si>
    <t>CATG00000000112.1,CATG00000000413.1,CATG00000002414.1,CATG00000005460.1,CATG00000005720.1,CATG00000007799.1,CATG00000007968.1,CATG00000008686.1,CATG00000010061.1,CATG00000010291.1,CATG00000012067.1,CATG00000012288.1,CATG00000014376.1,CATG00000016757.1,CATG00000018618.1,CATG00000019538.1,CATG00000021580.1,CATG00000022675.1,CATG00000023239.1,CATG00000027114.1,CATG00000028000.1,CATG00000028059.1,CATG00000028597.1,CATG00000029033.1,CATG00000029625.1,CATG00000029938.1,CATG00000030039.1,CATG00000030577.1,CATG00000035663.1,CATG00000037972.1,CATG00000038217.1,CATG00000038563.1,CATG00000039987.1,CATG00000042865.1,CATG00000042866.1,CATG00000042867.1,CATG00000042868.1,CATG00000042870.1,CATG00000048815.1,CATG00000048945.1,CATG00000049000.1,CATG00000056050.1,CATG00000059666.1,CATG00000059678.1,CATG00000062749.1,CATG00000065439.1,CATG00000068525.1,CATG00000068640.1,CATG00000070342.1,CATG00000071640.1,CATG00000072615.1,CATG00000073314.1,CATG00000073954.1,CATG00000074073.1,CATG00000074711.1,CATG00000075172.1,CATG00000076246.1,CATG00000083054.1,CATG00000084021.1,CATG00000084507.1,CATG00000087379.1,CATG00000095078.1,CATG00000096634.1,CATG00000096923.1,CATG00000100945.1,CATG00000100969.1,CATG00000102471.1,CATG00000104063.1,CATG00000104339.1,CATG00000107384.1,CATG00000107562.1,CATG00000109918.1,CATG00000110135.1,CATG00000110507.1,CATG00000113398.1,CATG00000117070.1,ENSG00000004399.8,ENSG00000007908.11,ENSG00000010327.6,ENSG00000037280.11,ENSG00000064989.8,ENSG00000066056.9,ENSG00000068001.9,ENSG00000069122.14,ENSG00000073146.11,ENSG00000074527.7,ENSG00000074660.11,ENSG00000076706.10,ENSG00000078401.6,ENSG00000091879.9,ENSG00000100311.12,ENSG00000101000.4,ENSG00000102010.10,ENSG00000105538.4,ENSG00000106540.4,ENSG00000106991.9,ENSG00000108622.6,ENSG00000110799.9,ENSG00000113555.4,ENSG00000115380.14,ENSG00000119630.9,ENSG00000120279.6,ENSG00000120337.7,ENSG00000124019.9,ENSG00000125378.11,ENSG00000125810.9,ENSG00000126785.8,ENSG00000127329.10,ENSG00000127920.5,ENSG00000128052.8,ENSG00000128645.11,ENSG00000128917.5,ENSG00000129538.9,ENSG00000130307.7,ENSG00000135312.4,ENSG00000135480.10,ENSG00000135636.9,ENSG00000138722.5,ENSG00000139567.8,ENSG00000140873.11,ENSG00000142798.12,ENSG00000142910.11,ENSG00000147113.12,ENSG00000148677.6,ENSG00000149564.7,ENSG00000150048.6,ENSG00000153162.8,ENSG00000154133.10,ENSG00000154783.6,ENSG00000157554.14,ENSG00000158683.3,ENSG00000161940.6,ENSG00000162618.8,ENSG00000163762.2,ENSG00000164035.5,ENSG00000164161.5,ENSG00000164283.8,ENSG00000164736.5,ENSG00000165716.5,ENSG00000167874.6,ENSG00000168505.6,ENSG00000169291.5,ENSG00000169908.6,ENSG00000170891.6,ENSG00000171388.9,ENSG00000172889.11,ENSG00000173269.9,ENSG00000175746.4,ENSG00000176435.6,ENSG00000179044.11,ENSG00000179163.11,ENSG00000179776.13,ENSG00000184058.8,ENSG00000184113.8,ENSG00000184274.3,ENSG00000184497.8,ENSG00000185112.4,ENSG00000185361.4,ENSG00000186105.7,ENSG00000196411.5,ENSG00000196700.3,ENSG00000198844.6,ENSG00000199161.1,ENSG00000203883.5,ENSG00000204301.5,ENSG00000205502.3,ENSG00000207798.1,ENSG00000213886.3,ENSG00000215183.4,ENSG00000224459.1,ENSG00000226363.3,ENSG00000227695.1,ENSG00000228401.3,ENSG00000228495.1,ENSG00000229953.1,ENSG00000230258.2,ENSG00000230266.1,ENSG00000230309.1,ENSG00000230479.1,ENSG00000231298.2,ENSG00000231363.1,ENSG00000233251.3,ENSG00000233611.3,ENSG00000235770.1,ENSG00000236098.1,ENSG00000238970.1,ENSG00000240602.3,ENSG00000243243.1,ENSG00000248132.2,ENSG00000248890.1,ENSG00000249631.1,ENSG00000249751.1,ENSG00000249867.1,ENSG00000250234.1,ENSG00000254943.1,ENSG00000254975.1,ENSG00000255471.1,ENSG00000255775.1,ENSG00000256083.1,ENSG00000256492.1,ENSG00000257477.1,ENSG00000258808.1,ENSG00000260604.1,ENSG00000261175.1,ENSG00000267052.1,ENSG00000267107.2,ENSG00000267175.1,ENSG00000267583.1,ENSG00000269155.1,ENSG00000270547.1,ENSG00000271978.1,ENSG00000272473.1,ENSG00000273132.1</t>
  </si>
  <si>
    <t>CL:0002092</t>
  </si>
  <si>
    <t>bone marrow cell</t>
  </si>
  <si>
    <t>A cell found in the bone marrow. This can include fibroblasts, macrophages, adipocytes, osteoblasts, osteoclasts, endothelial cells and hematopoietic cells.</t>
  </si>
  <si>
    <t>CNhs11316,CNhs11344,CNhs12100,CNhs12126,CNhs12366,CNhs12367,CNhs12552,CNhs13098</t>
  </si>
  <si>
    <t>CATG00000001594.1,CATG00000002435.1,CATG00000005311.1,CATG00000010720.1,CATG00000012573.1,CATG00000013746.1,CATG00000014102.1,CATG00000016703.1,CATG00000020003.1,CATG00000021388.1,CATG00000021434.1,CATG00000022488.1,CATG00000031337.1,CATG00000032679.1,CATG00000033212.1,CATG00000038114.1,CATG00000043235.1,CATG00000046287.1,CATG00000048079.1,CATG00000049837.1,CATG00000050469.1,CATG00000052038.1,CATG00000052764.1,CATG00000054908.1,CATG00000056931.1,CATG00000057089.1,CATG00000059673.1,CATG00000061212.1,CATG00000071722.1,CATG00000072325.1,CATG00000077881.1,CATG00000084677.1,CATG00000088265.1,CATG00000088696.1,CATG00000088916.1,CATG00000089284.1,CATG00000089381.1,CATG00000090013.1,CATG00000098377.1,CATG00000099921.1,CATG00000101789.1,CATG00000102497.1,CATG00000110411.1,CATG00000111125.1,CATG00000113156.1,ENSG00000029559.5,ENSG00000064205.6,ENSG00000074410.9,ENSG00000111536.4,ENSG00000112761.14,ENSG00000125965.4,ENSG00000127863.11,ENSG00000137745.7,ENSG00000160886.9,ENSG00000162692.6,ENSG00000179869.10,ENSG00000188487.7,ENSG00000204187.5,ENSG00000223829.1,ENSG00000226068.1,ENSG00000226115.1,ENSG00000230838.1,ENSG00000231054.1,ENSG00000231231.1,ENSG00000235180.1,ENSG00000236081.1,ENSG00000236885.1,ENSG00000237413.1,ENSG00000237819.1,ENSG00000242252.1,ENSG00000250102.1,ENSG00000250634.1,ENSG00000250748.2,ENSG00000251144.1,ENSG00000251151.2,ENSG00000259348.1,ENSG00000260123.1,ENSG00000272524.1</t>
  </si>
  <si>
    <t>CL:0002138</t>
  </si>
  <si>
    <t>endothelial cell of lymphatic vessel</t>
  </si>
  <si>
    <t>A endothelial cell of a lymphatic vessel. The border of the oak leaf-shaped endothelial cell of initial lymphatics are joined by specialized buttons. The discontinuous feature of buttons distinguishes them from zippers in collecting lymphatics, but both types of junctions are composed of proteins typical of adherens junctions and tight junctions found in the endothelium of blood vessels. Buttons seal the sides of flaps of the oak leaf-shaped endothelial cell, leaving open the tips of flaps as routes for fluid entry without disassembly and reformation of intercellular junctions.</t>
  </si>
  <si>
    <t>CNhs10865,CNhs11901,CNhs11906,CNhs11936,CNhs13157,CNhs13276</t>
  </si>
  <si>
    <t>CATG00000000112.1,CATG00000000413.1,CATG00000001193.1,CATG00000002414.1,CATG00000002468.1,CATG00000003643.1,CATG00000004250.1,CATG00000005145.1,CATG00000005460.1,CATG00000005720.1,CATG00000006141.1,CATG00000007614.1,CATG00000007789.1,CATG00000007799.1,CATG00000007968.1,CATG00000008242.1,CATG00000008686.1,CATG00000009848.1,CATG00000010061.1,CATG00000010291.1,CATG00000010301.1,CATG00000010312.1,CATG00000011094.1,CATG00000012956.1,CATG00000014376.1,CATG00000015348.1,CATG00000015915.1,CATG00000015961.1,CATG00000018058.1,CATG00000018059.1,CATG00000018519.1,CATG00000018618.1,CATG00000019022.1,CATG00000022645.1,CATG00000022675.1,CATG00000022729.1,CATG00000023238.1,CATG00000023239.1,CATG00000025211.1,CATG00000025989.1,CATG00000026016.1,CATG00000027464.1,CATG00000028000.1,CATG00000028003.1,CATG00000028059.1,CATG00000028311.1,CATG00000029625.1,CATG00000029938.1,CATG00000029944.1,CATG00000030039.1,CATG00000030079.1,CATG00000032700.1,CATG00000032867.1,CATG00000034655.1,CATG00000035101.1,CATG00000035663.1,CATG00000037659.1,CATG00000037972.1,CATG00000038157.1,CATG00000038217.1,CATG00000038563.1,CATG00000039382.1,CATG00000039975.1,CATG00000039987.1,CATG00000041143.1,CATG00000041603.1,CATG00000041859.1,CATG00000042065.1,CATG00000042669.1,CATG00000042805.1,CATG00000042818.1,CATG00000042865.1,CATG00000042866.1,CATG00000042867.1,CATG00000042868.1,CATG00000042870.1,CATG00000043211.1,CATG00000046578.1,CATG00000047180.1,CATG00000047721.1,CATG00000048085.1,CATG00000048453.1,CATG00000048945.1,CATG00000049492.1,CATG00000050201.1,CATG00000051861.1,CATG00000056050.1,CATG00000056521.1,CATG00000057723.1,CATG00000058206.1,CATG00000059212.1,CATG00000059443.1,CATG00000059666.1,CATG00000059671.1,CATG00000059678.1,CATG00000059694.1,CATG00000061601.1,CATG00000062137.1,CATG00000062181.1,CATG00000062749.1,CATG00000062829.1,CATG00000063735.1,CATG00000063777.1,CATG00000064106.1,CATG00000064107.1,CATG00000064302.1,CATG00000064355.1,CATG00000065439.1,CATG00000066408.1,CATG00000066937.1,CATG00000067606.1,CATG00000068110.1,CATG00000068525.1,CATG00000068634.1,CATG00000068636.1,CATG00000068639.1,CATG00000068640.1,CATG00000070342.1,CATG00000071097.1,CATG00000071391.1,CATG00000071683.1,CATG00000071927.1,CATG00000072315.1,CATG00000072615.1,CATG00000072792.1,CATG00000072906.1,CATG00000073314.1,CATG00000073842.1,CATG00000073954.1,CATG00000074073.1,CATG00000074711.1,CATG00000074854.1,CATG00000074856.1,CATG00000075172.1,CATG00000075303.1,CATG00000075536.1,CATG00000076233.1,CATG00000076246.1,CATG00000076334.1,CATG00000076722.1,CATG00000078931.1,CATG00000079580.1,CATG00000079927.1,CATG00000080186.1,CATG00000080204.1,CATG00000081393.1,CATG00000081952.1,CATG00000083054.1,CATG00000083144.1,CATG00000083917.1,CATG00000084021.1,CATG00000084436.1,CATG00000084443.1,CATG00000085764.1,CATG00000086587.1,CATG00000087379.1,CATG00000088480.1,CATG00000088485.1,CATG00000088515.1,CATG00000088987.1,CATG00000089628.1,CATG00000089786.1,CATG00000090601.1,CATG00000092814.1,CATG00000093365.1,CATG00000093421.1,CATG00000095078.1,CATG00000096914.1,CATG00000096923.1,CATG00000097368.1,CATG00000098744.1,CATG00000100876.1,CATG00000100969.1,CATG00000100973.1,CATG00000102471.1,CATG00000104063.1,CATG00000105595.1,CATG00000105604.1,CATG00000105764.1,CATG00000107384.1,CATG00000107562.1,CATG00000109528.1,CATG00000110135.1,CATG00000110507.1,CATG00000110732.1,CATG00000113398.1,CATG00000114932.1,CATG00000115978.1,CATG00000116489.1,CATG00000117065.1,CATG00000117069.1,CATG00000117070.1,CATG00000117071.1,ENSG00000003436.10,ENSG00000005108.11,ENSG00000006210.6,ENSG00000007908.11,ENSG00000037280.11,ENSG00000047617.10,ENSG00000050344.8,ENSG00000064989.8,ENSG00000066056.9,ENSG00000068001.9,ENSG00000069122.14,ENSG00000073146.11,ENSG00000074527.7,ENSG00000074590.9,ENSG00000074660.11,ENSG00000076706.10,ENSG00000078401.6,ENSG00000086696.6,ENSG00000087237.6,ENSG00000091137.7,ENSG00000091879.9,ENSG00000099260.6,ENSG00000099282.5,ENSG00000100311.12,ENSG00000102010.10,ENSG00000105499.9,ENSG00000105538.4,ENSG00000106511.5,ENSG00000106540.4,ENSG00000106852.11,ENSG00000107719.8,ENSG00000108342.8,ENSG00000108622.6,ENSG00000110799.9,ENSG00000112769.14,ENSG00000113555.4,ENSG00000114698.10,ENSG00000115194.6,ENSG00000115380.14,ENSG00000117245.8,ENSG00000118257.12,ENSG00000119630.9,ENSG00000120156.16,ENSG00000120279.6,ENSG00000120337.7,ENSG00000124019.9,ENSG00000125378.11,ENSG00000125810.9,ENSG00000126562.12,ENSG00000126785.8,ENSG00000127329.10,ENSG00000127920.5,ENSG00000128052.8,ENSG00000128645.11,ENSG00000128709.10,ENSG00000128710.5,ENSG00000130307.7,ENSG00000130513.6,ENSG00000133800.4,ENSG00000135636.9,ENSG00000136114.11,ENSG00000137962.8,ENSG00000138722.5,ENSG00000139567.8,ENSG00000140465.9,ENSG00000140873.11,ENSG00000142798.12,ENSG00000144837.4,ENSG00000146521.5,ENSG00000147113.12,ENSG00000148677.6,ENSG00000149564.7,ENSG00000150048.6,ENSG00000153162.8,ENSG00000154133.10,ENSG00000154529.10,ENSG00000154783.6,ENSG00000157510.9,ENSG00000157554.14,ENSG00000157570.7,ENSG00000158352.11,ENSG00000158683.3,ENSG00000161940.6,ENSG00000162493.12,ENSG00000162618.8,ENSG00000163762.2,ENSG00000164035.5,ENSG00000164161.5,ENSG00000164283.8,ENSG00000164400.4,ENSG00000164736.5,ENSG00000165092.8,ENSG00000165716.5,ENSG00000166670.5,ENSG00000166960.12,ENSG00000167874.6,ENSG00000169291.5,ENSG00000169908.6,ENSG00000170323.4,ENSG00000170891.6,ENSG00000171388.9,ENSG00000172139.10,ENSG00000172738.7,ENSG00000172889.11,ENSG00000173269.9,ENSG00000174059.12,ENSG00000174175.12,ENSG00000174749.5,ENSG00000175471.15,ENSG00000175746.4,ENSG00000175967.3,ENSG00000176435.6,ENSG00000177414.9,ENSG00000178175.7,ENSG00000178922.12,ENSG00000179776.13,ENSG00000181634.7,ENSG00000182240.11,ENSG00000183578.5,ENSG00000183615.5,ENSG00000184058.8,ENSG00000184113.8,ENSG00000184497.8,ENSG00000185070.6,ENSG00000185112.4,ENSG00000185361.4,ENSG00000186105.7,ENSG00000186994.7,ENSG00000187229.3,ENSG00000187498.10,ENSG00000188596.5,ENSG00000189056.9,ENSG00000196421.3,ENSG00000196700.3,ENSG00000197245.4,ENSG00000197261.7,ENSG00000198691.7,ENSG00000198844.6,ENSG00000199161.1,ENSG00000203434.2,ENSG00000203635.2,ENSG00000203883.5,ENSG00000204301.5,ENSG00000204403.5,ENSG00000205502.3,ENSG00000207798.1,ENSG00000213777.5,ENSG00000213886.3,ENSG00000223786.1,ENSG00000224189.2,ENSG00000224577.1,ENSG00000225775.1,ENSG00000225938.1,ENSG00000226197.2,ENSG00000226320.1,ENSG00000226363.3,ENSG00000226425.1,ENSG00000226496.1,ENSG00000226762.1,ENSG00000226810.3,ENSG00000227338.1,ENSG00000227695.1,ENSG00000227764.1,ENSG00000228401.3,ENSG00000228485.1,ENSG00000228495.1,ENSG00000228727.4,ENSG00000229108.1,ENSG00000229308.1,ENSG00000229953.1,ENSG00000230109.1,ENSG00000230258.2,ENSG00000230266.1,ENSG00000230309.1,ENSG00000230479.1,ENSG00000231298.2,ENSG00000231363.1,ENSG00000231525.1,ENSG00000232926.1,ENSG00000233251.3,ENSG00000233292.1,ENSG00000235269.1,ENSG00000235410.1,ENSG00000235505.3,ENSG00000235770.1,ENSG00000236098.1,ENSG00000236641.1,ENSG00000236740.2,ENSG00000237371.1,ENSG00000237914.1,ENSG00000237988.2,ENSG00000238970.1,ENSG00000240423.1,ENSG00000240602.3,ENSG00000242207.1,ENSG00000243243.1,ENSG00000244694.3,ENSG00000248132.2,ENSG00000248441.2,ENSG00000248890.1,ENSG00000249631.1,ENSG00000249751.1,ENSG00000250234.1,ENSG00000253177.1,ENSG00000254943.1,ENSG00000254975.1,ENSG00000255325.2,ENSG00000255462.1,ENSG00000255507.1,ENSG00000256083.1,ENSG00000256492.1,ENSG00000257732.1,ENSG00000258048.1,ENSG00000258504.2,ENSG00000258808.1,ENSG00000258902.1,ENSG00000258945.1,ENSG00000259107.1,ENSG00000259222.1,ENSG00000259278.1,ENSG00000260604.1,ENSG00000260701.1,ENSG00000260922.1,ENSG00000261175.1,ENSG00000263681.1,ENSG00000264175.1,ENSG00000265799.1,ENSG00000266374.1,ENSG00000266903.1,ENSG00000267052.1,ENSG00000267107.2,ENSG00000267317.1,ENSG00000267583.1,ENSG00000269153.1,ENSG00000269155.1,ENSG00000269583.1,ENSG00000270547.1,ENSG00000271978.1,ENSG00000272180.1,ENSG00000272473.1,ENSG00000272575.1</t>
  </si>
  <si>
    <t>CL:0002139</t>
  </si>
  <si>
    <t>endothelial cell of vascular tree</t>
  </si>
  <si>
    <t>An endothelial cell of the vascular tree, which includes blood vessels and lymphatic vessels.</t>
  </si>
  <si>
    <t>CNhs10837,CNhs10865,CNhs10872,CNhs11375,CNhs11376,CNhs11377,CNhs11901,CNhs11906,CNhs11925,CNhs11926,CNhs11936,CNhs11967,CNhs11977,CNhs11978,CNhs12010,CNhs12022,CNhs12023,CNhs12024,CNhs12026,CNhs12495,CNhs12496,CNhs12497,CNhs13157,CNhs13276</t>
  </si>
  <si>
    <t>CATG00000000112.1,CATG00000000413.1,CATG00000000460.1,CATG00000002414.1,CATG00000004025.1,CATG00000004765.1,CATG00000005145.1,CATG00000005460.1,CATG00000005720.1,CATG00000007799.1,CATG00000007968.1,CATG00000008686.1,CATG00000010061.1,CATG00000010291.1,CATG00000010301.1,CATG00000011976.1,CATG00000012067.1,CATG00000012286.1,CATG00000012288.1,CATG00000012956.1,CATG00000012966.1,CATG00000014376.1,CATG00000015042.1,CATG00000015351.1,CATG00000015961.1,CATG00000016136.1,CATG00000016757.1,CATG00000018058.1,CATG00000018519.1,CATG00000018618.1,CATG00000019022.1,CATG00000019529.1,CATG00000019538.1,CATG00000020602.1,CATG00000020751.1,CATG00000021580.1,CATG00000022675.1,CATG00000022729.1,CATG00000023238.1,CATG00000023239.1,CATG00000025989.1,CATG00000028000.1,CATG00000028059.1,CATG00000028168.1,CATG00000028597.1,CATG00000029033.1,CATG00000029625.1,CATG00000029938.1,CATG00000029944.1,CATG00000030039.1,CATG00000030577.1,CATG00000031248.1,CATG00000032105.1,CATG00000033287.1,CATG00000034655.1,CATG00000035101.1,CATG00000035663.1,CATG00000036525.1,CATG00000037972.1,CATG00000038217.1,CATG00000038563.1,CATG00000039954.1,CATG00000039987.1,CATG00000042065.1,CATG00000042584.1,CATG00000042669.1,CATG00000042866.1,CATG00000042867.1,CATG00000042868.1,CATG00000042870.1,CATG00000043211.1,CATG00000046210.1,CATG00000046578.1,CATG00000047180.1,CATG00000047181.1,CATG00000047721.1,CATG00000048453.1,CATG00000048815.1,CATG00000048945.1,CATG00000049000.1,CATG00000049492.1,CATG00000050201.1,CATG00000051684.1,CATG00000053957.1,CATG00000054600.1,CATG00000056050.1,CATG00000056735.1,CATG00000057722.1,CATG00000058206.1,CATG00000059666.1,CATG00000059671.1,CATG00000059678.1,CATG00000062181.1,CATG00000062749.1,CATG00000062829.1,CATG00000062929.1,CATG00000063735.1,CATG00000063777.1,CATG00000064106.1,CATG00000064107.1,CATG00000064302.1,CATG00000065439.1,CATG00000066408.1,CATG00000066937.1,CATG00000068110.1,CATG00000068525.1,CATG00000068634.1,CATG00000068636.1,CATG00000068639.1,CATG00000068640.1,CATG00000070342.1,CATG00000071097.1,CATG00000071640.1,CATG00000071683.1,CATG00000072315.1,CATG00000072615.1,CATG00000072792.1,CATG00000073314.1,CATG00000073842.1,CATG00000073954.1,CATG00000074073.1,CATG00000074711.1,CATG00000075172.1,CATG00000075303.1,CATG00000076233.1,CATG00000076246.1,CATG00000076339.1,CATG00000077808.1,CATG00000079927.1,CATG00000080182.1,CATG00000080186.1,CATG00000082368.1,CATG00000082734.1,CATG00000083054.1,CATG00000084021.1,CATG00000084507.1,CATG00000085602.1,CATG00000087379.1,CATG00000088365.1,CATG00000089628.1,CATG00000089786.1,CATG00000090888.1,CATG00000093443.1,CATG00000095078.1,CATG00000096634.1,CATG00000096749.1,CATG00000096796.1,CATG00000096914.1,CATG00000096923.1,CATG00000098744.1,CATG00000100945.1,CATG00000100969.1,CATG00000101583.1,CATG00000101927.1,CATG00000102471.1,CATG00000102904.1,CATG00000104063.1,CATG00000104339.1,CATG00000104504.1,CATG00000105595.1,CATG00000105604.1,CATG00000105764.1,CATG00000107384.1,CATG00000107562.1,CATG00000109918.1,CATG00000110135.1,CATG00000110507.1,CATG00000111061.1,CATG00000113398.1,CATG00000115532.1,CATG00000116725.1,CATG00000117065.1,CATG00000117069.1,CATG00000117070.1,ENSG00000004399.8,ENSG00000007908.11,ENSG00000037280.11,ENSG00000064989.8,ENSG00000066056.9,ENSG00000068001.9,ENSG00000069122.14,ENSG00000073146.11,ENSG00000074527.7,ENSG00000074660.11,ENSG00000076356.6,ENSG00000076706.10,ENSG00000078401.6,ENSG00000086696.6,ENSG00000086991.8,ENSG00000087842.6,ENSG00000091879.9,ENSG00000100060.13,ENSG00000100311.12,ENSG00000101000.4,ENSG00000102010.10,ENSG00000103966.5,ENSG00000105538.4,ENSG00000106540.4,ENSG00000106991.9,ENSG00000107719.8,ENSG00000108622.6,ENSG00000110799.9,ENSG00000113555.4,ENSG00000115380.14,ENSG00000119630.9,ENSG00000120156.16,ENSG00000120279.6,ENSG00000120337.7,ENSG00000124019.9,ENSG00000125378.11,ENSG00000125810.9,ENSG00000126785.8,ENSG00000127329.10,ENSG00000127920.5,ENSG00000128052.8,ENSG00000128645.11,ENSG00000128709.10,ENSG00000128917.5,ENSG00000130307.7,ENSG00000131037.10,ENSG00000133101.5,ENSG00000135312.4,ENSG00000135636.9,ENSG00000136114.11,ENSG00000138722.5,ENSG00000139567.8,ENSG00000140873.11,ENSG00000142798.12,ENSG00000142910.11,ENSG00000147113.12,ENSG00000148677.6,ENSG00000149564.7,ENSG00000150048.6,ENSG00000153162.8,ENSG00000154133.10,ENSG00000154529.10,ENSG00000154783.6,ENSG00000157510.9,ENSG00000157554.14,ENSG00000157570.7,ENSG00000158352.11,ENSG00000158683.3,ENSG00000161940.6,ENSG00000162458.8,ENSG00000162618.8,ENSG00000163762.2,ENSG00000164035.5,ENSG00000164161.5,ENSG00000164283.8,ENSG00000164736.5,ENSG00000164867.6,ENSG00000165716.5,ENSG00000166670.5,ENSG00000166960.12,ENSG00000167680.11,ENSG00000167874.6,ENSG00000168505.6,ENSG00000169291.5,ENSG00000169908.6,ENSG00000170891.6,ENSG00000171056.6,ENSG00000171388.9,ENSG00000172889.11,ENSG00000173269.9,ENSG00000173862.3,ENSG00000174059.12,ENSG00000175264.3,ENSG00000175746.4,ENSG00000176435.6,ENSG00000177464.4,ENSG00000178922.12,ENSG00000179044.11,ENSG00000179776.13,ENSG00000182240.11,ENSG00000183578.5,ENSG00000184058.8,ENSG00000184113.8,ENSG00000184274.3,ENSG00000184497.8,ENSG00000184916.4,ENSG00000185112.4,ENSG00000185361.4,ENSG00000186105.7,ENSG00000186994.7,ENSG00000187800.9,ENSG00000188596.5,ENSG00000188643.6,ENSG00000196411.5,ENSG00000196421.3,ENSG00000196700.3,ENSG00000198435.2,ENSG00000198844.6,ENSG00000199161.1,ENSG00000203434.2,ENSG00000203883.5,ENSG00000204301.5,ENSG00000205502.3,ENSG00000207798.1,ENSG00000211764.1,ENSG00000213494.5,ENSG00000213561.4,ENSG00000213886.3,ENSG00000215183.4,ENSG00000223768.1,ENSG00000223786.1,ENSG00000224459.1,ENSG00000225775.1,ENSG00000226197.2,ENSG00000226363.3,ENSG00000226937.5,ENSG00000227695.1,ENSG00000227764.1,ENSG00000228401.3,ENSG00000228495.1,ENSG00000228496.1,ENSG00000229108.1,ENSG00000229751.1,ENSG00000229953.1,ENSG00000230109.1,ENSG00000230258.2,ENSG00000230266.1,ENSG00000230309.1,ENSG00000230479.1,ENSG00000231298.2,ENSG00000231363.1,ENSG00000232949.1,ENSG00000233251.3,ENSG00000233292.1,ENSG00000233611.3,ENSG00000235505.3,ENSG00000235770.1,ENSG00000236098.1,ENSG00000236641.1,ENSG00000236740.2,ENSG00000237371.1,ENSG00000238970.1,ENSG00000239264.4,ENSG00000239322.1,ENSG00000240602.3,ENSG00000243243.1,ENSG00000246211.2,ENSG00000248132.2,ENSG00000248890.1,ENSG00000249631.1,ENSG00000249751.1,ENSG00000249867.1,ENSG00000250073.2,ENSG00000250234.1,ENSG00000251314.2,ENSG00000253177.1,ENSG00000254416.1,ENSG00000254943.1,ENSG00000254975.1,ENSG00000255462.1,ENSG00000255471.1,ENSG00000255775.1,ENSG00000256083.1,ENSG00000256492.1,ENSG00000257219.1,ENSG00000257477.1,ENSG00000258808.1,ENSG00000258902.1,ENSG00000258945.1,ENSG00000259278.1,ENSG00000260604.1,ENSG00000261175.1,ENSG00000263586.1,ENSG00000263681.1,ENSG00000265980.1,ENSG00000267052.1,ENSG00000267107.2,ENSG00000267175.1,ENSG00000267380.1,ENSG00000267583.1,ENSG00000268297.1,ENSG00000269155.1,ENSG00000270002.1,ENSG00000270547.1,ENSG00000271978.1,ENSG00000272180.1,ENSG00000272473.1,ENSG00000273132.1</t>
  </si>
  <si>
    <t>CL:0002144</t>
  </si>
  <si>
    <t>capillary endothelial cell</t>
  </si>
  <si>
    <t>An endothelial cell found in capillaries.</t>
  </si>
  <si>
    <t>CNhs11376,CNhs11925,CNhs12024</t>
  </si>
  <si>
    <t>CATG00000002807.1,CATG00000002947.1,CATG00000003734.1,CATG00000004771.1,CATG00000005720.1,CATG00000006018.1,CATG00000007789.1,CATG00000007799.1,CATG00000007968.1,CATG00000008686.1,CATG00000010061.1,CATG00000011917.1,CATG00000012956.1,CATG00000014376.1,CATG00000015348.1,CATG00000015961.1,CATG00000018058.1,CATG00000018064.1,CATG00000023238.1,CATG00000023239.1,CATG00000023887.1,CATG00000025989.1,CATG00000026016.1,CATG00000028000.1,CATG00000028059.1,CATG00000028168.1,CATG00000028311.1,CATG00000028597.1,CATG00000029625.1,CATG00000029938.1,CATG00000030039.1,CATG00000030577.1,CATG00000031998.1,CATG00000032105.1,CATG00000032554.1,CATG00000032700.1,CATG00000033239.1,CATG00000034655.1,CATG00000035663.1,CATG00000037659.1,CATG00000038157.1,CATG00000038217.1,CATG00000038547.1,CATG00000039382.1,CATG00000039975.1,CATG00000040454.1,CATG00000040494.1,CATG00000042065.1,CATG00000042867.1,CATG00000042868.1,CATG00000043211.1,CATG00000044399.1,CATG00000046578.1,CATG00000048085.1,CATG00000048101.1,CATG00000048453.1,CATG00000048945.1,CATG00000049830.1,CATG00000054460.1,CATG00000056050.1,CATG00000056291.1,CATG00000057003.1,CATG00000057930.1,CATG00000058206.1,CATG00000059212.1,CATG00000059666.1,CATG00000059671.1,CATG00000059678.1,CATG00000062749.1,CATG00000062821.1,CATG00000063735.1,CATG00000064106.1,CATG00000064107.1,CATG00000064110.1,CATG00000064302.1,CATG00000065420.1,CATG00000066937.1,CATG00000067501.1,CATG00000067606.1,CATG00000068634.1,CATG00000068640.1,CATG00000070342.1,CATG00000072315.1,CATG00000072615.1,CATG00000072794.1,CATG00000072885.1,CATG00000072906.1,CATG00000073314.1,CATG00000073842.1,CATG00000073954.1,CATG00000074073.1,CATG00000074711.1,CATG00000074854.1,CATG00000074856.1,CATG00000075172.1,CATG00000076246.1,CATG00000076719.1,CATG00000079927.1,CATG00000080186.1,CATG00000082734.1,CATG00000082797.1,CATG00000084021.1,CATG00000085764.1,CATG00000086917.1,CATG00000087379.1,CATG00000089628.1,CATG00000091847.1,CATG00000092814.1,CATG00000093860.1,CATG00000093886.1,CATG00000096634.1,CATG00000096923.1,CATG00000098744.1,CATG00000100969.1,CATG00000100973.1,CATG00000101583.1,CATG00000102471.1,CATG00000103372.1,CATG00000104063.1,CATG00000105604.1,CATG00000106979.1,CATG00000107103.1,CATG00000107384.1,CATG00000107562.1,CATG00000109918.1,CATG00000110218.1,CATG00000110354.1,CATG00000110507.1,CATG00000110732.1,CATG00000116084.1,CATG00000117065.1,CATG00000117069.1,CATG00000117070.1,CATG00000117071.1,ENSG00000002586.13,ENSG00000037280.11,ENSG00000047617.10,ENSG00000051128.14,ENSG00000066056.9,ENSG00000068001.9,ENSG00000073146.11,ENSG00000074527.7,ENSG00000074660.11,ENSG00000078401.6,ENSG00000086696.6,ENSG00000086991.8,ENSG00000087237.6,ENSG00000088836.8,ENSG00000091879.9,ENSG00000095370.15,ENSG00000099282.5,ENSG00000100311.12,ENSG00000102010.10,ENSG00000105538.4,ENSG00000106540.4,ENSG00000107719.8,ENSG00000108622.6,ENSG00000110799.9,ENSG00000113555.4,ENSG00000115380.14,ENSG00000116032.5,ENSG00000117245.8,ENSG00000117707.11,ENSG00000119630.9,ENSG00000120068.5,ENSG00000120279.6,ENSG00000120337.7,ENSG00000121764.7,ENSG00000123576.5,ENSG00000124019.9,ENSG00000126785.8,ENSG00000127533.3,ENSG00000127920.5,ENSG00000128052.8,ENSG00000128567.12,ENSG00000128645.11,ENSG00000128709.10,ENSG00000128710.5,ENSG00000128917.5,ENSG00000129467.9,ENSG00000130158.9,ENSG00000130307.7,ENSG00000131037.10,ENSG00000132622.6,ENSG00000133561.11,ENSG00000133800.4,ENSG00000134871.13,ENSG00000135636.9,ENSG00000136114.11,ENSG00000138722.5,ENSG00000139567.8,ENSG00000140465.9,ENSG00000142798.12,ENSG00000142910.11,ENSG00000143537.9,ENSG00000145911.5,ENSG00000147113.12,ENSG00000150048.6,ENSG00000152953.8,ENSG00000154133.10,ENSG00000154529.10,ENSG00000154783.6,ENSG00000154864.7,ENSG00000157510.9,ENSG00000157554.14,ENSG00000157570.7,ENSG00000161940.6,ENSG00000162493.12,ENSG00000162618.8,ENSG00000163762.2,ENSG00000164161.5,ENSG00000164283.8,ENSG00000164736.5,ENSG00000165092.8,ENSG00000165716.5,ENSG00000166670.5,ENSG00000167617.2,ENSG00000168447.6,ENSG00000169100.8,ENSG00000169291.5,ENSG00000169908.6,ENSG00000170891.6,ENSG00000171056.6,ENSG00000171388.9,ENSG00000172889.11,ENSG00000174059.12,ENSG00000175746.4,ENSG00000175879.7,ENSG00000176435.6,ENSG00000177414.9,ENSG00000179044.11,ENSG00000179776.13,ENSG00000182240.11,ENSG00000183578.5,ENSG00000184058.8,ENSG00000184113.8,ENSG00000184497.8,ENSG00000184916.4,ENSG00000185070.6,ENSG00000185112.4,ENSG00000185361.4,ENSG00000186105.7,ENSG00000186867.6,ENSG00000186994.7,ENSG00000187498.10,ENSG00000188596.5,ENSG00000188643.6,ENSG00000189056.9,ENSG00000196411.5,ENSG00000196421.3,ENSG00000196700.3,ENSG00000197261.7,ENSG00000198691.7,ENSG00000198844.6,ENSG00000199161.1,ENSG00000203883.5,ENSG00000204625.6,ENSG00000205502.3,ENSG00000207744.1,ENSG00000207798.1,ENSG00000213304.3,ENSG00000213886.3,ENSG00000215183.4,ENSG00000223786.1,ENSG00000224045.1,ENSG00000224189.2,ENSG00000224409.1,ENSG00000224577.1,ENSG00000225083.1,ENSG00000225661.2,ENSG00000225938.1,ENSG00000226197.2,ENSG00000226363.3,ENSG00000226472.3,ENSG00000227512.1,ENSG00000227764.1,ENSG00000228401.3,ENSG00000228727.4,ENSG00000229751.1,ENSG00000229953.1,ENSG00000230266.1,ENSG00000231363.1,ENSG00000232814.2,ENSG00000232815.1,ENSG00000233292.1,ENSG00000233611.3,ENSG00000235505.3,ENSG00000236098.1,ENSG00000236740.2,ENSG00000237019.1,ENSG00000237073.1,ENSG00000237512.2,ENSG00000237928.1,ENSG00000238970.1,ENSG00000240423.1,ENSG00000240541.2,ENSG00000242207.1,ENSG00000248132.2,ENSG00000248890.1,ENSG00000249631.1,ENSG00000249751.1,ENSG00000250234.1,ENSG00000253177.1,ENSG00000254057.1,ENSG00000254943.1,ENSG00000255173.1,ENSG00000255325.2,ENSG00000255462.1,ENSG00000256083.1,ENSG00000257219.1,ENSG00000257477.1,ENSG00000258808.1,ENSG00000258902.1,ENSG00000258908.1,ENSG00000258945.1,ENSG00000258955.1,ENSG00000259107.1,ENSG00000263586.1,ENSG00000266176.1,ENSG00000266372.1,ENSG00000266903.1,ENSG00000267052.1,ENSG00000267107.2,ENSG00000267175.1,ENSG00000267369.1,ENSG00000267583.1,ENSG00000268193.1,ENSG00000269155.1,ENSG00000269304.1,ENSG00000270002.1,ENSG00000270547.1,ENSG00000271978.1,ENSG00000272473.1</t>
  </si>
  <si>
    <t>CL:0002159</t>
  </si>
  <si>
    <t>general ecto-epithelial cell</t>
  </si>
  <si>
    <t>Epithelial cells derived from general body ectoderm and ectoderm placodes.</t>
  </si>
  <si>
    <t>CNhs10847,CNhs11064,CNhs11336,CNhs11381,CNhs11951,CNhs12031,CNhs12123,CNhs12339,CNhs12347,CNhs12538,CNhs13550,CNhs13551</t>
  </si>
  <si>
    <t>CATG00000000088.1,CATG00000000282.1,CATG00000000736.1,CATG00000001487.1,CATG00000001523.1,CATG00000002121.1,CATG00000002516.1,CATG00000004261.1,CATG00000004811.1,CATG00000004813.1,CATG00000006642.1,CATG00000008766.1,CATG00000008881.1,CATG00000008892.1,CATG00000008983.1,CATG00000008985.1,CATG00000008986.1,CATG00000008987.1,CATG00000009355.1,CATG00000009578.1,CATG00000011000.1,CATG00000011832.1,CATG00000011999.1,CATG00000012078.1,CATG00000012291.1,CATG00000012427.1,CATG00000012634.1,CATG00000013219.1,CATG00000013906.1,CATG00000014045.1,CATG00000014192.1,CATG00000015287.1,CATG00000015432.1,CATG00000015902.1,CATG00000015915.1,CATG00000018391.1,CATG00000019377.1,CATG00000019846.1,CATG00000022465.1,CATG00000023028.1,CATG00000023888.1,CATG00000024726.1,CATG00000025456.1,CATG00000025763.1,CATG00000025986.1,CATG00000026123.1,CATG00000028311.1,CATG00000028585.1,CATG00000028646.1,CATG00000029202.1,CATG00000030567.1,CATG00000030768.1,CATG00000030843.1,CATG00000031332.1,CATG00000031389.1,CATG00000031391.1,CATG00000033023.1,CATG00000033334.1,CATG00000033556.1,CATG00000033735.1,CATG00000033923.1,CATG00000034601.1,CATG00000034604.1,CATG00000035469.1,CATG00000037057.1,CATG00000037058.1,CATG00000037513.1,CATG00000037553.1,CATG00000037735.1,CATG00000039975.1,CATG00000040446.1,CATG00000042034.1,CATG00000042600.1,CATG00000043298.1,CATG00000043300.1,CATG00000043646.1,CATG00000045321.1,CATG00000045322.1,CATG00000045542.1,CATG00000046280.1,CATG00000046618.1,CATG00000047993.1,CATG00000048858.1,CATG00000049696.1,CATG00000050675.1,CATG00000050708.1,CATG00000051357.1,CATG00000052231.1,CATG00000052564.1,CATG00000052877.1,CATG00000053805.1,CATG00000054460.1,CATG00000054990.1,CATG00000055108.1,CATG00000056075.1,CATG00000056258.1,CATG00000056950.1,CATG00000057355.1,CATG00000057872.1,CATG00000058699.1,CATG00000061516.1,CATG00000063083.1,CATG00000063289.1,CATG00000066161.1,CATG00000066586.1,CATG00000067223.1,CATG00000067893.1,CATG00000068592.1,CATG00000070724.1,CATG00000070778.1,CATG00000071429.1,CATG00000071438.1,CATG00000072885.1,CATG00000075836.1,CATG00000075963.1,CATG00000076016.1,CATG00000079603.1,CATG00000079734.1,CATG00000079737.1,CATG00000079741.1,CATG00000080010.1,CATG00000080892.1,CATG00000082568.1,CATG00000082666.1,CATG00000082772.1,CATG00000082786.1,CATG00000083000.1,CATG00000084454.1,CATG00000085318.1,CATG00000085328.1,CATG00000085400.1,CATG00000085430.1,CATG00000086537.1,CATG00000087443.1,CATG00000087576.1,CATG00000088641.1,CATG00000089003.1,CATG00000092047.1,CATG00000092338.1,CATG00000092341.1,CATG00000092342.1,CATG00000094550.1,CATG00000095281.1,CATG00000095724.1,CATG00000096037.1,CATG00000096745.1,CATG00000098278.1,CATG00000098747.1,CATG00000098779.1,CATG00000098831.1,CATG00000100867.1,CATG00000101372.1,CATG00000102088.1,CATG00000102191.1,CATG00000103017.1,CATG00000103390.1,CATG00000103898.1,CATG00000104027.1,CATG00000104953.1,CATG00000105110.1,CATG00000106954.1,CATG00000107562.1,CATG00000108639.1,CATG00000108773.1,CATG00000109283.1,CATG00000109382.1,CATG00000109557.1,CATG00000110500.1,CATG00000111076.1,CATG00000112248.1,CATG00000114510.1,CATG00000114826.1,CATG00000115047.1,CATG00000115049.1,CATG00000116206.1,CATG00000116309.1,CATG00000116317.1,CATG00000116321.1,CATG00000116501.1,CATG00000116585.1,CATG00000116595.1,CATG00000116806.1,CATG00000117181.1,CATG00000118022.1,ENSG00000001617.7,ENSG00000002079.8,ENSG00000049283.13,ENSG00000053747.11,ENSG00000058085.10,ENSG00000062038.9,ENSG00000065618.12,ENSG00000069812.7,ENSG00000070731.5,ENSG00000073282.8,ENSG00000081277.7,ENSG00000086570.8,ENSG00000087494.11,ENSG00000088002.7,ENSG00000088726.11,ENSG00000089356.12,ENSG00000090776.5,ENSG00000091409.10,ENSG00000092295.7,ENSG00000099812.6,ENSG00000100558.4,ENSG00000101213.5,ENSG00000101311.11,ENSG00000102890.10,ENSG00000103044.6,ENSG00000103067.7,ENSG00000103257.4,ENSG00000104413.11,ENSG00000104881.10,ENSG00000104892.12,ENSG00000108375.8,ENSG00000109101.3,ENSG00000109182.7,ENSG00000109321.6,ENSG00000111012.5,ENSG00000112378.11,ENSG00000112559.9,ENSG00000113430.5,ENSG00000115221.6,ENSG00000115884.6,ENSG00000117407.12,ENSG00000117472.5,ENSG00000117525.9,ENSG00000117595.6,ENSG00000120471.10,ENSG00000121552.3,ENSG00000122861.11,ENSG00000124466.8,ENSG00000125998.7,ENSG00000128422.11,ENSG00000128510.6,ENSG00000129194.3,ENSG00000129354.7,ENSG00000129451.7,ENSG00000129455.11,ENSG00000129474.11,ENSG00000130201.3,ENSG00000131746.8,ENSG00000132470.9,ENSG00000132698.9,ENSG00000132746.10,ENSG00000133477.12,ENSG00000134757.4,ENSG00000134762.12,ENSG00000136688.6,ENSG00000136695.10,ENSG00000136943.6,ENSG00000137203.6,ENSG00000137440.3,ENSG00000137699.12,ENSG00000137857.13,ENSG00000137975.7,ENSG00000138271.4,ENSG00000138772.8,ENSG00000140022.5,ENSG00000140254.8,ENSG00000142273.6,ENSG00000143061.13,ENSG00000144045.9,ENSG00000145283.7,ENSG00000145824.8,ENSG00000145934.11,ENSG00000146054.13,ENSG00000147689.12,ENSG00000147697.4,ENSG00000149527.13,ENSG00000149573.4,ENSG00000153292.11,ENSG00000153294.7,ENSG00000153802.7,ENSG00000154227.9,ENSG00000154764.5,ENSG00000155918.3,ENSG00000156463.13,ENSG00000158023.5,ENSG00000158055.11,ENSG00000158125.5,ENSG00000159166.9,ENSG00000160207.4,ENSG00000161249.16,ENSG00000161544.5,ENSG00000162891.6,ENSG00000162892.11,ENSG00000163202.4,ENSG00000163207.5,ENSG00000163216.6,ENSG00000163218.10,ENSG00000163235.11,ENSG00000163347.5,ENSG00000163362.6,ENSG00000163735.6,ENSG00000163814.3,ENSG00000163915.3,ENSG00000164078.8,ENSG00000164520.7,ENSG00000165474.5,ENSG00000165799.4,ENSG00000165905.12,ENSG00000166396.8,ENSG00000166670.5,ENSG00000167105.3,ENSG00000167165.14,ENSG00000167644.7,ENSG00000167656.4,ENSG00000167754.8,ENSG00000167914.6,ENSG00000168143.8,ENSG00000168528.7,ENSG00000169035.7,ENSG00000169174.9,ENSG00000169469.7,ENSG00000169474.3,ENSG00000169509.5,ENSG00000169594.8,ENSG00000170044.4,ENSG00000170209.4,ENSG00000170426.1,ENSG00000170454.5,ENSG00000170465.9,ENSG00000170786.8,ENSG00000171346.9,ENSG00000171403.5,ENSG00000171462.10,ENSG00000173156.2,ENSG00000173432.6,ENSG00000173801.12,ENSG00000174564.8,ENSG00000174792.6,ENSG00000174950.6,ENSG00000175121.7,ENSG00000175707.7,ENSG00000175793.10,ENSG00000176092.9,ENSG00000177494.5,ENSG00000177627.5,ENSG00000178172.2,ENSG00000178363.3,ENSG00000179148.5,ENSG00000179593.11,ENSG00000179826.5,ENSG00000180921.6,ENSG00000181333.11,ENSG00000182040.4,ENSG00000182585.5,ENSG00000182795.12,ENSG00000183421.7,ENSG00000184292.5,ENSG00000184363.5,ENSG00000185479.5,ENSG00000185966.3,ENSG00000186081.7,ENSG00000186226.7,ENSG00000186567.8,ENSG00000186807.9,ENSG00000186832.4,ENSG00000186847.5,ENSG00000187583.6,ENSG00000187689.5,ENSG00000188089.9,ENSG00000188112.4,ENSG00000188293.5,ENSG00000188624.2,ENSG00000188738.9,ENSG00000188910.7,ENSG00000189280.3,ENSG00000189334.4,ENSG00000189410.7,ENSG00000189433.5,ENSG00000196734.6,ENSG00000196754.6,ENSG00000196878.8,ENSG00000197084.4,ENSG00000198854.4,ENSG00000201695.1,ENSG00000203499.6,ENSG00000203722.3,ENSG00000203786.5,ENSG00000203837.4,ENSG00000204618.4,ENSG00000205420.6,ENSG00000206075.9,ENSG00000206129.3,ENSG00000207708.1,ENSG00000207713.1,ENSG00000213022.4,ENSG00000213906.5,ENSG00000214514.3,ENSG00000214856.7,ENSG00000215033.3,ENSG00000223617.1,ENSG00000223784.1,ENSG00000224260.2,ENSG00000225298.1,ENSG00000225383.2,ENSG00000225950.3,ENSG00000226005.3,ENSG00000226240.1,ENSG00000226535.1,ENSG00000226652.1,ENSG00000227184.3,ENSG00000227279.1,ENSG00000228951.1,ENSG00000228998.3,ENSG00000229401.1,ENSG00000229526.2,ENSG00000229563.2,ENSG00000229647.1,ENSG00000230183.3,ENSG00000230439.2,ENSG00000230937.5,ENSG00000231131.2,ENSG00000231638.1,ENSG00000231648.1,ENSG00000231666.1,ENSG00000231870.4,ENSG00000232222.1,ENSG00000234378.1,ENSG00000235942.2,ENSG00000236961.1,ENSG00000237548.1,ENSG00000238117.1,ENSG00000238266.1,ENSG00000239492.2,ENSG00000240476.1,ENSG00000241794.1,ENSG00000242147.1,ENSG00000245648.1,ENSG00000248430.1,ENSG00000249500.1,ENSG00000250064.1,ENSG00000250158.1,ENSG00000250229.1,ENSG00000251191.3,ENSG00000251381.2,ENSG00000253161.1,ENSG00000253315.1,ENSG00000253410.1,ENSG00000253929.1,ENSG00000254842.2,ENSG00000254991.1,ENSG00000255325.2,ENSG00000255501.1,ENSG00000256812.1,ENSG00000257042.1,ENSG00000257084.1,ENSG00000257219.1,ENSG00000257925.1,ENSG00000258018.1,ENSG00000258976.1,ENSG00000259132.1,ENSG00000259230.1,ENSG00000259450.1,ENSG00000260125.1,ENSG00000260183.1,ENSG00000260876.1,ENSG00000260899.1,ENSG00000261092.1,ENSG00000261582.1,ENSG00000264831.1,ENSG00000265145.1,ENSG00000265660.1,ENSG00000266656.1,ENSG00000267073.1,ENSG00000267110.1,ENSG00000267551.3,ENSG00000267748.2,ENSG00000269495.1,ENSG00000269729.1,ENSG00000269741.1,ENSG00000271758.1</t>
  </si>
  <si>
    <t>CL:0002166</t>
  </si>
  <si>
    <t>epithelial cell of Malassez</t>
  </si>
  <si>
    <t>An epithelial cell that remains from the disintegration of the epithelial root sheath involved in the development of teeth.</t>
  </si>
  <si>
    <t>CNhs12538,CNhs13550,CNhs13551</t>
  </si>
  <si>
    <t>CATG00000000736.1,CATG00000001572.1,CATG00000002516.1,CATG00000002705.1,CATG00000004765.1,CATG00000004811.1,CATG00000004813.1,CATG00000006642.1,CATG00000008017.1,CATG00000008429.1,CATG00000008734.1,CATG00000008766.1,CATG00000008892.1,CATG00000008985.1,CATG00000008986.1,CATG00000008987.1,CATG00000009355.1,CATG00000011000.1,CATG00000011600.1,CATG00000012078.1,CATG00000012286.1,CATG00000012291.1,CATG00000012427.1,CATG00000012634.1,CATG00000013906.1,CATG00000014045.1,CATG00000014113.1,CATG00000014192.1,CATG00000014312.1,CATG00000014627.1,CATG00000015287.1,CATG00000015902.1,CATG00000015915.1,CATG00000017524.1,CATG00000018519.1,CATG00000019241.1,CATG00000019377.1,CATG00000019529.1,CATG00000019701.1,CATG00000019846.1,CATG00000019911.1,CATG00000020751.1,CATG00000023028.1,CATG00000023105.1,CATG00000023392.1,CATG00000025456.1,CATG00000028585.1,CATG00000029202.1,CATG00000029692.1,CATG00000030012.1,CATG00000030450.1,CATG00000030768.1,CATG00000030843.1,CATG00000031389.1,CATG00000033096.1,CATG00000033735.1,CATG00000033923.1,CATG00000035089.1,CATG00000035105.1,CATG00000035469.1,CATG00000035504.1,CATG00000035663.1,CATG00000037057.1,CATG00000037513.1,CATG00000037735.1,CATG00000039899.1,CATG00000040013.1,CATG00000040446.1,CATG00000040677.1,CATG00000042034.1,CATG00000043298.1,CATG00000043300.1,CATG00000044199.1,CATG00000045321.1,CATG00000045322.1,CATG00000045542.1,CATG00000046618.1,CATG00000048722.1,CATG00000048858.1,CATG00000049312.1,CATG00000049425.1,CATG00000050510.1,CATG00000050571.1,CATG00000050675.1,CATG00000051357.1,CATG00000052231.1,CATG00000052564.1,CATG00000057355.1,CATG00000057894.1,CATG00000058201.1,CATG00000059656.1,CATG00000059678.1,CATG00000060466.1,CATG00000061516.1,CATG00000061688.1,CATG00000062131.1,CATG00000063083.1,CATG00000063289.1,CATG00000065359.1,CATG00000066586.1,CATG00000067223.1,CATG00000067240.1,CATG00000067721.1,CATG00000067892.1,CATG00000070724.1,CATG00000070850.1,CATG00000070917.1,CATG00000071105.1,CATG00000071429.1,CATG00000071438.1,CATG00000072885.1,CATG00000074649.1,CATG00000075890.1,CATG00000075973.1,CATG00000076016.1,CATG00000079199.1,CATG00000079603.1,CATG00000079734.1,CATG00000079737.1,CATG00000079741.1,CATG00000079996.1,CATG00000080010.1,CATG00000080064.1,CATG00000080590.1,CATG00000080892.1,CATG00000082666.1,CATG00000082772.1,CATG00000083000.1,CATG00000084454.1,CATG00000085318.1,CATG00000085328.1,CATG00000085400.1,CATG00000085430.1,CATG00000085463.1,CATG00000085760.1,CATG00000086133.1,CATG00000086537.1,CATG00000087330.1,CATG00000087332.1,CATG00000087699.1,CATG00000089917.1,CATG00000089939.1,CATG00000090725.1,CATG00000092008.1,CATG00000092047.1,CATG00000092342.1,CATG00000095695.1,CATG00000095751.1,CATG00000095923.1,CATG00000096037.1,CATG00000098377.1,CATG00000098747.1,CATG00000098754.1,CATG00000098779.1,CATG00000098794.1,CATG00000098831.1,CATG00000099203.1,CATG00000100320.1,CATG00000100867.1,CATG00000100930.1,CATG00000101372.1,CATG00000102088.1,CATG00000102148.1,CATG00000102191.1,CATG00000103898.1,CATG00000104267.1,CATG00000104953.1,CATG00000104955.1,CATG00000105110.1,CATG00000106823.1,CATG00000106872.1,CATG00000106881.1,CATG00000106954.1,CATG00000107304.1,CATG00000107562.1,CATG00000107929.1,CATG00000107958.1,CATG00000108420.1,CATG00000108639.1,CATG00000109489.1,CATG00000109853.1,CATG00000110500.1,CATG00000111076.1,CATG00000111077.1,CATG00000111179.1,CATG00000111502.1,CATG00000112455.1,CATG00000114904.1,CATG00000115554.1,CATG00000116309.1,CATG00000116321.1,CATG00000116501.1,CATG00000116595.1,CATG00000116783.1,CATG00000116806.1,CATG00000118022.1,ENSG00000002079.8,ENSG00000006451.3,ENSG00000039068.14,ENSG00000046604.8,ENSG00000049283.13,ENSG00000050327.10,ENSG00000052802.8,ENSG00000053747.11,ENSG00000058085.10,ENSG00000062038.9,ENSG00000065154.7,ENSG00000065618.12,ENSG00000069812.7,ENSG00000073282.8,ENSG00000075223.9,ENSG00000081277.7,ENSG00000083857.9,ENSG00000087128.5,ENSG00000087494.11,ENSG00000088726.11,ENSG00000089356.12,ENSG00000090776.5,ENSG00000091409.10,ENSG00000099812.6,ENSG00000100558.4,ENSG00000101311.11,ENSG00000101384.7,ENSG00000101670.7,ENSG00000101773.12,ENSG00000103044.6,ENSG00000104413.11,ENSG00000104892.12,ENSG00000108375.8,ENSG00000110203.4,ENSG00000110347.7,ENSG00000111012.5,ENSG00000112378.11,ENSG00000112559.9,ENSG00000112972.10,ENSG00000114529.8,ENSG00000115008.5,ENSG00000115221.6,ENSG00000115339.9,ENSG00000115884.6,ENSG00000116717.7,ENSG00000117407.12,ENSG00000117472.5,ENSG00000117525.9,ENSG00000117595.6,ENSG00000120051.10,ENSG00000120162.9,ENSG00000120217.9,ENSG00000120437.7,ENSG00000120471.10,ENSG00000121552.3,ENSG00000121858.6,ENSG00000122641.9,ENSG00000122861.11,ENSG00000128422.11,ENSG00000128510.6,ENSG00000129194.3,ENSG00000129235.6,ENSG00000129270.11,ENSG00000129354.7,ENSG00000129455.11,ENSG00000131015.4,ENSG00000131746.8,ENSG00000132321.12,ENSG00000132470.9,ENSG00000134363.7,ENSG00000134755.10,ENSG00000134757.4,ENSG00000134762.12,ENSG00000135373.8,ENSG00000136542.4,ENSG00000136688.6,ENSG00000136943.6,ENSG00000137203.6,ENSG00000137440.3,ENSG00000137745.7,ENSG00000137857.13,ENSG00000137975.7,ENSG00000138271.4,ENSG00000138772.8,ENSG00000139211.5,ENSG00000139985.5,ENSG00000140022.5,ENSG00000140465.9,ENSG00000143061.13,ENSG00000143367.11,ENSG00000144045.9,ENSG00000145247.7,ENSG00000145934.11,ENSG00000146054.13,ENSG00000147689.12,ENSG00000147697.4,ENSG00000147896.3,ENSG00000149527.13,ENSG00000149573.4,ENSG00000152894.10,ENSG00000152952.7,ENSG00000153292.11,ENSG00000153294.7,ENSG00000153802.7,ENSG00000154227.9,ENSG00000154764.5,ENSG00000155066.11,ENSG00000155918.3,ENSG00000156463.13,ENSG00000157168.14,ENSG00000158023.5,ENSG00000158125.5,ENSG00000158825.5,ENSG00000159166.9,ENSG00000159516.8,ENSG00000159648.7,ENSG00000160207.4,ENSG00000160471.8,ENSG00000160752.10,ENSG00000161249.16,ENSG00000161326.8,ENSG00000161544.5,ENSG00000162493.12,ENSG00000162723.5,ENSG00000162891.6,ENSG00000162892.11,ENSG00000163216.6,ENSG00000163235.11,ENSG00000163293.7,ENSG00000163347.5,ENSG00000163362.6,ENSG00000163735.6,ENSG00000163814.3,ENSG00000163915.3,ENSG00000164093.11,ENSG00000164171.6,ENSG00000164400.4,ENSG00000164695.4,ENSG00000165046.8,ENSG00000165390.11,ENSG00000165474.5,ENSG00000165799.4,ENSG00000166396.8,ENSG00000166670.5,ENSG00000167105.3,ENSG00000167165.14,ENSG00000167642.8,ENSG00000167644.7,ENSG00000167754.8,ENSG00000168032.4,ENSG00000168143.8,ENSG00000169174.9,ENSG00000169435.9,ENSG00000169594.8,ENSG00000170044.4,ENSG00000170209.4,ENSG00000170454.5,ENSG00000170465.9,ENSG00000170786.8,ENSG00000171017.6,ENSG00000171346.9,ENSG00000171517.5,ENSG00000171711.2,ENSG00000172331.7,ENSG00000173156.2,ENSG00000173432.6,ENSG00000174564.8,ENSG00000174792.6,ENSG00000175600.11,ENSG00000175793.10,ENSG00000175841.7,ENSG00000176092.9,ENSG00000176153.10,ENSG00000176984.2,ENSG00000177494.5,ENSG00000177627.5,ENSG00000178172.2,ENSG00000178184.11,ENSG00000178363.3,ENSG00000178919.7,ENSG00000179593.11,ENSG00000179674.2,ENSG00000179826.5,ENSG00000180332.5,ENSG00000180921.6,ENSG00000181126.9,ENSG00000181333.11,ENSG00000182585.5,ENSG00000182795.12,ENSG00000183347.13,ENSG00000183742.8,ENSG00000184292.5,ENSG00000184363.5,ENSG00000184586.4,ENSG00000184860.5,ENSG00000185479.5,ENSG00000185614.4,ENSG00000186081.7,ENSG00000186807.9,ENSG00000186831.7,ENSG00000186832.4,ENSG00000186847.5,ENSG00000187583.6,ENSG00000187689.5,ENSG00000188738.9,ENSG00000188910.7,ENSG00000189280.3,ENSG00000189334.4,ENSG00000189410.7,ENSG00000189431.5,ENSG00000189433.5,ENSG00000196337.6,ENSG00000196754.6,ENSG00000196878.8,ENSG00000197910.7,ENSG00000197927.8,ENSG00000198074.5,ENSG00000198225.4,ENSG00000198854.4,ENSG00000201695.1,ENSG00000203785.4,ENSG00000203837.4,ENSG00000204362.5,ENSG00000204520.8,ENSG00000204644.5,ENSG00000204894.4,ENSG00000205420.6,ENSG00000206075.9,ENSG00000207708.1,ENSG00000207713.1,ENSG00000211866.1,ENSG00000212724.2,ENSG00000213070.3,ENSG00000213560.4,ENSG00000213671.3,ENSG00000213906.5,ENSG00000214432.5,ENSG00000214856.7,ENSG00000214975.4,ENSG00000215020.3,ENSG00000215033.3,ENSG00000215915.5,ENSG00000223784.1,ENSG00000224167.1,ENSG00000224260.2,ENSG00000225298.1,ENSG00000225383.2,ENSG00000225739.1,ENSG00000226005.3,ENSG00000226053.1,ENSG00000226054.1,ENSG00000226059.2,ENSG00000226240.1,ENSG00000226284.1,ENSG00000226887.3,ENSG00000226965.1,ENSG00000227040.4,ENSG00000227279.1,ENSG00000227308.2,ENSG00000227496.1,ENSG00000227515.3,ENSG00000228358.1,ENSG00000228951.1,ENSG00000229522.1,ENSG00000229526.2,ENSG00000229544.6,ENSG00000229563.2,ENSG00000229596.2,ENSG00000229647.1,ENSG00000230146.1,ENSG00000230154.1,ENSG00000230183.3,ENSG00000230439.2,ENSG00000230533.1,ENSG00000230937.5,ENSG00000231298.2,ENSG00000231638.1,ENSG00000231648.1,ENSG00000231666.1,ENSG00000231672.2,ENSG00000231991.3,ENSG00000232194.1,ENSG00000232387.2,ENSG00000232536.1,ENSG00000232759.1,ENSG00000234388.2,ENSG00000234465.6,ENSG00000234692.1,ENSG00000234840.1,ENSG00000234948.1,ENSG00000235385.1,ENSG00000236358.1,ENSG00000236961.1,ENSG00000237883.1,ENSG00000238117.1,ENSG00000238120.1,ENSG00000239462.1,ENSG00000240174.1,ENSG00000240476.1,ENSG00000240809.1,ENSG00000241007.1,ENSG00000241794.1,ENSG00000242147.1,ENSG00000243802.2,ENSG00000244094.1,ENSG00000244363.2,ENSG00000245648.1,ENSG00000248132.2,ENSG00000248538.2,ENSG00000248913.1,ENSG00000249378.1,ENSG00000249531.2,ENSG00000249806.1,ENSG00000249917.2,ENSG00000250038.1,ENSG00000250064.1,ENSG00000250158.1,ENSG00000250740.1,ENSG00000251095.2,ENSG00000251191.3,ENSG00000251381.2,ENSG00000252279.1,ENSG00000253161.1,ENSG00000253171.1,ENSG00000253315.1,ENSG00000253547.2,ENSG00000253819.1,ENSG00000253971.1,ENSG00000254486.1,ENSG00000254839.1,ENSG00000254842.2,ENSG00000254991.1,ENSG00000255133.1,ENSG00000255325.2,ENSG00000255331.1,ENSG00000255364.1,ENSG00000255400.1,ENSG00000255462.1,ENSG00000255501.1,ENSG00000256155.1,ENSG00000256386.1,ENSG00000256518.2,ENSG00000257042.1,ENSG00000257084.1,ENSG00000257219.1,ENSG00000257925.1,ENSG00000258018.1,ENSG00000258077.2,ENSG00000258479.1,ENSG00000258657.1,ENSG00000258808.1,ENSG00000258902.1,ENSG00000258955.1,ENSG00000258976.1,ENSG00000259107.1,ENSG00000259132.1,ENSG00000259199.1,ENSG00000259450.1,ENSG00000260125.1,ENSG00000260183.1,ENSG00000260581.1,ENSG00000260899.1,ENSG00000261051.1,ENSG00000261333.2,ENSG00000262624.1,ENSG00000264750.1,ENSG00000264831.1,ENSG00000265145.1,ENSG00000265451.1,ENSG00000265610.1,ENSG00000265660.1,ENSG00000266304.1,ENSG00000266656.1,ENSG00000267151.2,ENSG00000267551.3,ENSG00000267577.1,ENSG00000267710.1,ENSG00000267748.2,ENSG00000268949.1,ENSG00000269741.1,ENSG00000269927.1,ENSG00000270405.1,ENSG00000271758.1,ENSG00000272180.1,ENSG00000272189.1,ENSG00000272727.1,ENSG00000273132.1</t>
  </si>
  <si>
    <t>CL:0002167</t>
  </si>
  <si>
    <t>olfactory epithelial cell</t>
  </si>
  <si>
    <t>A specialized cell involved in sensory perception of smell.</t>
  </si>
  <si>
    <t>CNhs12554,CNhs12574,CNhs13816,CNhs13817,CNhs13818,CNhs13819</t>
  </si>
  <si>
    <t>CATG00000000935.1,CATG00000001192.1,CATG00000001487.1,CATG00000002156.1,CATG00000002801.1,CATG00000003697.1,CATG00000004856.1,CATG00000005002.1,CATG00000006510.1,CATG00000008514.1,CATG00000008887.1,CATG00000009021.1,CATG00000010271.1,CATG00000010688.1,CATG00000011943.1,CATG00000012716.1,CATG00000013127.1,CATG00000013434.1,CATG00000013436.1,CATG00000014089.1,CATG00000015853.1,CATG00000015981.1,CATG00000017408.1,CATG00000017891.1,CATG00000018586.1,CATG00000018943.1,CATG00000019187.1,CATG00000020010.1,CATG00000020744.1,CATG00000021605.1,CATG00000022289.1,CATG00000022668.1,CATG00000022937.1,CATG00000023511.1,CATG00000027032.1,CATG00000027033.1,CATG00000030464.1,CATG00000030567.1,CATG00000031360.1,CATG00000031499.1,CATG00000031526.1,CATG00000031635.1,CATG00000031710.1,CATG00000032643.1,CATG00000033759.1,CATG00000034125.1,CATG00000034212.1,CATG00000034215.1,CATG00000035225.1,CATG00000036226.1,CATG00000037177.1,CATG00000038948.1,CATG00000039256.1,CATG00000039382.1,CATG00000039560.1,CATG00000041123.1,CATG00000044545.1,CATG00000045032.1,CATG00000045394.1,CATG00000045954.1,CATG00000045956.1,CATG00000046149.1,CATG00000046160.1,CATG00000046562.1,CATG00000046565.1,CATG00000046566.1,CATG00000046567.1,CATG00000046568.1,CATG00000046599.1,CATG00000046787.1,CATG00000047336.1,CATG00000050873.1,CATG00000051503.1,CATG00000051788.1,CATG00000052991.1,CATG00000053154.1,CATG00000053344.1,CATG00000054699.1,CATG00000055279.1,CATG00000055768.1,CATG00000055773.1,CATG00000055805.1,CATG00000059442.1,CATG00000059800.1,CATG00000060073.1,CATG00000060234.1,CATG00000060899.1,CATG00000060900.1,CATG00000061088.1,CATG00000061621.1,CATG00000061622.1,CATG00000061624.1,CATG00000061888.1,CATG00000063128.1,CATG00000066896.1,CATG00000066957.1,CATG00000069923.1,CATG00000070379.1,CATG00000070646.1,CATG00000070933.1,CATG00000072116.1,CATG00000072646.1,CATG00000072662.1,CATG00000072683.1,CATG00000072870.1,CATG00000073509.1,CATG00000078288.1,CATG00000078399.1,CATG00000080154.1,CATG00000081132.1,CATG00000082339.1,CATG00000085376.1,CATG00000085869.1,CATG00000085926.1,CATG00000086213.1,CATG00000086224.1,CATG00000086258.1,CATG00000086595.1,CATG00000086812.1,CATG00000088246.1,CATG00000089639.1,CATG00000090248.1,CATG00000091831.1,CATG00000092717.1,CATG00000092984.1,CATG00000093421.1,CATG00000093422.1,CATG00000093950.1,CATG00000095309.1,CATG00000095858.1,CATG00000096485.1,CATG00000096636.1,CATG00000097162.1,CATG00000098184.1,CATG00000099244.1,CATG00000099945.1,CATG00000100479.1,CATG00000102220.1,CATG00000102712.1,CATG00000102715.1,CATG00000103357.1,CATG00000105576.1,CATG00000105788.1,CATG00000106344.1,CATG00000109603.1,CATG00000110055.1,CATG00000110059.1,CATG00000110068.1,CATG00000110945.1,CATG00000111533.1,CATG00000111739.1,CATG00000112458.1,CATG00000112874.1,CATG00000114910.1,CATG00000115413.1,CATG00000116045.1,CATG00000116048.1,CATG00000116746.1,CATG00000116989.1,CATG00000118203.1,ENSG00000007933.8,ENSG00000008196.8,ENSG00000052850.5,ENSG00000075643.5,ENSG00000082482.9,ENSG00000101255.6,ENSG00000101333.12,ENSG00000106819.7,ENSG00000115457.5,ENSG00000115461.4,ENSG00000117501.10,ENSG00000121039.5,ENSG00000128422.11,ENSG00000131737.5,ENSG00000131738.5,ENSG00000133937.3,ENSG00000135903.14,ENSG00000136275.6,ENSG00000137463.4,ENSG00000137573.9,ENSG00000150556.12,ENSG00000150667.6,ENSG00000156150.6,ENSG00000164099.3,ENSG00000164920.5,ENSG00000166396.8,ENSG00000167754.8,ENSG00000167767.9,ENSG00000168955.3,ENSG00000169218.9,ENSG00000169432.10,ENSG00000170442.7,ENSG00000174564.8,ENSG00000176826.11,ENSG00000180318.3,ENSG00000180660.6,ENSG00000180777.9,ENSG00000180914.6,ENSG00000181819.14,ENSG00000182261.3,ENSG00000182585.5,ENSG00000186340.10,ENSG00000186831.7,ENSG00000186832.4,ENSG00000187800.9,ENSG00000197358.8,ENSG00000198542.9,ENSG00000198807.8,ENSG00000201329.1,ENSG00000203722.3,ENSG00000204291.6,ENSG00000204362.5,ENSG00000204941.9,ENSG00000205221.8,ENSG00000205426.6,ENSG00000213026.4,ENSG00000213082.3,ENSG00000213170.3,ENSG00000213540.3,ENSG00000215388.3,ENSG00000217404.2,ENSG00000223912.1,ENSG00000223930.1,ENSG00000224012.3,ENSG00000224259.1,ENSG00000224282.3,ENSG00000225554.1,ENSG00000225877.1,ENSG00000226028.2,ENSG00000226624.1,ENSG00000227292.1,ENSG00000227694.1,ENSG00000228035.1,ENSG00000228221.1,ENSG00000228237.1,ENSG00000228348.1,ENSG00000228561.2,ENSG00000229051.1,ENSG00000229647.1,ENSG00000231424.2,ENSG00000231574.1,ENSG00000233952.1,ENSG00000234004.3,ENSG00000235510.1,ENSG00000235513.1,ENSG00000235885.3,ENSG00000235899.1,ENSG00000236857.3,ENSG00000237437.1,ENSG00000241547.1,ENSG00000241809.1,ENSG00000242221.4,ENSG00000243137.3,ENSG00000243627.4,ENSG00000244176.1,ENSG00000248698.1,ENSG00000249210.1,ENSG00000250318.1,ENSG00000250909.1,ENSG00000253819.1,ENSG00000254337.1,ENSG00000256006.1,ENSG00000257653.1,ENSG00000257671.1,ENSG00000258661.1,ENSG00000258663.1,ENSG00000258673.1,ENSG00000259279.1,ENSG00000259450.1,ENSG00000263176.1,ENSG00000264301.1,ENSG00000266306.1,ENSG00000267530.2,ENSG00000268485.1</t>
  </si>
  <si>
    <t>CL:0002188</t>
  </si>
  <si>
    <t>glomerular endothelial cell</t>
  </si>
  <si>
    <t>An endothelial cell found in the glomerulus of the kidney. This cell is flattened, highly fenestrated, and plays a vital role in the formation of glomerular ultrafiltrate.</t>
  </si>
  <si>
    <t>CNhs12074,CNhs12086,CNhs12624,CNhs13080</t>
  </si>
  <si>
    <t>CATG00000000413.1,CATG00000003734.1,CATG00000005460.1,CATG00000005720.1,CATG00000006223.1,CATG00000007680.1,CATG00000008686.1,CATG00000010040.1,CATG00000012067.1,CATG00000012956.1,CATG00000018122.1,CATG00000023238.1,CATG00000024276.1,CATG00000024566.1,CATG00000027999.1,CATG00000028059.1,CATG00000028136.1,CATG00000028597.1,CATG00000029033.1,CATG00000029660.1,CATG00000029938.1,CATG00000030039.1,CATG00000030439.1,CATG00000032553.1,CATG00000033287.1,CATG00000034713.1,CATG00000035944.1,CATG00000036634.1,CATG00000037523.1,CATG00000037972.1,CATG00000038164.1,CATG00000038217.1,CATG00000038563.1,CATG00000038697.1,CATG00000039106.1,CATG00000039833.1,CATG00000039954.1,CATG00000039987.1,CATG00000042065.1,CATG00000042807.1,CATG00000044398.1,CATG00000044399.1,CATG00000048945.1,CATG00000049830.1,CATG00000053011.1,CATG00000054180.1,CATG00000056050.1,CATG00000056929.1,CATG00000058026.1,CATG00000058583.1,CATG00000059212.1,CATG00000062749.1,CATG00000063461.1,CATG00000064355.1,CATG00000066858.1,CATG00000067582.1,CATG00000068639.1,CATG00000068640.1,CATG00000071640.1,CATG00000071748.1,CATG00000072315.1,CATG00000072420.1,CATG00000073314.1,CATG00000074711.1,CATG00000075172.1,CATG00000077786.1,CATG00000081952.1,CATG00000083054.1,CATG00000084484.1,CATG00000085788.1,CATG00000089786.1,CATG00000091142.1,CATG00000093111.1,CATG00000095008.1,CATG00000095152.1,CATG00000096634.1,CATG00000097856.1,CATG00000100973.1,CATG00000102471.1,CATG00000104713.1,CATG00000105604.1,CATG00000107103.1,CATG00000107384.1,CATG00000107419.1,CATG00000113398.1,CATG00000113625.1,CATG00000114901.1,CATG00000117069.1,CATG00000117070.1,ENSG00000004399.8,ENSG00000010319.2,ENSG00000037280.11,ENSG00000066056.9,ENSG00000068001.9,ENSG00000069122.14,ENSG00000074660.11,ENSG00000076706.10,ENSG00000078401.6,ENSG00000087237.6,ENSG00000091879.9,ENSG00000099282.5,ENSG00000100311.12,ENSG00000101670.7,ENSG00000103966.5,ENSG00000105538.4,ENSG00000106991.9,ENSG00000107719.8,ENSG00000108511.8,ENSG00000108622.6,ENSG00000110799.9,ENSG00000115194.6,ENSG00000118523.5,ENSG00000120068.5,ENSG00000120318.11,ENSG00000120337.7,ENSG00000124019.9,ENSG00000125378.11,ENSG00000125726.6,ENSG00000125810.9,ENSG00000125872.7,ENSG00000125878.4,ENSG00000127920.5,ENSG00000128052.8,ENSG00000128645.11,ENSG00000128709.10,ENSG00000128917.5,ENSG00000129467.9,ENSG00000130300.4,ENSG00000130307.7,ENSG00000131477.6,ENSG00000135636.9,ENSG00000137507.7,ENSG00000139567.8,ENSG00000142798.12,ENSG00000142910.11,ENSG00000143537.9,ENSG00000144063.3,ENSG00000147113.12,ENSG00000149564.7,ENSG00000153162.8,ENSG00000154133.10,ENSG00000154783.6,ENSG00000156049.6,ENSG00000157554.14,ENSG00000157570.7,ENSG00000158352.11,ENSG00000158683.3,ENSG00000159640.10,ENSG00000161940.6,ENSG00000163762.2,ENSG00000164283.8,ENSG00000165716.5,ENSG00000166265.7,ENSG00000167612.8,ENSG00000167680.11,ENSG00000167874.6,ENSG00000168505.6,ENSG00000169291.5,ENSG00000171388.9,ENSG00000172889.11,ENSG00000173269.9,ENSG00000174059.12,ENSG00000176435.6,ENSG00000177464.4,ENSG00000178175.7,ENSG00000178343.4,ENSG00000179044.11,ENSG00000179546.3,ENSG00000179776.13,ENSG00000179855.5,ENSG00000183018.4,ENSG00000183615.5,ENSG00000183688.4,ENSG00000184113.8,ENSG00000184274.3,ENSG00000184497.8,ENSG00000184916.4,ENSG00000185112.4,ENSG00000185361.4,ENSG00000186994.7,ENSG00000187498.10,ENSG00000196411.5,ENSG00000196421.3,ENSG00000196566.2,ENSG00000196700.3,ENSG00000197245.4,ENSG00000198435.2,ENSG00000198844.6,ENSG00000199161.1,ENSG00000202318.1,ENSG00000203883.5,ENSG00000204301.5,ENSG00000205502.3,ENSG00000207547.1,ENSG00000207757.1,ENSG00000207798.1,ENSG00000219797.2,ENSG00000220154.2,ENSG00000222790.1,ENSG00000223768.1,ENSG00000224155.2,ENSG00000224189.2,ENSG00000224459.1,ENSG00000225032.1,ENSG00000225365.1,ENSG00000225775.1,ENSG00000226363.3,ENSG00000226425.1,ENSG00000226762.1,ENSG00000228401.3,ENSG00000228496.1,ENSG00000228742.5,ENSG00000230258.2,ENSG00000231363.1,ENSG00000231993.1,ENSG00000232814.2,ENSG00000233251.3,ENSG00000233611.3,ENSG00000236189.2,ENSG00000237371.1,ENSG00000238970.1,ENSG00000240463.1,ENSG00000242207.1,ENSG00000248132.2,ENSG00000248641.1,ENSG00000248890.1,ENSG00000249751.1,ENSG00000250073.2,ENSG00000250234.1,ENSG00000251322.3,ENSG00000253052.1,ENSG00000253552.3,ENSG00000254943.1,ENSG00000254975.1,ENSG00000255275.3,ENSG00000255462.1,ENSG00000255775.1,ENSG00000256492.1,ENSG00000258527.1,ENSG00000260027.3,ENSG00000260880.2,ENSG00000260946.1,ENSG00000261175.1,ENSG00000261665.2,ENSG00000263586.1,ENSG00000263643.1,ENSG00000267045.1,ENSG00000267107.2,ENSG00000267583.1,ENSG00000269304.1,ENSG00000272473.1,ENSG00000272763.1,ENSG00000273132.1</t>
  </si>
  <si>
    <t>CL:0002224</t>
  </si>
  <si>
    <t>lens epithelial cell</t>
  </si>
  <si>
    <t>A cell of the cuboidal epithelium that covers the lens. The cells of the lens epithelium regulate most of the homeostatic functions of the lens. As ions, nutrients, and liquid enter the lens from the aqueous humor, Na+/K+ ATPase pumps in the lens epithelial cells pump ions out of the lens to maintain appropriate lens osmolarity and volume, with equatorially positioned lens epithelium cells contributing most to this current. The activity of the Na+/K+ ATPases keeps water and current flowing through the lens from the poles and exiting through the equatorial regions. The cells of the lens epithelium also serve as the progenitors for new lens fibers. It constantly lays down fibers in the embryo, fetus, infant, and adult, and continues to lay down fibers for lifelong growth.</t>
  </si>
  <si>
    <t>CNhs12342,CNhs12568,CNhs12572</t>
  </si>
  <si>
    <t>CATG00000001146.1,CATG00000001498.1,CATG00000002831.1,CATG00000010873.1,CATG00000012281.1,CATG00000013198.1,CATG00000017777.1,CATG00000018990.1,CATG00000021632.1,CATG00000022090.1,CATG00000022217.1,CATG00000028585.1,CATG00000035056.1,CATG00000035205.1,CATG00000035419.1,CATG00000040500.1,CATG00000041598.1,CATG00000041607.1,CATG00000044307.1,CATG00000048095.1,CATG00000053012.1,CATG00000054261.1,CATG00000058780.1,CATG00000063400.1,CATG00000064929.1,CATG00000065342.1,CATG00000075963.1,CATG00000078340.1,CATG00000088410.1,CATG00000094813.1,CATG00000097867.1,CATG00000098184.1,CATG00000102440.1,CATG00000106064.1,CATG00000109489.1,CATG00000110238.1,CATG00000113632.1,CATG00000115944.1,ENSG00000007372.16,ENSG00000019186.5,ENSG00000050344.8,ENSG00000057019.11,ENSG00000060718.14,ENSG00000077092.14,ENSG00000079257.3,ENSG00000086696.6,ENSG00000090530.5,ENSG00000092969.7,ENSG00000095596.7,ENSG00000100053.5,ENSG00000100078.3,ENSG00000100122.5,ENSG00000102271.9,ENSG00000104332.7,ENSG00000104368.13,ENSG00000105370.3,ENSG00000106484.10,ENSG00000107859.5,ENSG00000108255.3,ENSG00000110492.11,ENSG00000113361.8,ENSG00000114115.5,ENSG00000114200.5,ENSG00000115507.5,ENSG00000116035.2,ENSG00000121634.4,ENSG00000128510.6,ENSG00000128606.8,ENSG00000135097.2,ENSG00000137463.4,ENSG00000137868.14,ENSG00000138083.3,ENSG00000145632.10,ENSG00000147041.7,ENSG00000147889.12,ENSG00000150556.12,ENSG00000152779.12,ENSG00000156925.7,ENSG00000158258.11,ENSG00000160202.3,ENSG00000166492.9,ENSG00000169067.2,ENSG00000170558.4,ENSG00000174721.9,ENSG00000177459.6,ENSG00000177822.3,ENSG00000178776.4,ENSG00000179008.4,ENSG00000180660.6,ENSG00000181541.4,ENSG00000183729.3,ENSG00000184302.6,ENSG00000186743.2,ENSG00000187229.3,ENSG00000188501.7,ENSG00000196431.3,ENSG00000197406.6,ENSG00000201672.1,ENSG00000204174.2,ENSG00000205213.9,ENSG00000205403.8,ENSG00000213139.3,ENSG00000213694.3,ENSG00000214491.4,ENSG00000214748.2,ENSG00000215183.4,ENSG00000215612.5,ENSG00000219722.1,ENSG00000220884.2,ENSG00000224109.1,ENSG00000224765.1,ENSG00000225156.2,ENSG00000225280.2,ENSG00000226309.1,ENSG00000226604.2,ENSG00000227764.1,ENSG00000228120.2,ENSG00000228528.1,ENSG00000229316.1,ENSG00000230188.1,ENSG00000231107.1,ENSG00000231877.1,ENSG00000232480.1,ENSG00000232774.3,ENSG00000234750.1,ENSG00000236047.1,ENSG00000236502.1,ENSG00000240476.1,ENSG00000240489.1,ENSG00000241416.1,ENSG00000244752.2,ENSG00000248608.2,ENSG00000249867.1,ENSG00000251211.1,ENSG00000251361.1,ENSG00000254061.1,ENSG00000254560.1,ENSG00000258670.1,ENSG00000259264.1,ENSG00000259439.1,ENSG00000259648.1,ENSG00000264748.1,ENSG00000267509.1,ENSG00000268812.2,ENSG00000273451.1</t>
  </si>
  <si>
    <t>CL:0002231</t>
  </si>
  <si>
    <t>epithelial cell of prostate</t>
  </si>
  <si>
    <t>An epithelial cell of the prostate.</t>
  </si>
  <si>
    <t>CNhs10882,CNhs11972,CNhs12014</t>
  </si>
  <si>
    <t>CATG00000004539.1,CATG00000005243.1,CATG00000006744.1,CATG00000008781.1,CATG00000016092.1,CATG00000017442.1,CATG00000021810.1,CATG00000022162.1,CATG00000022193.1,CATG00000022194.1,CATG00000028517.1,CATG00000029691.1,CATG00000029692.1,CATG00000029694.1,CATG00000030450.1,CATG00000031332.1,CATG00000031675.1,CATG00000033744.1,CATG00000034011.1,CATG00000035951.1,CATG00000041016.1,CATG00000050067.1,CATG00000051634.1,CATG00000051748.1,CATG00000052764.1,CATG00000053680.1,CATG00000054261.1,CATG00000054460.1,CATG00000057355.1,CATG00000059957.1,CATG00000060012.1,CATG00000060265.1,CATG00000063421.1,CATG00000064114.1,CATG00000064770.1,CATG00000066536.1,CATG00000068962.1,CATG00000069002.1,CATG00000072898.1,CATG00000074290.1,CATG00000074802.1,CATG00000075162.1,CATG00000077986.1,CATG00000082681.1,CATG00000083449.1,CATG00000083857.1,CATG00000085400.1,CATG00000085430.1,CATG00000085856.1,CATG00000086540.1,CATG00000087332.1,CATG00000088368.1,CATG00000088641.1,CATG00000094880.1,CATG00000095002.1,CATG00000095724.1,CATG00000096086.1,CATG00000098278.1,CATG00000102220.1,CATG00000109844.1,CATG00000110105.1,CATG00000113665.1,CATG00000118022.1,ENSG00000005001.5,ENSG00000006453.9,ENSG00000008323.11,ENSG00000013588.5,ENSG00000039068.14,ENSG00000046604.8,ENSG00000052344.11,ENSG00000053747.11,ENSG00000057294.9,ENSG00000058085.10,ENSG00000062038.9,ENSG00000064270.8,ENSG00000069011.11,ENSG00000069812.7,ENSG00000083307.6,ENSG00000085552.12,ENSG00000086548.8,ENSG00000087916.7,ENSG00000088726.11,ENSG00000089116.3,ENSG00000089356.12,ENSG00000092295.7,ENSG00000096696.9,ENSG00000099812.6,ENSG00000101311.11,ENSG00000102554.9,ENSG00000103044.6,ENSG00000103067.7,ENSG00000103257.4,ENSG00000104413.11,ENSG00000104892.12,ENSG00000105388.10,ENSG00000105699.12,ENSG00000105991.7,ENSG00000106384.6,ENSG00000106541.7,ENSG00000107984.5,ENSG00000108244.12,ENSG00000108375.8,ENSG00000109321.6,ENSG00000110400.6,ENSG00000111057.6,ENSG00000111319.8,ENSG00000112378.11,ENSG00000112414.10,ENSG00000114529.8,ENSG00000115221.6,ENSG00000115339.9,ENSG00000115884.6,ENSG00000116032.5,ENSG00000117407.12,ENSG00000117472.5,ENSG00000117595.6,ENSG00000118898.11,ENSG00000119888.6,ENSG00000120055.5,ENSG00000123364.3,ENSG00000124102.4,ENSG00000124429.13,ENSG00000125798.10,ENSG00000125848.9,ENSG00000125850.6,ENSG00000128422.11,ENSG00000129194.3,ENSG00000129354.7,ENSG00000129474.11,ENSG00000129514.4,ENSG00000130054.4,ENSG00000130545.11,ENSG00000130675.10,ENSG00000130762.10,ENSG00000131746.8,ENSG00000132470.9,ENSG00000132698.9,ENSG00000133135.9,ENSG00000133477.12,ENSG00000135373.8,ENSG00000136155.12,ENSG00000136327.6,ENSG00000136883.8,ENSG00000136943.6,ENSG00000137648.12,ENSG00000138271.4,ENSG00000138772.8,ENSG00000140297.8,ENSG00000140465.9,ENSG00000140832.5,ENSG00000141738.9,ENSG00000142273.6,ENSG00000143375.10,ENSG00000144452.10,ENSG00000146166.12,ENSG00000147676.9,ENSG00000147689.12,ENSG00000148346.7,ENSG00000148426.8,ENSG00000149418.6,ENSG00000149573.4,ENSG00000150556.12,ENSG00000151715.3,ENSG00000152939.10,ENSG00000153294.7,ENSG00000154227.9,ENSG00000154914.12,ENSG00000157992.8,ENSG00000158292.6,ENSG00000159166.9,ENSG00000159184.7,ENSG00000161249.16,ENSG00000162006.5,ENSG00000162723.5,ENSG00000163251.3,ENSG00000163347.5,ENSG00000163362.6,ENSG00000163814.3,ENSG00000163898.5,ENSG00000164379.4,ENSG00000164695.4,ENSG00000164778.4,ENSG00000164855.11,ENSG00000165078.7,ENSG00000165474.5,ENSG00000166145.10,ENSG00000167080.4,ENSG00000167105.3,ENSG00000167165.14,ENSG00000167600.9,ENSG00000167608.7,ENSG00000167642.8,ENSG00000167644.7,ENSG00000167754.8,ENSG00000167767.9,ENSG00000168143.8,ENSG00000168528.7,ENSG00000169435.9,ENSG00000171004.13,ENSG00000171345.9,ENSG00000171346.9,ENSG00000172818.5,ENSG00000174564.8,ENSG00000174567.7,ENSG00000175707.7,ENSG00000175793.10,ENSG00000176092.9,ENSG00000176153.10,ENSG00000178038.12,ENSG00000178078.7,ENSG00000178462.7,ENSG00000178826.6,ENSG00000179148.5,ENSG00000179178.6,ENSG00000180921.6,ENSG00000181392.10,ENSG00000181885.14,ENSG00000182795.12,ENSG00000183421.7,ENSG00000183742.8,ENSG00000184292.5,ENSG00000184363.5,ENSG00000185275.6,ENSG00000185467.7,ENSG00000186081.7,ENSG00000186567.8,ENSG00000186847.5,ENSG00000187244.6,ENSG00000188112.4,ENSG00000188460.4,ENSG00000188910.7,ENSG00000189120.3,ENSG00000189143.8,ENSG00000189334.4,ENSG00000196542.4,ENSG00000196878.8,ENSG00000197822.6,ENSG00000199492.1,ENSG00000203499.6,ENSG00000204334.7,ENSG00000205420.6,ENSG00000205426.6,ENSG00000207621.1,ENSG00000207708.1,ENSG00000207713.1,ENSG00000207817.1,ENSG00000207923.1,ENSG00000212724.2,ENSG00000213110.2,ENSG00000214049.6,ENSG00000214530.3,ENSG00000214999.3,ENSG00000218014.1,ENSG00000221947.3,ENSG00000224511.1,ENSG00000225178.4,ENSG00000225298.1,ENSG00000225950.3,ENSG00000226535.1,ENSG00000226598.1,ENSG00000226652.1,ENSG00000226887.3,ENSG00000227479.1,ENSG00000227722.1,ENSG00000228998.3,ENSG00000229167.1,ENSG00000229544.6,ENSG00000229636.2,ENSG00000230216.1,ENSG00000230439.2,ENSG00000230666.1,ENSG00000230716.3,ENSG00000230937.5,ENSG00000231131.2,ENSG00000231483.1,ENSG00000231851.1,ENSG00000231870.4,ENSG00000234518.1,ENSG00000234678.1,ENSG00000235148.2,ENSG00000235899.1,ENSG00000236060.2,ENSG00000236358.1,ENSG00000236751.1,ENSG00000237523.1,ENSG00000239467.1,ENSG00000240489.1,ENSG00000240891.2,ENSG00000241416.1,ENSG00000243479.3,ENSG00000243766.3,ENSG00000245648.1,ENSG00000247844.1,ENSG00000248663.2,ENSG00000249641.2,ENSG00000249942.1,ENSG00000251169.2,ENSG00000251191.3,ENSG00000251844.1,ENSG00000252130.1,ENSG00000253168.1,ENSG00000253944.1,ENSG00000254827.1,ENSG00000256913.1,ENSG00000256963.1,ENSG00000257084.1,ENSG00000258414.1,ENSG00000259132.1,ENSG00000259153.1,ENSG00000259867.1,ENSG00000260459.2,ENSG00000261268.1,ENSG00000262302.1,ENSG00000263325.1,ENSG00000263718.2,ENSG00000264604.1,ENSG00000265039.1,ENSG00000265660.1,ENSG00000266494.1,ENSG00000266656.1,ENSG00000267069.1,ENSG00000267073.1,ENSG00000267730.1,ENSG00000267748.2,ENSG00000267881.1,ENSG00000268947.1,ENSG00000268949.1,ENSG00000270408.1,ENSG00000272189.1,ENSG00000272243.1,ENSG00000272763.1</t>
  </si>
  <si>
    <t>CL:0002251</t>
  </si>
  <si>
    <t>epithelial cell of alimentary canal</t>
  </si>
  <si>
    <t>An epithelial cell of the musculomembranous digestive tube extending from the mouth to the anus.</t>
  </si>
  <si>
    <t>CNhs10875,CNhs10879,CNhs11061,CNhs11323,CNhs11896,CNhs11903,CNhs12810,CNhs12811,CNhs12812</t>
  </si>
  <si>
    <t>CATG00000000205.1,CATG00000000282.1,CATG00000001487.1,CATG00000002121.1,CATG00000002516.1,CATG00000004415.1,CATG00000004539.1,CATG00000007462.1,CATG00000007573.1,CATG00000008766.1,CATG00000008881.1,CATG00000008892.1,CATG00000008982.1,CATG00000008983.1,CATG00000008985.1,CATG00000008986.1,CATG00000008987.1,CATG00000011000.1,CATG00000011832.1,CATG00000011999.1,CATG00000012078.1,CATG00000012291.1,CATG00000012634.1,CATG00000013906.1,CATG00000014045.1,CATG00000014192.1,CATG00000014638.1,CATG00000015287.1,CATG00000015432.1,CATG00000018323.1,CATG00000018328.1,CATG00000018391.1,CATG00000018957.1,CATG00000019241.1,CATG00000020277.1,CATG00000022465.1,CATG00000023028.1,CATG00000024726.1,CATG00000025456.1,CATG00000025986.1,CATG00000027440.1,CATG00000028311.1,CATG00000028646.1,CATG00000028650.1,CATG00000029691.1,CATG00000029692.1,CATG00000030085.1,CATG00000030183.1,CATG00000031332.1,CATG00000031389.1,CATG00000031391.1,CATG00000032492.1,CATG00000032955.1,CATG00000033556.1,CATG00000033744.1,CATG00000034601.1,CATG00000034604.1,CATG00000035469.1,CATG00000035504.1,CATG00000036368.1,CATG00000037057.1,CATG00000037058.1,CATG00000037778.1,CATG00000040446.1,CATG00000042034.1,CATG00000042036.1,CATG00000042232.1,CATG00000042600.1,CATG00000043300.1,CATG00000043646.1,CATG00000045268.1,CATG00000045321.1,CATG00000045542.1,CATG00000046280.1,CATG00000047993.1,CATG00000048527.1,CATG00000049696.1,CATG00000050510.1,CATG00000050675.1,CATG00000050708.1,CATG00000051357.1,CATG00000051634.1,CATG00000051748.1,CATG00000053426.1,CATG00000054460.1,CATG00000054990.1,CATG00000055108.1,CATG00000055568.1,CATG00000057355.1,CATG00000060356.1,CATG00000060466.1,CATG00000061516.1,CATG00000063289.1,CATG00000066586.1,CATG00000067216.1,CATG00000067223.1,CATG00000067893.1,CATG00000068589.1,CATG00000069751.1,CATG00000071105.1,CATG00000071420.1,CATG00000071429.1,CATG00000071438.1,CATG00000072885.1,CATG00000074523.1,CATG00000075641.1,CATG00000076016.1,CATG00000077986.1,CATG00000079603.1,CATG00000079734.1,CATG00000079741.1,CATG00000080010.1,CATG00000080389.1,CATG00000080892.1,CATG00000082772.1,CATG00000083449.1,CATG00000085318.1,CATG00000085328.1,CATG00000085400.1,CATG00000085430.1,CATG00000086544.1,CATG00000087054.1,CATG00000087326.1,CATG00000087443.1,CATG00000088062.1,CATG00000088364.1,CATG00000088641.1,CATG00000089003.1,CATG00000090333.1,CATG00000090933.1,CATG00000092047.1,CATG00000092338.1,CATG00000092341.1,CATG00000092342.1,CATG00000094538.1,CATG00000094880.1,CATG00000095281.1,CATG00000095868.1,CATG00000096745.1,CATG00000098779.1,CATG00000102088.1,CATG00000102818.1,CATG00000103390.1,CATG00000103898.1,CATG00000104953.1,CATG00000104957.1,CATG00000106612.1,CATG00000106881.1,CATG00000106954.1,CATG00000107304.1,CATG00000107929.1,CATG00000108639.1,CATG00000108913.1,CATG00000109000.1,CATG00000109048.1,CATG00000110105.1,CATG00000112248.1,CATG00000115920.1,CATG00000116206.1,CATG00000116309.1,CATG00000116317.1,CATG00000116321.1,CATG00000116501.1,CATG00000117110.1,CATG00000117663.1,CATG00000118022.1,ENSG00000001617.7,ENSG00000002079.8,ENSG00000005001.5,ENSG00000005884.13,ENSG00000019186.5,ENSG00000039068.14,ENSG00000046604.8,ENSG00000049283.13,ENSG00000052344.11,ENSG00000053747.11,ENSG00000057294.9,ENSG00000058085.10,ENSG00000062038.9,ENSG00000065618.12,ENSG00000069011.11,ENSG00000069812.7,ENSG00000070731.5,ENSG00000073282.8,ENSG00000075673.7,ENSG00000078900.10,ENSG00000081277.7,ENSG00000085552.12,ENSG00000086570.8,ENSG00000087494.11,ENSG00000087916.7,ENSG00000088002.7,ENSG00000088726.11,ENSG00000089356.12,ENSG00000091409.10,ENSG00000092295.7,ENSG00000096696.9,ENSG00000099812.6,ENSG00000100558.4,ENSG00000101311.11,ENSG00000102554.9,ENSG00000102890.10,ENSG00000103044.6,ENSG00000103067.7,ENSG00000104140.6,ENSG00000104413.11,ENSG00000104881.10,ENSG00000104892.12,ENSG00000105427.5,ENSG00000105880.4,ENSG00000106541.7,ENSG00000108244.12,ENSG00000108375.8,ENSG00000108602.13,ENSG00000108813.9,ENSG00000109101.3,ENSG00000109182.7,ENSG00000110375.2,ENSG00000111012.5,ENSG00000112378.11,ENSG00000113430.5,ENSG00000114270.11,ENSG00000115112.7,ENSG00000115221.6,ENSG00000115884.6,ENSG00000117407.12,ENSG00000117472.5,ENSG00000117525.9,ENSG00000117595.6,ENSG00000118898.11,ENSG00000120471.10,ENSG00000121552.3,ENSG00000122861.11,ENSG00000124102.4,ENSG00000124429.13,ENSG00000124466.8,ENSG00000125798.10,ENSG00000125998.7,ENSG00000126233.1,ENSG00000127129.5,ENSG00000128422.11,ENSG00000129194.3,ENSG00000129270.11,ENSG00000129451.7,ENSG00000129455.11,ENSG00000129474.11,ENSG00000130201.3,ENSG00000130701.3,ENSG00000131746.8,ENSG00000132470.9,ENSG00000132698.9,ENSG00000132746.10,ENSG00000133477.12,ENSG00000133710.11,ENSG00000134755.10,ENSG00000134757.4,ENSG00000134760.5,ENSG00000134762.12,ENSG00000134765.5,ENSG00000135373.8,ENSG00000136688.6,ENSG00000136943.6,ENSG00000137203.6,ENSG00000137440.3,ENSG00000137699.12,ENSG00000137857.13,ENSG00000137875.4,ENSG00000137975.7,ENSG00000138271.4,ENSG00000138772.8,ENSG00000140022.5,ENSG00000140254.8,ENSG00000140832.5,ENSG00000142273.6,ENSG00000143061.13,ENSG00000143412.5,ENSG00000143556.4,ENSG00000143631.10,ENSG00000143882.5,ENSG00000144045.9,ENSG00000144452.10,ENSG00000145283.7,ENSG00000145879.6,ENSG00000147394.14,ENSG00000147689.12,ENSG00000147697.4,ENSG00000148600.10,ENSG00000149043.12,ENSG00000149418.6,ENSG00000149527.13,ENSG00000149573.4,ENSG00000151715.3,ENSG00000151914.13,ENSG00000152939.10,ENSG00000153246.7,ENSG00000153292.11,ENSG00000153294.7,ENSG00000153802.7,ENSG00000154227.9,ENSG00000154764.5,ENSG00000155066.11,ENSG00000155918.3,ENSG00000156463.13,ENSG00000158023.5,ENSG00000158055.11,ENSG00000158125.5,ENSG00000159166.9,ENSG00000159337.6,ENSG00000159516.8,ENSG00000159648.7,ENSG00000161249.16,ENSG00000162040.5,ENSG00000162947.4,ENSG00000163202.4,ENSG00000163207.5,ENSG00000163216.6,ENSG00000163218.10,ENSG00000163235.11,ENSG00000163347.5,ENSG00000163362.6,ENSG00000163814.3,ENSG00000163898.5,ENSG00000163915.3,ENSG00000164078.8,ENSG00000164379.4,ENSG00000164393.4,ENSG00000164520.7,ENSG00000165474.5,ENSG00000165799.4,ENSG00000166396.8,ENSG00000166535.15,ENSG00000166670.5,ENSG00000166828.2,ENSG00000167105.3,ENSG00000167165.14,ENSG00000167183.2,ENSG00000167644.7,ENSG00000167754.8,ENSG00000168143.8,ENSG00000168447.6,ENSG00000168703.5,ENSG00000168907.9,ENSG00000169035.7,ENSG00000169174.9,ENSG00000169469.7,ENSG00000169474.3,ENSG00000169509.5,ENSG00000169594.8,ENSG00000170044.4,ENSG00000170209.4,ENSG00000170426.1,ENSG00000170454.5,ENSG00000170465.9,ENSG00000170549.3,ENSG00000170561.8,ENSG00000171346.9,ENSG00000171403.5,ENSG00000171462.10,ENSG00000171517.5,ENSG00000172478.13,ENSG00000172818.5,ENSG00000173156.2,ENSG00000173801.12,ENSG00000174564.8,ENSG00000174950.6,ENSG00000175121.7,ENSG00000175793.10,ENSG00000176092.9,ENSG00000177494.5,ENSG00000177627.5,ENSG00000178038.12,ENSG00000178172.2,ENSG00000178363.3,ENSG00000178372.6,ENSG00000178462.7,ENSG00000179148.5,ENSG00000179477.5,ENSG00000179593.11,ENSG00000179826.5,ENSG00000180861.5,ENSG00000180921.6,ENSG00000181333.11,ENSG00000182040.4,ENSG00000182795.12,ENSG00000183421.7,ENSG00000183742.8,ENSG00000184148.3,ENSG00000184292.5,ENSG00000184363.5,ENSG00000184459.4,ENSG00000184916.4,ENSG00000185467.7,ENSG00000185479.5,ENSG00000185567.6,ENSG00000185966.3,ENSG00000186081.7,ENSG00000186226.7,ENSG00000186684.8,ENSG00000186807.9,ENSG00000186832.4,ENSG00000186847.5,ENSG00000188064.5,ENSG00000188089.9,ENSG00000188100.8,ENSG00000188112.4,ENSG00000188277.8,ENSG00000188293.5,ENSG00000188373.4,ENSG00000188505.4,ENSG00000188508.6,ENSG00000188910.7,ENSG00000189001.6,ENSG00000189051.5,ENSG00000189120.3,ENSG00000189280.3,ENSG00000189334.4,ENSG00000189410.7,ENSG00000189431.5,ENSG00000189433.5,ENSG00000196344.7,ENSG00000196734.6,ENSG00000196754.6,ENSG00000196805.6,ENSG00000196878.8,ENSG00000197084.4,ENSG00000197565.11,ENSG00000197934.4,ENSG00000198092.5,ENSG00000198729.4,ENSG00000198854.4,ENSG00000203499.6,ENSG00000203722.3,ENSG00000203785.4,ENSG00000203786.5,ENSG00000203837.4,ENSG00000204538.3,ENSG00000204539.3,ENSG00000204542.2,ENSG00000204618.4,ENSG00000204866.4,ENSG00000205420.6,ENSG00000206075.9,ENSG00000207568.1,ENSG00000207708.1,ENSG00000207713.1,ENSG00000213022.4,ENSG00000213046.4,ENSG00000213906.5,ENSG00000214432.5,ENSG00000214514.3,ENSG00000214975.4,ENSG00000215033.3,ENSG00000215853.3,ENSG00000221389.1,ENSG00000223573.2,ENSG00000223617.1,ENSG00000223784.1,ENSG00000224260.2,ENSG00000224689.3,ENSG00000225383.2,ENSG00000225950.3,ENSG00000226240.1,ENSG00000226535.1,ENSG00000226652.1,ENSG00000226810.3,ENSG00000226887.3,ENSG00000226965.1,ENSG00000227184.3,ENSG00000227279.1,ENSG00000227474.1,ENSG00000227479.1,ENSG00000228951.1,ENSG00000229401.1,ENSG00000229647.1,ENSG00000230439.2,ENSG00000230533.1,ENSG00000230621.1,ENSG00000230716.3,ENSG00000230937.5,ENSG00000231131.2,ENSG00000231298.2,ENSG00000231483.1,ENSG00000231638.1,ENSG00000231648.1,ENSG00000231666.1,ENSG00000231870.4,ENSG00000232222.1,ENSG00000234378.1,ENSG00000234854.1,ENSG00000236107.3,ENSG00000236751.1,ENSG00000237548.1,ENSG00000239492.2,ENSG00000239556.2,ENSG00000240096.1,ENSG00000241794.1,ENSG00000242147.1,ENSG00000243479.3,ENSG00000243802.2,ENSG00000244146.1,ENSG00000245648.1,ENSG00000247844.1,ENSG00000249500.1,ENSG00000250158.1,ENSG00000250229.1,ENSG00000250740.1,ENSG00000251095.2,ENSG00000251191.3,ENSG00000251381.2,ENSG00000252279.1,ENSG00000253315.1,ENSG00000253410.1,ENSG00000253824.1,ENSG00000254153.1,ENSG00000254827.1,ENSG00000254842.2,ENSG00000255325.2,ENSG00000255364.1,ENSG00000255501.1,ENSG00000256462.1,ENSG00000256812.1,ENSG00000257042.1,ENSG00000257084.1,ENSG00000257925.1,ENSG00000258018.1,ENSG00000258955.1,ENSG00000259132.1,ENSG00000259199.1,ENSG00000259230.1,ENSG00000259256.1,ENSG00000260125.1,ENSG00000260581.1,ENSG00000260899.1,ENSG00000261116.1,ENSG00000261582.1,ENSG00000263718.2,ENSG00000264831.1,ENSG00000265610.1,ENSG00000265660.1,ENSG00000266656.1,ENSG00000267110.1,ENSG00000267710.1,ENSG00000268621.1,ENSG00000269495.1,ENSG00000269729.1,ENSG00000269741.1,ENSG00000269855.1,ENSG00000271252.1,ENSG00000271758.1,ENSG00000272180.1</t>
  </si>
  <si>
    <t>CL:0002319</t>
  </si>
  <si>
    <t>neural cell</t>
  </si>
  <si>
    <t>A cell that is part of the nervous system.</t>
  </si>
  <si>
    <t>CNhs10864,CNhs11063,CNhs11321,CNhs11384,CNhs11960,CNhs12005,CNhs12081,CNhs12117,CNhs12338,CNhs12726,CNhs13815</t>
  </si>
  <si>
    <t>CATG00000000200.1,CATG00000000666.1,CATG00000001175.1,CATG00000001498.1,CATG00000002056.1,CATG00000002433.1,CATG00000003223.1,CATG00000004036.1,CATG00000004261.1,CATG00000004618.1,CATG00000004874.1,CATG00000005447.1,CATG00000005986.1,CATG00000005999.1,CATG00000006223.1,CATG00000006805.1,CATG00000007052.1,CATG00000007173.1,CATG00000007243.1,CATG00000008552.1,CATG00000011972.1,CATG00000012032.1,CATG00000012173.1,CATG00000013700.1,CATG00000015902.1,CATG00000016104.1,CATG00000016252.1,CATG00000016750.1,CATG00000017289.1,CATG00000017981.1,CATG00000018293.1,CATG00000019491.1,CATG00000019704.1,CATG00000020039.1,CATG00000020359.1,CATG00000020370.1,CATG00000020415.1,CATG00000020479.1,CATG00000021432.1,CATG00000022083.1,CATG00000022691.1,CATG00000023255.1,CATG00000023963.1,CATG00000023998.1,CATG00000024276.1,CATG00000024502.1,CATG00000025373.1,CATG00000025521.1,CATG00000025527.1,CATG00000026935.1,CATG00000027260.1,CATG00000027261.1,CATG00000030352.1,CATG00000030748.1,CATG00000030750.1,CATG00000031045.1,CATG00000031285.1,CATG00000031514.1,CATG00000031528.1,CATG00000031568.1,CATG00000031629.1,CATG00000031912.1,CATG00000032407.1,CATG00000032870.1,CATG00000032952.1,CATG00000033301.1,CATG00000033353.1,CATG00000033779.1,CATG00000033798.1,CATG00000033882.1,CATG00000034323.1,CATG00000034350.1,CATG00000034566.1,CATG00000034790.1,CATG00000034844.1,CATG00000035205.1,CATG00000035412.1,CATG00000035420.1,CATG00000036927.1,CATG00000037488.1,CATG00000037655.1,CATG00000038319.1,CATG00000038401.1,CATG00000038483.1,CATG00000038871.1,CATG00000038900.1,CATG00000039081.1,CATG00000039162.1,CATG00000039217.1,CATG00000039419.1,CATG00000040215.1,CATG00000040236.1,CATG00000040758.1,CATG00000040833.1,CATG00000041450.1,CATG00000042163.1,CATG00000044042.1,CATG00000044060.1,CATG00000044079.1,CATG00000044085.1,CATG00000044575.1,CATG00000045411.1,CATG00000047503.1,CATG00000047937.1,CATG00000047957.1,CATG00000048123.1,CATG00000049492.1,CATG00000049497.1,CATG00000049995.1,CATG00000050077.1,CATG00000050696.1,CATG00000050718.1,CATG00000051328.1,CATG00000051501.1,CATG00000051502.1,CATG00000051529.1,CATG00000053014.1,CATG00000053667.1,CATG00000054043.1,CATG00000054261.1,CATG00000054744.1,CATG00000055001.1,CATG00000055098.1,CATG00000055141.1,CATG00000055268.1,CATG00000055328.1,CATG00000055385.1,CATG00000056705.1,CATG00000057241.1,CATG00000057492.1,CATG00000057872.1,CATG00000057892.1,CATG00000058244.1,CATG00000058427.1,CATG00000060061.1,CATG00000060177.1,CATG00000061421.1,CATG00000061804.1,CATG00000063458.1,CATG00000063490.1,CATG00000064206.1,CATG00000065641.1,CATG00000065643.1,CATG00000065699.1,CATG00000066135.1,CATG00000066341.1,CATG00000066896.1,CATG00000068165.1,CATG00000068584.1,CATG00000068606.1,CATG00000069105.1,CATG00000070099.1,CATG00000070365.1,CATG00000070468.1,CATG00000071303.1,CATG00000072858.1,CATG00000073720.1,CATG00000074202.1,CATG00000074207.1,CATG00000074692.1,CATG00000075436.1,CATG00000076574.1,CATG00000076590.1,CATG00000076591.1,CATG00000076719.1,CATG00000076977.1,CATG00000077518.1,CATG00000078074.1,CATG00000078955.1,CATG00000079246.1,CATG00000080173.1,CATG00000080416.1,CATG00000080524.1,CATG00000081042.1,CATG00000081338.1,CATG00000081352.1,CATG00000081370.1,CATG00000081437.1,CATG00000082076.1,CATG00000082086.1,CATG00000082414.1,CATG00000082415.1,CATG00000083940.1,CATG00000084526.1,CATG00000084825.1,CATG00000085960.1,CATG00000086495.1,CATG00000086610.1,CATG00000086881.1,CATG00000086947.1,CATG00000087213.1,CATG00000088850.1,CATG00000089352.1,CATG00000090792.1,CATG00000092465.1,CATG00000092846.1,CATG00000093459.1,CATG00000094158.1,CATG00000094169.1,CATG00000096039.1,CATG00000096042.1,CATG00000096433.1,CATG00000096437.1,CATG00000097065.1,CATG00000098042.1,CATG00000098375.1,CATG00000098661.1,CATG00000098750.1,CATG00000099114.1,CATG00000102411.1,CATG00000102567.1,CATG00000104004.1,CATG00000104541.1,CATG00000104591.1,CATG00000105393.1,CATG00000106824.1,CATG00000106826.1,CATG00000108308.1,CATG00000108423.1,CATG00000109254.1,CATG00000109915.1,CATG00000110620.1,CATG00000110682.1,CATG00000110684.1,CATG00000111122.1,CATG00000112121.1,CATG00000112207.1,CATG00000112897.1,CATG00000113732.1,CATG00000115687.1,CATG00000116015.1,CATG00000116828.1,CATG00000117549.1,CATG00000117656.1,ENSG00000004848.6,ENSG00000007372.16,ENSG00000011332.15,ENSG00000041982.10,ENSG00000044524.6,ENSG00000047662.4,ENSG00000049089.9,ENSG00000053438.7,ENSG00000056487.11,ENSG00000061337.11,ENSG00000063015.15,ENSG00000064309.10,ENSG00000064692.14,ENSG00000065320.4,ENSG00000066382.12,ENSG00000068615.12,ENSG00000072832.10,ENSG00000075043.13,ENSG00000075429.4,ENSG00000075461.5,ENSG00000077279.12,ENSG00000079215.9,ENSG00000079462.3,ENSG00000082684.10,ENSG00000084628.5,ENSG00000087510.5,ENSG00000088882.7,ENSG00000091129.15,ENSG00000092758.11,ENSG00000100314.3,ENSG00000100427.11,ENSG00000101134.7,ENSG00000101349.12,ENSG00000101958.9,ENSG00000103449.7,ENSG00000104290.6,ENSG00000104435.9,ENSG00000105088.4,ENSG00000105855.5,ENSG00000105880.4,ENSG00000105894.7,ENSG00000106278.7,ENSG00000106341.6,ENSG00000106571.8,ENSG00000106689.6,ENSG00000107105.10,ENSG00000107623.4,ENSG00000109255.7,ENSG00000109265.8,ENSG00000111249.9,ENSG00000112333.7,ENSG00000113657.8,ENSG00000114115.5,ENSG00000115507.5,ENSG00000115844.6,ENSG00000117598.7,ENSG00000118432.11,ENSG00000119042.12,ENSG00000122585.3,ENSG00000124194.11,ENSG00000124610.3,ENSG00000124766.4,ENSG00000125266.6,ENSG00000125285.4,ENSG00000125398.5,ENSG00000125462.12,ENSG00000125945.10,ENSG00000129951.14,ENSG00000130287.9,ENSG00000130720.8,ENSG00000131094.3,ENSG00000131941.3,ENSG00000132688.10,ENSG00000133466.9,ENSG00000134138.15,ENSG00000134222.12,ENSG00000134323.10,ENSG00000134532.11,ENSG00000134595.6,ENSG00000135097.2,ENSG00000135406.9,ENSG00000135638.9,ENSG00000135903.14,ENSG00000136099.9,ENSG00000137142.4,ENSG00000137285.9,ENSG00000137343.13,ENSG00000137558.3,ENSG00000137571.6,ENSG00000137726.11,ENSG00000137968.12,ENSG00000138771.10,ENSG00000139352.3,ENSG00000139800.8,ENSG00000140067.6,ENSG00000140557.7,ENSG00000142149.4,ENSG00000142449.8,ENSG00000142611.12,ENSG00000142698.10,ENSG00000142700.7,ENSG00000143195.8,ENSG00000144191.7,ENSG00000144227.4,ENSG00000144355.10,ENSG00000144485.6,ENSG00000144730.12,ENSG00000144868.9,ENSG00000145248.6,ENSG00000145536.11,ENSG00000145908.8,ENSG00000146001.4,ENSG00000146426.13,ENSG00000146938.10,ENSG00000147041.7,ENSG00000147180.12,ENSG00000147223.5,ENSG00000147256.6,ENSG00000147862.10,ENSG00000148704.8,ENSG00000150594.5,ENSG00000151322.14,ENSG00000151640.8,ENSG00000153266.8,ENSG00000153404.9,ENSG00000153976.2,ENSG00000154548.8,ENSG00000156140.4,ENSG00000156687.6,ENSG00000157168.14,ENSG00000157851.12,ENSG00000158164.6,ENSG00000162490.6,ENSG00000162738.5,ENSG00000162873.10,ENSG00000162975.3,ENSG00000163808.12,ENSG00000163873.5,ENSG00000164199.11,ENSG00000164434.7,ENSG00000164600.4,ENSG00000164638.6,ENSG00000164651.12,ENSG00000164778.4,ENSG00000166341.6,ENSG00000166407.9,ENSG00000166582.5,ENSG00000167178.11,ENSG00000167552.9,ENSG00000167771.5,ENSG00000168243.6,ENSG00000168505.6,ENSG00000169184.5,ENSG00000169436.12,ENSG00000169618.4,ENSG00000169855.15,ENSG00000170439.5,ENSG00000170558.4,ENSG00000171476.17,ENSG00000171532.4,ENSG00000171617.9,ENSG00000171786.5,ENSG00000171951.4,ENSG00000172020.8,ENSG00000172201.6,ENSG00000173404.3,ENSG00000174498.9,ENSG00000174721.9,ENSG00000174871.6,ENSG00000175093.4,ENSG00000175130.6,ENSG00000175183.5,ENSG00000176165.7,ENSG00000176887.5,ENSG00000177182.6,ENSG00000178403.3,ENSG00000178550.3,ENSG00000179242.11,ENSG00000179456.9,ENSG00000179796.7,ENSG00000180537.8,ENSG00000180613.6,ENSG00000180828.1,ENSG00000181449.2,ENSG00000182272.7,ENSG00000182968.3,ENSG00000183496.5,ENSG00000183850.9,ENSG00000183979.7,ENSG00000184486.7,ENSG00000185149.5,ENSG00000186007.5,ENSG00000186675.5,ENSG00000186732.9,ENSG00000186960.6,ENSG00000188322.4,ENSG00000188501.7,ENSG00000196376.6,ENSG00000196767.4,ENSG00000196966.3,ENSG00000197406.6,ENSG00000197472.10,ENSG00000197977.3,ENSG00000198756.6,ENSG00000198914.2,ENSG00000204277.1,ENSG00000204422.7,ENSG00000204624.6,ENSG00000205683.7,ENSG00000205929.5,ENSG00000206432.4,ENSG00000207819.1,ENSG00000211825.1,ENSG00000212102.1,ENSG00000213190.2,ENSG00000213420.3,ENSG00000214167.1,ENSG00000214338.6,ENSG00000214369.2,ENSG00000214552.4,ENSG00000215397.3,ENSG00000215452.3,ENSG00000217236.1,ENSG00000220418.1,ENSG00000221866.5,ENSG00000222000.3,ENSG00000222521.1,ENSG00000222611.1,ENSG00000223751.1,ENSG00000223804.1,ENSG00000223967.1,ENSG00000224109.1,ENSG00000224128.1,ENSG00000224243.1,ENSG00000225386.1,ENSG00000225472.1,ENSG00000225867.1,ENSG00000225953.2,ENSG00000226053.1,ENSG00000226261.1,ENSG00000226567.1,ENSG00000226604.2,ENSG00000226684.2,ENSG00000227117.2,ENSG00000227157.1,ENSG00000227200.1,ENSG00000227279.1,ENSG00000227640.2,ENSG00000227706.3,ENSG00000228014.1,ENSG00000228031.2,ENSG00000228061.1,ENSG00000228222.1,ENSG00000228528.1,ENSG00000229743.2,ENSG00000230090.1,ENSG00000231134.1,ENSG00000231609.1,ENSG00000231612.1,ENSG00000231764.4,ENSG00000231877.1,ENSG00000232024.2,ENSG00000232597.1,ENSG00000232842.2,ENSG00000233639.1,ENSG00000234275.1,ENSG00000234685.1,ENSG00000234844.1,ENSG00000234921.1,ENSG00000235016.1,ENSG00000235597.1,ENSG00000235862.2,ENSG00000235875.3,ENSG00000236668.2,ENSG00000238230.1,ENSG00000238266.1,ENSG00000238331.1,ENSG00000239922.1,ENSG00000242419.1,ENSG00000242540.2,ENSG00000242797.2,ENSG00000243321.2,ENSG00000245526.4,ENSG00000245864.2,ENSG00000246528.3,ENSG00000247416.2,ENSG00000247763.2,ENSG00000248394.1,ENSG00000248540.2,ENSG00000249362.1,ENSG00000249430.1,ENSG00000249867.1,ENSG00000249992.1,ENSG00000250358.1,ENSG00000250377.1,ENSG00000250538.1,ENSG00000250579.1,ENSG00000250846.2,ENSG00000250993.1,ENSG00000253305.1,ENSG00000253431.1,ENSG00000253613.2,ENSG00000253796.1,ENSG00000253859.2,ENSG00000253919.1,ENSG00000254489.1,ENSG00000254510.1,ENSG00000254553.1,ENSG00000254726.2,ENSG00000254919.1,ENSG00000255245.3,ENSG00000255528.1,ENSG00000255537.1,ENSG00000255552.3,ENSG00000255571.2,ENSG00000255725.1,ENSG00000256276.1,ENSG00000256463.4,ENSG00000256637.2,ENSG00000257056.2,ENSG00000257060.2,ENSG00000257126.1,ENSG00000257588.1,ENSG00000258077.2,ENSG00000258520.1,ENSG00000258947.2,ENSG00000259006.1,ENSG00000259280.1,ENSG00000259460.1,ENSG00000259466.1,ENSG00000259527.1,ENSG00000259560.1,ENSG00000259592.1,ENSG00000260132.1,ENSG00000260664.1,ENSG00000260978.1,ENSG00000261061.1,ENSG00000261210.1,ENSG00000261568.1,ENSG00000262026.1,ENSG00000262484.1,ENSG00000264021.1,ENSG00000264517.1,ENSG00000265179.2,ENSG00000265934.1,ENSG00000266566.1,ENSG00000266928.1,ENSG00000267414.1,ENSG00000267886.1,ENSG00000267954.1,ENSG00000269416.1,ENSG00000269707.1,ENSG00000269793.1,ENSG00000270071.1,ENSG00000270299.1,ENSG00000270866.1,ENSG00000271860.1,ENSG00000272066.1,ENSG00000272841.1,ENSG00000273274.1</t>
  </si>
  <si>
    <t>CL:0002322</t>
  </si>
  <si>
    <t>embryonic stem cell</t>
  </si>
  <si>
    <t>A stem cell of embryonic origin.</t>
  </si>
  <si>
    <t>CNhs11917,CNhs12822,CNhs12824,CNhs12825,CNhs12837,CNhs12908,CNhs13694,CNhs13695,CNhs13738,CNhs13964,CNhs14067,CNhs14068</t>
  </si>
  <si>
    <t>CATG00000000025.1,CATG00000000161.1,CATG00000000254.1,CATG00000000468.1,CATG00000000532.1,CATG00000000854.1,CATG00000000977.1,CATG00000001280.1,CATG00000001318.1,CATG00000001381.1,CATG00000001470.1,CATG00000001487.1,CATG00000002465.1,CATG00000002551.1,CATG00000002567.1,CATG00000002568.1,CATG00000002682.1,CATG00000002710.1,CATG00000002737.1,CATG00000002817.1,CATG00000002840.1,CATG00000002961.1,CATG00000003379.1,CATG00000003409.1,CATG00000003746.1,CATG00000003874.1,CATG00000003991.1,CATG00000004059.1,CATG00000004080.1,CATG00000004117.1,CATG00000004722.1,CATG00000005113.1,CATG00000005271.1,CATG00000005465.1,CATG00000005770.1,CATG00000005815.1,CATG00000005889.1,CATG00000005922.1,CATG00000005951.1,CATG00000005975.1,CATG00000006024.1,CATG00000006193.1,CATG00000006603.1,CATG00000006613.1,CATG00000006713.1,CATG00000006744.1,CATG00000007214.1,CATG00000007215.1,CATG00000007270.1,CATG00000007573.1,CATG00000007676.1,CATG00000007720.1,CATG00000007733.1,CATG00000007806.1,CATG00000007831.1,CATG00000007858.1,CATG00000007860.1,CATG00000008025.1,CATG00000008097.1,CATG00000008503.1,CATG00000008997.1,CATG00000009037.1,CATG00000009086.1,CATG00000009127.1,CATG00000009773.1,CATG00000009966.1,CATG00000010034.1,CATG00000010181.1,CATG00000010332.1,CATG00000010423.1,CATG00000010465.1,CATG00000010541.1,CATG00000010787.1,CATG00000010793.1,CATG00000011200.1,CATG00000011251.1,CATG00000011328.1,CATG00000011412.1,CATG00000011648.1,CATG00000011678.1,CATG00000011943.1,CATG00000012183.1,CATG00000012267.1,CATG00000012315.1,CATG00000012356.1,CATG00000012626.1,CATG00000013074.1,CATG00000013147.1,CATG00000013220.1,CATG00000013225.1,CATG00000013226.1,CATG00000013374.1,CATG00000013519.1,CATG00000013557.1,CATG00000013575.1,CATG00000013625.1,CATG00000013907.1,CATG00000014102.1,CATG00000014145.1,CATG00000014226.1,CATG00000014369.1,CATG00000014421.1,CATG00000014422.1,CATG00000014462.1,CATG00000014482.1,CATG00000014624.1,CATG00000014764.1,CATG00000014833.1,CATG00000014867.1,CATG00000014904.1,CATG00000015003.1,CATG00000015228.1,CATG00000015582.1,CATG00000015744.1,CATG00000015853.1,CATG00000015936.1,CATG00000015940.1,CATG00000015942.1,CATG00000016353.1,CATG00000016567.1,CATG00000016826.1,CATG00000016957.1,CATG00000017210.1,CATG00000017214.1,CATG00000017215.1,CATG00000017268.1,CATG00000017297.1,CATG00000017775.1,CATG00000017792.1,CATG00000018122.1,CATG00000018268.1,CATG00000018673.1,CATG00000018827.1,CATG00000018993.1,CATG00000019036.1,CATG00000019100.1,CATG00000019105.1,CATG00000019122.1,CATG00000019304.1,CATG00000019355.1,CATG00000019499.1,CATG00000019608.1,CATG00000019846.1,CATG00000019910.1,CATG00000019916.1,CATG00000019936.1,CATG00000019971.1,CATG00000020412.1,CATG00000020712.1,CATG00000020713.1,CATG00000020823.1,CATG00000020954.1,CATG00000020963.1,CATG00000020992.1,CATG00000021541.1,CATG00000021632.1,CATG00000022021.1,CATG00000022148.1,CATG00000022193.1,CATG00000023137.1,CATG00000023300.1,CATG00000023335.1,CATG00000023631.1,CATG00000023943.1,CATG00000023967.1,CATG00000023989.1,CATG00000024003.1,CATG00000024176.1,CATG00000024266.1,CATG00000024523.1,CATG00000024710.1,CATG00000024991.1,CATG00000025273.1,CATG00000025547.1,CATG00000025722.1,CATG00000025870.1,CATG00000025992.1,CATG00000026042.1,CATG00000026184.1,CATG00000026205.1,CATG00000026215.1,CATG00000026289.1,CATG00000026297.1,CATG00000026809.1,CATG00000026815.1,CATG00000026886.1,CATG00000027064.1,CATG00000027080.1,CATG00000027260.1,CATG00000027261.1,CATG00000027505.1,CATG00000027518.1,CATG00000027841.1,CATG00000027885.1,CATG00000028061.1,CATG00000028332.1,CATG00000028358.1,CATG00000028517.1,CATG00000028672.1,CATG00000028762.1,CATG00000028798.1,CATG00000029131.1,CATG00000029220.1,CATG00000029348.1,CATG00000029353.1,CATG00000029384.1,CATG00000029691.1,CATG00000029692.1,CATG00000029694.1,CATG00000029696.1,CATG00000029735.1,CATG00000030163.1,CATG00000030238.1,CATG00000030474.1,CATG00000030632.1,CATG00000030646.1,CATG00000031000.1,CATG00000031115.1,CATG00000031130.1,CATG00000031323.1,CATG00000031471.1,CATG00000031500.1,CATG00000031568.1,CATG00000031626.1,CATG00000031665.1,CATG00000031675.1,CATG00000031773.1,CATG00000031981.1,CATG00000032128.1,CATG00000032314.1,CATG00000032326.1,CATG00000032432.1,CATG00000032511.1,CATG00000032515.1,CATG00000032568.1,CATG00000032837.1,CATG00000033023.1,CATG00000033212.1,CATG00000033228.1,CATG00000033336.1,CATG00000033357.1,CATG00000033720.1,CATG00000033724.1,CATG00000033740.1,CATG00000033770.1,CATG00000033890.1,CATG00000033904.1,CATG00000034159.1,CATG00000034299.1,CATG00000034336.1,CATG00000034515.1,CATG00000034529.1,CATG00000034537.1,CATG00000034599.1,CATG00000034609.1,CATG00000035215.1,CATG00000035524.1,CATG00000035862.1,CATG00000035964.1,CATG00000036745.1,CATG00000036792.1,CATG00000036962.1,CATG00000037244.1,CATG00000037285.1,CATG00000037287.1,CATG00000037462.1,CATG00000037669.1,CATG00000038005.1,CATG00000038006.1,CATG00000038089.1,CATG00000038098.1,CATG00000038150.1,CATG00000038184.1,CATG00000038339.1,CATG00000038499.1,CATG00000038530.1,CATG00000038548.1,CATG00000038698.1,CATG00000038779.1,CATG00000038796.1,CATG00000038871.1,CATG00000038900.1,CATG00000039106.1,CATG00000039207.1,CATG00000039283.1,CATG00000039483.1,CATG00000039509.1,CATG00000039520.1,CATG00000039549.1,CATG00000039610.1,CATG00000039647.1,CATG00000039770.1,CATG00000039969.1,CATG00000040070.1,CATG00000040095.1,CATG00000040135.1,CATG00000040329.1,CATG00000040467.1,CATG00000040688.1,CATG00000041016.1,CATG00000041021.1,CATG00000041200.1,CATG00000041240.1,CATG00000041253.1,CATG00000041275.1,CATG00000041282.1,CATG00000041340.1,CATG00000041385.1,CATG00000041403.1,CATG00000041539.1,CATG00000041585.1,CATG00000041706.1,CATG00000042116.1,CATG00000042151.1,CATG00000042284.1,CATG00000042379.1,CATG00000042688.1,CATG00000042728.1,CATG00000042742.1,CATG00000042794.1,CATG00000043076.1,CATG00000043412.1,CATG00000043490.1,CATG00000043493.1,CATG00000043496.1,CATG00000043501.1,CATG00000043502.1,CATG00000043697.1,CATG00000043860.1,CATG00000044143.1,CATG00000044301.1,CATG00000044311.1,CATG00000044325.1,CATG00000044356.1,CATG00000044412.1,CATG00000044617.1,CATG00000044800.1,CATG00000045523.1,CATG00000045556.1,CATG00000045588.1,CATG00000045599.1,CATG00000045802.1,CATG00000045915.1,CATG00000046051.1,CATG00000046407.1,CATG00000046409.1,CATG00000046428.1,CATG00000046669.1,CATG00000046698.1,CATG00000047045.1,CATG00000047047.1,CATG00000047062.1,CATG00000047380.1,CATG00000047595.1,CATG00000047937.1,CATG00000048499.1,CATG00000048722.1,CATG00000048796.1,CATG00000049110.1,CATG00000049210.1,CATG00000049261.1,CATG00000049342.1,CATG00000049436.1,CATG00000049718.1,CATG00000049753.1,CATG00000049837.1,CATG00000049912.1,CATG00000049972.1,CATG00000049995.1,CATG00000050093.1,CATG00000050929.1,CATG00000050933.1,CATG00000051258.1,CATG00000051349.1,CATG00000051386.1,CATG00000051501.1,CATG00000051502.1,CATG00000051503.1,CATG00000051850.1,CATG00000051876.1,CATG00000052219.1,CATG00000052224.1,CATG00000052461.1,CATG00000052547.1,CATG00000052632.1,CATG00000052829.1,CATG00000053014.1,CATG00000053451.1,CATG00000053507.1,CATG00000053587.1,CATG00000053683.1,CATG00000053752.1,CATG00000053936.1,CATG00000053942.1,CATG00000054083.1,CATG00000054299.1,CATG00000054510.1,CATG00000054583.1,CATG00000054608.1,CATG00000054609.1,CATG00000054610.1,CATG00000054891.1,CATG00000055080.1,CATG00000055099.1,CATG00000055299.1,CATG00000055385.1,CATG00000055450.1,CATG00000055457.1,CATG00000055908.1,CATG00000055993.1,CATG00000056062.1,CATG00000056134.1,CATG00000056168.1,CATG00000056258.1,CATG00000056426.1,CATG00000056464.1,CATG00000056705.1,CATG00000056944.1,CATG00000056984.1,CATG00000057060.1,CATG00000057072.1,CATG00000057239.1,CATG00000057460.1,CATG00000057492.1,CATG00000057668.1,CATG00000057774.1,CATG00000057866.1,CATG00000057892.1,CATG00000057894.1,CATG00000057909.1,CATG00000058244.1,CATG00000058320.1,CATG00000058544.1,CATG00000058567.1,CATG00000058591.1,CATG00000058592.1,CATG00000058689.1,CATG00000058838.1,CATG00000059236.1,CATG00000059303.1,CATG00000059465.1,CATG00000060012.1,CATG00000060061.1,CATG00000060361.1,CATG00000060386.1,CATG00000060535.1,CATG00000060894.1,CATG00000061099.1,CATG00000061263.1,CATG00000061339.1,CATG00000061531.1,CATG00000061639.1,CATG00000061978.1,CATG00000062690.1,CATG00000063411.1,CATG00000063419.1,CATG00000063813.1,CATG00000064155.1,CATG00000064242.1,CATG00000064271.1,CATG00000064514.1,CATG00000064883.1,CATG00000065336.1,CATG00000065385.1,CATG00000065623.1,CATG00000065640.1,CATG00000065905.1,CATG00000065915.1,CATG00000066430.1,CATG00000066589.1,CATG00000066677.1,CATG00000066685.1,CATG00000066906.1,CATG00000067038.1,CATG00000067254.1,CATG00000067429.1,CATG00000067466.1,CATG00000067498.1,CATG00000067515.1,CATG00000067693.1,CATG00000067799.1,CATG00000068125.1,CATG00000068165.1,CATG00000068483.1,CATG00000068634.1,CATG00000068636.1,CATG00000068829.1,CATG00000068853.1,CATG00000069233.1,CATG00000069343.1,CATG00000069478.1,CATG00000069628.1,CATG00000069800.1,CATG00000069986.1,CATG00000070049.1,CATG00000070196.1,CATG00000070272.1,CATG00000070500.1,CATG00000070879.1,CATG00000070943.1,CATG00000071192.1,CATG00000071368.1,CATG00000071397.1,CATG00000071573.1,CATG00000071622.1,CATG00000071663.1,CATG00000071930.1,CATG00000072165.1,CATG00000072325.1,CATG00000072390.1,CATG00000072419.1,CATG00000072434.1,CATG00000072539.1,CATG00000072598.1,CATG00000072628.1,CATG00000072653.1,CATG00000072858.1,CATG00000072983.1,CATG00000073432.1,CATG00000073462.1,CATG00000073510.1,CATG00000073736.1,CATG00000073767.1,CATG00000073817.1,CATG00000073878.1,CATG00000074194.1,CATG00000074351.1,CATG00000074684.1,CATG00000074765.1,CATG00000074787.1,CATG00000074807.1,CATG00000074861.1,CATG00000074958.1,CATG00000074968.1,CATG00000075113.1,CATG00000075228.1,CATG00000075280.1,CATG00000075531.1,CATG00000075560.1,CATG00000075603.1,CATG00000075771.1,CATG00000076341.1,CATG00000076723.1,CATG00000077164.1,CATG00000077362.1,CATG00000077425.1,CATG00000077952.1,CATG00000077986.1,CATG00000078096.1,CATG00000078288.1,CATG00000078335.1,CATG00000078660.1,CATG00000078825.1,CATG00000078833.1,CATG00000078954.1,CATG00000078955.1,CATG00000079077.1,CATG00000079163.1,CATG00000079257.1,CATG00000079315.1,CATG00000079939.1,CATG00000080251.1,CATG00000080486.1,CATG00000080571.1,CATG00000080690.1,CATG00000080700.1,CATG00000080820.1,CATG00000081027.1,CATG00000081031.1,CATG00000081140.1,CATG00000081290.1,CATG00000081327.1,CATG00000081336.1,CATG00000081352.1,CATG00000081433.1,CATG00000081437.1,CATG00000081567.1,CATG00000081667.1,CATG00000081694.1,CATG00000081867.1,CATG00000081878.1,CATG00000081921.1,CATG00000081943.1,CATG00000081971.1,CATG00000082051.1,CATG00000082086.1,CATG00000082097.1,CATG00000082142.1,CATG00000082177.1,CATG00000082263.1,CATG00000082415.1,CATG00000082676.1,CATG00000082927.1,CATG00000083355.1,CATG00000083378.1,CATG00000083385.1,CATG00000083389.1,CATG00000083532.1,CATG00000083662.1,CATG00000083710.1,CATG00000083761.1,CATG00000083815.1,CATG00000083902.1,CATG00000084088.1,CATG00000084089.1,CATG00000084220.1,CATG00000084476.1,CATG00000084478.1,CATG00000084566.1,CATG00000084796.1,CATG00000084828.1,CATG00000085402.1,CATG00000085611.1,CATG00000085914.1,CATG00000085966.1,CATG00000086799.1,CATG00000087176.1,CATG00000087177.1,CATG00000087213.1,CATG00000087563.1,CATG00000087576.1,CATG00000087712.1,CATG00000087796.1,CATG00000087832.1,CATG00000087835.1,CATG00000087853.1,CATG00000087870.1,CATG00000087927.1,CATG00000087936.1,CATG00000087941.1,CATG00000087946.1,CATG00000087954.1,CATG00000088087.1,CATG00000088168.1,CATG00000088189.1,CATG00000088193.1,CATG00000088218.1,CATG00000088706.1,CATG00000088850.1,CATG00000089294.1,CATG00000089593.1,CATG00000089651.1,CATG00000089666.1,CATG00000089732.1,CATG00000090253.1,CATG00000090358.1,CATG00000091123.1,CATG00000091305.1,CATG00000091534.1,CATG00000091573.1,CATG00000091590.1,CATG00000091607.1,CATG00000091609.1,CATG00000091654.1,CATG00000091709.1,CATG00000092310.1,CATG00000092312.1,CATG00000092464.1,CATG00000092465.1,CATG00000092588.1,CATG00000092643.1,CATG00000092911.1,CATG00000093190.1,CATG00000093276.1,CATG00000093295.1,CATG00000093297.1,CATG00000093299.1,CATG00000093323.1,CATG00000093381.1,CATG00000093384.1,CATG00000093400.1,CATG00000093702.1,CATG00000094000.1,CATG00000094171.1,CATG00000094435.1,CATG00000094636.1,CATG00000094803.1,CATG00000094866.1,CATG00000095145.1,CATG00000095164.1,CATG00000095378.1,CATG00000095703.1,CATG00000095986.1,CATG00000096110.1,CATG00000096140.1,CATG00000096141.1,CATG00000096426.1,CATG00000096452.1,CATG00000096551.1,CATG00000096577.1,CATG00000096579.1,CATG00000096695.1,CATG00000096696.1,CATG00000096867.1,CATG00000097167.1,CATG00000097229.1,CATG00000097230.1,CATG00000097388.1,CATG00000097403.1,CATG00000097638.1,CATG00000097858.1,CATG00000097865.1,CATG00000098042.1,CATG00000098375.1,CATG00000098483.1,CATG00000098580.1,CATG00000098591.1,CATG00000098648.1,CATG00000098869.1,CATG00000098909.1,CATG00000099832.1,CATG00000099956.1,CATG00000100323.1,CATG00000100401.1,CATG00000100408.1,CATG00000100713.1,CATG00000101031.1,CATG00000101032.1,CATG00000101348.1,CATG00000101584.1,CATG00000101642.1,CATG00000101903.1,CATG00000102259.1,CATG00000102386.1,CATG00000102449.1,CATG00000102463.1,CATG00000102466.1,CATG00000102517.1,CATG00000102566.1,CATG00000102644.1,CATG00000102758.1,CATG00000103331.1,CATG00000103390.1,CATG00000104410.1,CATG00000104545.1,CATG00000104656.1,CATG00000104704.1,CATG00000104820.1,CATG00000105692.1,CATG00000105907.1,CATG00000106018.1,CATG00000106022.1,CATG00000106127.1,CATG00000106281.1,CATG00000106293.1,CATG00000106297.1,CATG00000106314.1,CATG00000106334.1,CATG00000106458.1,CATG00000106603.1,CATG00000106881.1,CATG00000106920.1,CATG00000107038.1,CATG00000107180.1,CATG00000107206.1,CATG00000107230.1,CATG00000107469.1,CATG00000107489.1,CATG00000107810.1,CATG00000107819.1,CATG00000107866.1,CATG00000108041.1,CATG00000108145.1,CATG00000108214.1,CATG00000108223.1,CATG00000108311.1,CATG00000108346.1,CATG00000108619.1,CATG00000108683.1,CATG00000108784.1,CATG00000108788.1,CATG00000109048.1,CATG00000109049.1,CATG00000109246.1,CATG00000109338.1,CATG00000109759.1,CATG00000109888.1,CATG00000109915.1,CATG00000109942.1,CATG00000109986.1,CATG00000110005.1,CATG00000110151.1,CATG00000110261.1,CATG00000110266.1,CATG00000110525.1,CATG00000110530.1,CATG00000110659.1,CATG00000110662.1,CATG00000110704.1,CATG00000110937.1,CATG00000110949.1,CATG00000110960.1,CATG00000110975.1,CATG00000111075.1,CATG00000111122.1,CATG00000111327.1,CATG00000111587.1,CATG00000111768.1,CATG00000111791.1,CATG00000111816.1,CATG00000111859.1,CATG00000111920.1,CATG00000111939.1,CATG00000111988.1,CATG00000112026.1,CATG00000112157.1,CATG00000112210.1,CATG00000112212.1,CATG00000112219.1,CATG00000112233.1,CATG00000112379.1,CATG00000112404.1,CATG00000112447.1,CATG00000112453.1,CATG00000112505.1,CATG00000112521.1,CATG00000112530.1,CATG00000112532.1,CATG00000112534.1,CATG00000112538.1,CATG00000112542.1,CATG00000112600.1,CATG00000112610.1,CATG00000112842.1,CATG00000112929.1,CATG00000112962.1,CATG00000112964.1,CATG00000112965.1,CATG00000112999.1,CATG00000113128.1,CATG00000113223.1,CATG00000113369.1,CATG00000113371.1,CATG00000113383.1,CATG00000113394.1,CATG00000113511.1,CATG00000113523.1,CATG00000113555.1,CATG00000113558.1,CATG00000113645.1,CATG00000113781.1,CATG00000113885.1,CATG00000113970.1,CATG00000114042.1,CATG00000114043.1,CATG00000114093.1,CATG00000114156.1,CATG00000114267.1,CATG00000114279.1,CATG00000114288.1,CATG00000114307.1,CATG00000114327.1,CATG00000114329.1,CATG00000114547.1,CATG00000114608.1,CATG00000114750.1,CATG00000114955.1,CATG00000115367.1,CATG00000115658.1,CATG00000115765.1,CATG00000115777.1,CATG00000115970.1,CATG00000115987.1,CATG00000116015.1,CATG00000116040.1,CATG00000116064.1,CATG00000116360.1,CATG00000116370.1,CATG00000116779.1,CATG00000116831.1,CATG00000116921.1,CATG00000117328.1,CATG00000117436.1,CATG00000117531.1,CATG00000117549.1,CATG00000117677.1,CATG00000117967.1,CATG00000118091.1,CATG00000118162.1,ENSG00000000003.10,ENSG00000006047.8,ENSG00000007314.7,ENSG00000008311.10,ENSG00000011201.6,ENSG00000022556.11,ENSG00000029993.10,ENSG00000035499.8,ENSG00000039068.14,ENSG00000039987.2,ENSG00000043355.6,ENSG00000046604.8,ENSG00000047230.10,ENSG00000048545.9,ENSG00000050344.8,ENSG00000051180.12,ENSG00000056291.13,ENSG00000056487.11,ENSG00000056998.14,ENSG00000057935.9,ENSG00000061492.7,ENSG00000064547.9,ENSG00000065328.12,ENSG00000066735.10,ENSG00000069482.6,ENSG00000070886.6,ENSG00000072571.15,ENSG00000073111.9,ENSG00000075290.7,ENSG00000075388.2,ENSG00000076248.6,ENSG00000076716.7,ENSG00000077009.9,ENSG00000078900.10,ENSG00000080709.10,ENSG00000082684.10,ENSG00000084628.5,ENSG00000085840.8,ENSG00000085999.7,ENSG00000086475.10,ENSG00000088305.14,ENSG00000088325.11,ENSG00000089116.3,ENSG00000091651.4,ENSG00000092345.9,ENSG00000092421.12,ENSG00000094804.5,ENSG00000095002.8,ENSG00000095596.7,ENSG00000095777.10,ENSG00000099364.12,ENSG00000099954.14,ENSG00000100033.12,ENSG00000100078.3,ENSG00000100206.5,ENSG00000100341.7,ENSG00000100479.8,ENSG00000100814.13,ENSG00000101003.8,ENSG00000101057.11,ENSG00000101074.3,ENSG00000101115.8,ENSG00000101850.8,ENSG00000102096.9,ENSG00000102098.13,ENSG00000102195.7,ENSG00000102290.17,ENSG00000103044.6,ENSG00000104147.4,ENSG00000104341.12,ENSG00000104413.11,ENSG00000104738.12,ENSG00000104889.4,ENSG00000105131.3,ENSG00000105173.9,ENSG00000105278.6,ENSG00000105699.12,ENSG00000105988.6,ENSG00000106038.8,ENSG00000107831.8,ENSG00000108830.7,ENSG00000108950.7,ENSG00000109255.7,ENSG00000110148.5,ENSG00000110492.11,ENSG00000111087.5,ENSG00000111319.8,ENSG00000111704.6,ENSG00000111752.6,ENSG00000112118.13,ENSG00000112164.5,ENSG00000112312.5,ENSG00000112742.5,ENSG00000113196.2,ENSG00000113356.6,ENSG00000114739.9,ENSG00000114805.12,ENSG00000116062.10,ENSG00000116670.10,ENSG00000117148.6,ENSG00000117971.7,ENSG00000118298.6,ENSG00000119772.12,ENSG00000119888.6,ENSG00000119969.10,ENSG00000120094.6,ENSG00000120669.11,ENSG00000120949.10,ENSG00000121207.7,ENSG00000121211.3,ENSG00000121236.15,ENSG00000121570.8,ENSG00000122779.12,ENSG00000122824.6,ENSG00000123975.4,ENSG00000124227.4,ENSG00000124302.8,ENSG00000124486.8,ENSG00000124532.10,ENSG00000124610.3,ENSG00000124693.2,ENSG00000124839.8,ENSG00000125084.7,ENSG00000125533.4,ENSG00000125878.4,ENSG00000125966.8,ENSG00000126010.5,ENSG00000126259.15,ENSG00000126453.5,ENSG00000126787.8,ENSG00000127423.6,ENSG00000127578.6,ENSG00000128045.5,ENSG00000128050.4,ENSG00000128059.4,ENSG00000128567.12,ENSG00000128610.7,ENSG00000129195.11,ENSG00000129354.7,ENSG00000129810.10,ENSG00000129951.14,ENSG00000130054.4,ENSG00000130055.9,ENSG00000130182.3,ENSG00000130201.3,ENSG00000130762.10,ENSG00000130768.10,ENSG00000131153.4,ENSG00000131264.3,ENSG00000131747.10,ENSG00000131914.6,ENSG00000132749.6,ENSG00000132780.12,ENSG00000133107.10,ENSG00000133124.10,ENSG00000133636.6,ENSG00000133863.2,ENSG00000133980.4,ENSG00000134057.10,ENSG00000134207.10,ENSG00000134323.10,ENSG00000134438.9,ENSG00000134595.6,ENSG00000134602.11,ENSG00000135097.2,ENSG00000135248.11,ENSG00000135476.7,ENSG00000135486.13,ENSG00000136014.7,ENSG00000136110.8,ENSG00000136231.9,ENSG00000136943.6,ENSG00000136982.5,ENSG00000137135.13,ENSG00000137142.4,ENSG00000137259.2,ENSG00000137285.9,ENSG00000137709.5,ENSG00000138336.8,ENSG00000138346.10,ENSG00000138622.3,ENSG00000138759.13,ENSG00000139146.9,ENSG00000139287.8,ENSG00000139343.6,ENSG00000139800.8,ENSG00000139835.9,ENSG00000140451.8,ENSG00000140534.9,ENSG00000140832.5,ENSG00000140835.8,ENSG00000141096.4,ENSG00000141738.9,ENSG00000142182.4,ENSG00000142319.14,ENSG00000142449.8,ENSG00000142530.6,ENSG00000142538.1,ENSG00000142549.9,ENSG00000142632.12,ENSG00000142698.10,ENSG00000142945.8,ENSG00000143006.7,ENSG00000143476.13,ENSG00000143494.11,ENSG00000143674.6,ENSG00000143768.7,ENSG00000144354.9,ENSG00000144366.11,ENSG00000144395.13,ENSG00000144554.6,ENSG00000145020.10,ENSG00000145386.5,ENSG00000145423.4,ENSG00000145536.11,ENSG00000145642.7,ENSG00000145808.4,ENSG00000145911.5,ENSG00000146215.9,ENSG00000146530.7,ENSG00000146670.5,ENSG00000146700.8,ENSG00000146904.4,ENSG00000146938.10,ENSG00000146955.6,ENSG00000147202.13,ENSG00000147255.13,ENSG00000147257.9,ENSG00000147402.7,ENSG00000147596.3,ENSG00000147601.9,ENSG00000147613.3,ENSG00000147869.4,ENSG00000148200.12,ENSG00000148386.5,ENSG00000149054.10,ENSG00000150893.9,ENSG00000151650.7,ENSG00000151725.7,ENSG00000151962.3,ENSG00000152253.4,ENSG00000152284.4,ENSG00000153044.5,ENSG00000153093.14,ENSG00000153404.9,ENSG00000154080.8,ENSG00000154342.4,ENSG00000154639.14,ENSG00000155380.7,ENSG00000155760.1,ENSG00000156574.5,ENSG00000156687.6,ENSG00000156925.7,ENSG00000156966.6,ENSG00000156970.8,ENSG00000157399.10,ENSG00000157456.3,ENSG00000157992.8,ENSG00000158164.6,ENSG00000158246.7,ENSG00000158402.14,ENSG00000158457.4,ENSG00000158764.6,ENSG00000158815.6,ENSG00000158966.9,ENSG00000159055.3,ENSG00000159217.5,ENSG00000159239.7,ENSG00000160200.13,ENSG00000160352.11,ENSG00000160471.8,ENSG00000160867.10,ENSG00000160949.12,ENSG00000160963.9,ENSG00000160973.7,ENSG00000161249.16,ENSG00000161652.8,ENSG00000161860.7,ENSG00000162039.10,ENSG00000162062.10,ENSG00000162344.3,ENSG00000162490.6,ENSG00000162738.5,ENSG00000162769.8,ENSG00000163002.8,ENSG00000163251.3,ENSG00000163286.3,ENSG00000163530.4,ENSG00000163666.4,ENSG00000163918.6,ENSG00000164045.7,ENSG00000164048.9,ENSG00000164109.9,ENSG00000164362.14,ENSG00000164458.5,ENSG00000164611.8,ENSG00000164651.12,ENSG00000165349.7,ENSG00000165462.5,ENSG00000165480.11,ENSG00000165490.8,ENSG00000165588.12,ENSG00000165821.7,ENSG00000165863.12,ENSG00000165905.12,ENSG00000166105.11,ENSG00000166206.9,ENSG00000166426.7,ENSG00000166450.8,ENSG00000166582.5,ENSG00000166736.7,ENSG00000166831.4,ENSG00000166851.10,ENSG00000166984.7,ENSG00000167105.3,ENSG00000167311.9,ENSG00000167393.12,ENSG00000167513.4,ENSG00000167525.9,ENSG00000167600.9,ENSG00000167612.8,ENSG00000167634.8,ENSG00000167771.5,ENSG00000167970.6,ENSG00000168242.3,ENSG00000168505.6,ENSG00000168671.5,ENSG00000169093.10,ENSG00000169548.3,ENSG00000169618.4,ENSG00000169679.10,ENSG00000169684.9,ENSG00000169750.4,ENSG00000169764.10,ENSG00000169894.13,ENSG00000170312.11,ENSG00000170561.8,ENSG00000170608.2,ENSG00000170684.4,ENSG00000170703.11,ENSG00000170925.3,ENSG00000171126.7,ENSG00000171314.8,ENSG00000171551.7,ENSG00000171786.5,ENSG00000171794.3,ENSG00000171956.5,ENSG00000172554.7,ENSG00000172687.9,ENSG00000173093.8,ENSG00000173157.12,ENSG00000173207.8,ENSG00000173401.5,ENSG00000173673.7,ENSG00000173809.11,ENSG00000173894.6,ENSG00000174343.5,ENSG00000174371.12,ENSG00000174418.7,ENSG00000174469.13,ENSG00000174498.9,ENSG00000174721.9,ENSG00000175063.12,ENSG00000175093.4,ENSG00000175229.6,ENSG00000175513.5,ENSG00000175643.7,ENSG00000175766.7,ENSG00000175832.8,ENSG00000175894.10,ENSG00000175928.5,ENSG00000176402.5,ENSG00000176654.8,ENSG00000176887.5,ENSG00000177338.9,ENSG00000177359.13,ENSG00000177468.5,ENSG00000177519.3,ENSG00000177602.4,ENSG00000177842.7,ENSG00000178150.4,ENSG00000178409.9,ENSG00000178445.8,ENSG00000178921.9,ENSG00000178947.8,ENSG00000178999.8,ENSG00000179023.7,ENSG00000179046.4,ENSG00000179051.9,ENSG00000179059.5,ENSG00000179066.6,ENSG00000179178.6,ENSG00000179299.12,ENSG00000179546.3,ENSG00000179899.7,ENSG00000179930.5,ENSG00000179997.7,ENSG00000180190.7,ENSG00000180385.4,ENSG00000180730.4,ENSG00000181201.2,ENSG00000181218.4,ENSG00000181274.5,ENSG00000181392.10,ENSG00000181449.2,ENSG00000181544.9,ENSG00000181885.14,ENSG00000182040.4,ENSG00000182378.8,ENSG00000182481.4,ENSG00000182583.8,ENSG00000182611.3,ENSG00000182645.5,ENSG00000182687.3,ENSG00000182798.6,ENSG00000182912.6,ENSG00000182963.5,ENSG00000183032.6,ENSG00000183145.4,ENSG00000183150.3,ENSG00000183171.5,ENSG00000183186.6,ENSG00000183765.16,ENSG00000183778.13,ENSG00000183850.9,ENSG00000183941.8,ENSG00000184261.4,ENSG00000184344.3,ENSG00000184635.9,ENSG00000184661.9,ENSG00000184697.6,ENSG00000184809.8,ENSG00000184825.4,ENSG00000185130.4,ENSG00000185155.7,ENSG00000185480.7,ENSG00000185842.10,ENSG00000185847.3,ENSG00000186193.7,ENSG00000186530.13,ENSG00000186603.4,ENSG00000186777.7,ENSG00000186790.4,ENSG00000186838.9,ENSG00000186871.5,ENSG00000186895.2,ENSG00000187140.4,ENSG00000187456.9,ENSG00000187550.4,ENSG00000187553.5,ENSG00000187569.2,ENSG00000187772.6,ENSG00000187848.8,ENSG00000187867.4,ENSG00000187999.4,ENSG00000188038.3,ENSG00000188086.8,ENSG00000188162.6,ENSG00000188322.4,ENSG00000188722.1,ENSG00000188816.3,ENSG00000188828.7,ENSG00000188848.11,ENSG00000188883.4,ENSG00000188897.4,ENSG00000188984.7,ENSG00000188985.5,ENSG00000188987.2,ENSG00000189229.10,ENSG00000196166.3,ENSG00000196331.5,ENSG00000196374.5,ENSG00000196584.2,ENSG00000196632.6,ENSG00000196711.4,ENSG00000196747.3,ENSG00000196748.5,ENSG00000196866.2,ENSG00000196966.3,ENSG00000197153.3,ENSG00000197238.3,ENSG00000197275.8,ENSG00000197406.6,ENSG00000197459.2,ENSG00000197462.3,ENSG00000197472.10,ENSG00000197487.4,ENSG00000197587.6,ENSG00000197697.3,ENSG00000197721.12,ENSG00000197822.6,ENSG00000197847.8,ENSG00000197905.4,ENSG00000198056.9,ENSG00000198327.3,ENSG00000198339.3,ENSG00000198366.5,ENSG00000198455.3,ENSG00000198554.7,ENSG00000198633.6,ENSG00000198889.3,ENSG00000199031.1,ENSG00000199095.1,ENSG00000199102.1,ENSG00000199145.1,ENSG00000199169.1,ENSG00000200028.1,ENSG00000200997.1,ENSG00000201368.1,ENSG00000201674.1,ENSG00000203279.3,ENSG00000203635.2,ENSG00000203721.1,ENSG00000203760.4,ENSG00000203812.2,ENSG00000203814.5,ENSG00000203852.3,ENSG00000203908.3,ENSG00000203909.3,ENSG00000203952.5,ENSG00000203995.5,ENSG00000204053.5,ENSG00000204055.4,ENSG00000204118.1,ENSG00000204121.2,ENSG00000204175.4,ENSG00000204335.3,ENSG00000204347.3,ENSG00000204352.2,ENSG00000204366.3,ENSG00000204514.5,ENSG00000204529.3,ENSG00000204531.11,ENSG00000204612.1,ENSG00000204682.5,ENSG00000204710.2,ENSG00000204711.4,ENSG00000204791.4,ENSG00000205246.4,ENSG00000205307.6,ENSG00000206557.5,ENSG00000206621.1,ENSG00000206688.1,ENSG00000207014.1,ENSG00000207073.1,ENSG00000207137.1,ENSG00000207349.1,ENSG00000207460.1,ENSG00000207572.1,ENSG00000207586.1,ENSG00000207602.1,ENSG00000207616.1,ENSG00000207923.1,ENSG00000207927.1,ENSG00000207990.1,ENSG00000208009.1,ENSG00000208034.1,ENSG00000212102.1,ENSG00000212498.1,ENSG00000212588.1,ENSG00000212993.3,ENSG00000213067.2,ENSG00000213070.3,ENSG00000213104.3,ENSG00000213120.3,ENSG00000213231.8,ENSG00000213244.3,ENSG00000213420.3,ENSG00000213430.5,ENSG00000213440.2,ENSG00000213468.3,ENSG00000213704.3,ENSG00000213791.4,ENSG00000213938.3,ENSG00000213981.4,ENSG00000213988.5,ENSG00000214009.2,ENSG00000214041.3,ENSG00000214125.2,ENSG00000214252.4,ENSG00000214283.4,ENSG00000214288.4,ENSG00000214336.3,ENSG00000214513.3,ENSG00000214541.3,ENSG00000214553.5,ENSG00000214561.3,ENSG00000214733.4,ENSG00000214743.4,ENSG00000214796.4,ENSG00000214998.2,ENSG00000215417.6,ENSG00000215452.3,ENSG00000215474.2,ENSG00000215866.3,ENSG00000217648.1,ENSG00000218690.1,ENSG00000220614.1,ENSG00000220666.2,ENSG00000220875.1,ENSG00000222033.1,ENSG00000222071.1,ENSG00000222611.1,ENSG00000222881.1,ENSG00000223503.1,ENSG00000223751.1,ENSG00000223756.2,ENSG00000223760.4,ENSG00000223956.1,ENSG00000223967.1,ENSG00000224109.1,ENSG00000224126.2,ENSG00000224265.1,ENSG00000224322.1,ENSG00000224510.2,ENSG00000224557.3,ENSG00000224669.1,ENSG00000224765.1,ENSG00000224809.2,ENSG00000225077.2,ENSG00000225173.1,ENSG00000225330.1,ENSG00000225356.2,ENSG00000225366.4,ENSG00000225387.1,ENSG00000225420.1,ENSG00000225542.1,ENSG00000225548.1,ENSG00000225603.3,ENSG00000225739.1,ENSG00000225850.2,ENSG00000225946.1,ENSG00000226031.1,ENSG00000226059.2,ENSG00000226074.4,ENSG00000226261.1,ENSG00000226510.1,ENSG00000226650.4,ENSG00000226673.1,ENSG00000226792.2,ENSG00000226887.3,ENSG00000227096.1,ENSG00000227105.1,ENSG00000227325.1,ENSG00000227400.2,ENSG00000227401.1,ENSG00000227427.1,ENSG00000227709.4,ENSG00000227751.1,ENSG00000227863.2,ENSG00000228204.2,ENSG00000228222.1,ENSG00000228496.1,ENSG00000228592.1,ENSG00000228648.1,ENSG00000228709.1,ENSG00000228937.1,ENSG00000229020.4,ENSG00000229133.1,ENSG00000229150.1,ENSG00000229153.1,ENSG00000229191.1,ENSG00000229271.1,ENSG00000229335.1,ENSG00000229356.1,ENSG00000229544.6,ENSG00000229546.1,ENSG00000229557.1,ENSG00000229589.1,ENSG00000229815.1,ENSG00000229891.1,ENSG00000230146.1,ENSG00000230269.2,ENSG00000230316.2,ENSG00000230426.1,ENSG00000230432.1,ENSG00000230515.1,ENSG00000230585.2,ENSG00000230623.2,ENSG00000230798.1,ENSG00000230980.1,ENSG00000231001.2,ENSG00000231093.1,ENSG00000231205.7,ENSG00000231549.1,ENSG00000231689.1,ENSG00000231698.2,ENSG00000231744.1,ENSG00000231802.1,ENSG00000231806.2,ENSG00000231817.3,ENSG00000231977.1,ENSG00000232186.1,ENSG00000232283.1,ENSG00000232301.1,ENSG00000232445.1,ENSG00000232486.1,ENSG00000232537.1,ENSG00000232650.1,ENSG00000232677.2,ENSG00000232732.5,ENSG00000232790.2,ENSG00000232842.2,ENSG00000232936.1,ENSG00000232946.1,ENSG00000233056.1,ENSG00000233064.2,ENSG00000233098.4,ENSG00000233155.1,ENSG00000233224.1,ENSG00000233393.1,ENSG00000233440.2,ENSG00000233577.2,ENSG00000233680.4,ENSG00000233718.1,ENSG00000233836.3,ENSG00000233849.1,ENSG00000233966.1,ENSG00000234289.4,ENSG00000234300.1,ENSG00000234685.1,ENSG00000234787.3,ENSG00000234791.1,ENSG00000234801.2,ENSG00000234996.3,ENSG00000235026.1,ENSG00000235034.2,ENSG00000235148.2,ENSG00000235152.1,ENSG00000235202.1,ENSG00000235215.2,ENSG00000235363.1,ENSG00000235369.1,ENSG00000235444.2,ENSG00000235494.1,ENSG00000235510.1,ENSG00000235590.3,ENSG00000235688.1,ENSG00000235890.1,ENSG00000235957.1,ENSG00000235979.4,ENSG00000236094.1,ENSG00000236106.1,ENSG00000236154.1,ENSG00000236253.3,ENSG00000236373.1,ENSG00000236391.3,ENSG00000236437.1,ENSG00000236498.1,ENSG00000236524.1,ENSG00000236530.2,ENSG00000236552.1,ENSG00000236603.1,ENSG00000236605.1,ENSG00000236641.1,ENSG00000236654.2,ENSG00000236673.1,ENSG00000236683.2,ENSG00000236714.1,ENSG00000236913.1,ENSG00000236924.1,ENSG00000236989.1,ENSG00000237008.2,ENSG00000237087.1,ENSG00000237211.2,ENSG00000237223.2,ENSG00000237442.3,ENSG00000237575.4,ENSG00000237594.2,ENSG00000237640.1,ENSG00000237655.1,ENSG00000237742.2,ENSG00000237758.1,ENSG00000237872.3,ENSG00000237923.1,ENSG00000237991.2,ENSG00000238105.3,ENSG00000238133.2,ENSG00000238178.2,ENSG00000238230.1,ENSG00000239482.2,ENSG00000239594.2,ENSG00000240096.1,ENSG00000240236.1,ENSG00000240489.1,ENSG00000240563.1,ENSG00000240912.1,ENSG00000241186.3,ENSG00000242150.2,ENSG00000242242.1,ENSG00000242663.1,ENSG00000242715.3,ENSG00000242797.2,ENSG00000243004.1,ENSG00000243648.1,ENSG00000243709.1,ENSG00000243960.1,ENSG00000244009.1,ENSG00000244073.1,ENSG00000244198.1,ENSG00000244342.1,ENSG00000244355.3,ENSG00000244363.2,ENSG00000244703.3,ENSG00000246130.1,ENSG00000246465.1,ENSG00000246792.2,ENSG00000247157.2,ENSG00000247345.2,ENSG00000248103.1,ENSG00000248131.1,ENSG00000248329.1,ENSG00000248383.3,ENSG00000248430.1,ENSG00000248445.1,ENSG00000248590.2,ENSG00000248608.2,ENSG00000248625.1,ENSG00000248641.1,ENSG00000248663.2,ENSG00000248746.1,ENSG00000248964.2,ENSG00000249098.1,ENSG00000249152.1,ENSG00000249176.1,ENSG00000249188.1,ENSG00000249277.1,ENSG00000249311.3,ENSG00000249321.1,ENSG00000249430.1,ENSG00000249518.1,ENSG00000249532.2,ENSG00000249550.2,ENSG00000249774.1,ENSG00000249790.2,ENSG00000249853.3,ENSG00000249926.2,ENSG00000249959.1,ENSG00000249962.1,ENSG00000250046.3,ENSG00000250103.1,ENSG00000250254.1,ENSG00000250308.2,ENSG00000250309.2,ENSG00000250337.1,ENSG00000250366.2,ENSG00000250420.4,ENSG00000250544.1,ENSG00000250563.1,ENSG00000250579.1,ENSG00000250616.2,ENSG00000250709.1,ENSG00000250781.1,ENSG00000250829.2,ENSG00000250838.1,ENSG00000250993.1,ENSG00000251027.1,ENSG00000251095.2,ENSG00000251129.1,ENSG00000251173.1,ENSG00000251226.1,ENSG00000251271.2,ENSG00000251400.1,ENSG00000251461.3,ENSG00000251504.1,ENSG00000251533.2,ENSG00000251567.1,ENSG00000251664.2,ENSG00000251815.1,ENSG00000252051.1,ENSG00000252277.1,ENSG00000253052.1,ENSG00000253173.2,ENSG00000253252.2,ENSG00000253308.2,ENSG00000253313.1,ENSG00000253405.1,ENSG00000253428.1,ENSG00000253480.1,ENSG00000253488.1,ENSG00000253507.1,ENSG00000253799.1,ENSG00000254202.1,ENSG00000254244.1,ENSG00000254261.1,ENSG00000254270.1,ENSG00000254277.1,ENSG00000254285.2,ENSG00000254297.1,ENSG00000254338.1,ENSG00000254339.1,ENSG00000254454.2,ENSG00000254456.1,ENSG00000254503.1,ENSG00000254553.1,ENSG00000254602.1,ENSG00000254726.2,ENSG00000254792.1,ENSG00000254815.1,ENSG00000254946.1,ENSG00000255079.1,ENSG00000255213.1,ENSG00000255254.1,ENSG00000255397.1,ENSG00000255541.1,ENSG00000255666.1,ENSG00000255947.1,ENSG00000255959.1,ENSG00000255986.2,ENSG00000256018.1,ENSG00000256121.1,ENSG00000256189.1,ENSG00000256232.1,ENSG00000256316.1,ENSG00000256338.1,ENSG00000256450.1,ENSG00000256453.1,ENSG00000256463.4,ENSG00000256661.1,ENSG00000256737.1,ENSG00000256790.1,ENSG00000256852.1,ENSG00000256906.1,ENSG00000256969.1,ENSG00000256995.2,ENSG00000257002.1,ENSG00000257043.1,ENSG00000257086.1,ENSG00000257150.1,ENSG00000257360.1,ENSG00000257474.1,ENSG00000257528.1,ENSG00000257580.1,ENSG00000257935.2,ENSG000002</t>
  </si>
  <si>
    <t>CL:0002327</t>
  </si>
  <si>
    <t>mammary gland epithelial cell</t>
  </si>
  <si>
    <t>An epithelial cell of the mammary gland.</t>
  </si>
  <si>
    <t>CNhs11077,CNhs11382,CNhs12032</t>
  </si>
  <si>
    <t>CATG00000000088.1,CATG00000001487.1,CATG00000004063.1,CATG00000004539.1,CATG00000005924.1,CATG00000007676.1,CATG00000007705.1,CATG00000008040.1,CATG00000008766.1,CATG00000008881.1,CATG00000008892.1,CATG00000008985.1,CATG00000008986.1,CATG00000009578.1,CATG00000011950.1,CATG00000013219.1,CATG00000015432.1,CATG00000016957.1,CATG00000017408.1,CATG00000018268.1,CATG00000018323.1,CATG00000019241.1,CATG00000019377.1,CATG00000021081.1,CATG00000022193.1,CATG00000023028.1,CATG00000023199.1,CATG00000024298.1,CATG00000025456.1,CATG00000025986.1,CATG00000026123.1,CATG00000028257.1,CATG00000029202.1,CATG00000029692.1,CATG00000030567.1,CATG00000030837.1,CATG00000031332.1,CATG00000031389.1,CATG00000031391.1,CATG00000031698.1,CATG00000032955.1,CATG00000033334.1,CATG00000033744.1,CATG00000034601.1,CATG00000034604.1,CATG00000037058.1,CATG00000037553.1,CATG00000037778.1,CATG00000038052.1,CATG00000038948.1,CATG00000039975.1,CATG00000040446.1,CATG00000040884.1,CATG00000042034.1,CATG00000042036.1,CATG00000042284.1,CATG00000043300.1,CATG00000046280.1,CATG00000046845.1,CATG00000048410.1,CATG00000049662.1,CATG00000050510.1,CATG00000050708.1,CATG00000051854.1,CATG00000052461.1,CATG00000052877.1,CATG00000053171.1,CATG00000053750.1,CATG00000053805.1,CATG00000054123.1,CATG00000054261.1,CATG00000054370.1,CATG00000055108.1,CATG00000056075.1,CATG00000056209.1,CATG00000056950.1,CATG00000057355.1,CATG00000058432.1,CATG00000058699.1,CATG00000059656.1,CATG00000061516.1,CATG00000061692.1,CATG00000062290.1,CATG00000064766.1,CATG00000064767.1,CATG00000064772.1,CATG00000066071.1,CATG00000066161.1,CATG00000066162.1,CATG00000066707.1,CATG00000067216.1,CATG00000067316.1,CATG00000067812.1,CATG00000067892.1,CATG00000067893.1,CATG00000068592.1,CATG00000070724.1,CATG00000071429.1,CATG00000071872.1,CATG00000072584.1,CATG00000072795.1,CATG00000072898.1,CATG00000074238.1,CATG00000074858.1,CATG00000075040.1,CATG00000075698.1,CATG00000075836.1,CATG00000075963.1,CATG00000076016.1,CATG00000076567.1,CATG00000077372.1,CATG00000077412.1,CATG00000079012.1,CATG00000079734.1,CATG00000079741.1,CATG00000079758.1,CATG00000080010.1,CATG00000080088.1,CATG00000080204.1,CATG00000081496.1,CATG00000082097.1,CATG00000082568.1,CATG00000083449.1,CATG00000085400.1,CATG00000085430.1,CATG00000086544.1,CATG00000087699.1,CATG00000088364.1,CATG00000088641.1,CATG00000090333.1,CATG00000094880.1,CATG00000095513.1,CATG00000095868.1,CATG00000098377.1,CATG00000098794.1,CATG00000099944.1,CATG00000100582.1,CATG00000101029.1,CATG00000101035.1,CATG00000101752.1,CATG00000102088.1,CATG00000103786.1,CATG00000103898.1,CATG00000104054.1,CATG00000104218.1,CATG00000104418.1,CATG00000105683.1,CATG00000106805.1,CATG00000108258.1,CATG00000109048.1,CATG00000109382.1,CATG00000109557.1,CATG00000110133.1,CATG00000110218.1,CATG00000111159.1,CATG00000111791.1,CATG00000113653.1,CATG00000116206.1,CATG00000116309.1,CATG00000116317.1,CATG00000116585.1,CATG00000117181.1,CATG00000118022.1,ENSG00000002079.8,ENSG00000002587.5,ENSG00000005884.13,ENSG00000006453.9,ENSG00000049283.13,ENSG00000053747.11,ENSG00000054179.7,ENSG00000058085.10,ENSG00000062038.9,ENSG00000065618.12,ENSG00000069812.7,ENSG00000070731.5,ENSG00000073282.8,ENSG00000081277.7,ENSG00000088726.11,ENSG00000089356.12,ENSG00000090530.5,ENSG00000090776.5,ENSG00000091409.10,ENSG00000096696.9,ENSG00000100065.10,ENSG00000100558.4,ENSG00000101255.6,ENSG00000101311.11,ENSG00000101773.12,ENSG00000102554.9,ENSG00000102890.10,ENSG00000103257.4,ENSG00000104413.11,ENSG00000104419.10,ENSG00000104783.7,ENSG00000104881.10,ENSG00000104892.12,ENSG00000105141.4,ENSG00000105143.8,ENSG00000105549.6,ENSG00000109861.11,ENSG00000111012.5,ENSG00000111218.7,ENSG00000111319.8,ENSG00000112378.11,ENSG00000112559.9,ENSG00000113430.5,ENSG00000115221.6,ENSG00000115884.6,ENSG00000116717.7,ENSG00000117407.12,ENSG00000117472.5,ENSG00000117525.9,ENSG00000117595.6,ENSG00000121211.3,ENSG00000123364.3,ENSG00000123892.7,ENSG00000125731.8,ENSG00000125798.10,ENSG00000125848.9,ENSG00000128298.12,ENSG00000128422.11,ENSG00000129194.3,ENSG00000129270.11,ENSG00000129354.7,ENSG00000129451.7,ENSG00000129455.11,ENSG00000129474.11,ENSG00000130201.3,ENSG00000131620.13,ENSG00000131746.8,ENSG00000132470.9,ENSG00000133101.5,ENSG00000133477.12,ENSG00000134757.4,ENSG00000134762.12,ENSG00000135480.10,ENSG00000136068.10,ENSG00000136327.6,ENSG00000136944.13,ENSG00000137203.6,ENSG00000137440.3,ENSG00000137699.12,ENSG00000137709.5,ENSG00000137807.9,ENSG00000137975.7,ENSG00000138271.4,ENSG00000138772.8,ENSG00000139151.10,ENSG00000139289.9,ENSG00000141198.9,ENSG00000142273.6,ENSG00000142627.9,ENSG00000142910.11,ENSG00000144452.10,ENSG00000146054.13,ENSG00000147689.12,ENSG00000148426.8,ENSG00000148680.11,ENSG00000149043.12,ENSG00000149527.13,ENSG00000153292.11,ENSG00000154102.6,ENSG00000154227.9,ENSG00000155066.11,ENSG00000156463.13,ENSG00000157168.14,ENSG00000158125.5,ENSG00000159166.9,ENSG00000160886.9,ENSG00000163235.11,ENSG00000163814.3,ENSG00000164078.8,ENSG00000164171.6,ENSG00000164520.7,ENSG00000164695.4,ENSG00000165799.4,ENSG00000166396.8,ENSG00000166828.2,ENSG00000167644.7,ENSG00000167754.8,ENSG00000167914.6,ENSG00000168143.8,ENSG00000168453.10,ENSG00000168528.7,ENSG00000169035.7,ENSG00000169435.9,ENSG00000169594.8,ENSG00000169607.8,ENSG00000170044.4,ENSG00000170209.4,ENSG00000170312.11,ENSG00000170523.3,ENSG00000170549.3,ENSG00000170561.8,ENSG00000171346.9,ENSG00000171462.10,ENSG00000171517.5,ENSG00000173156.2,ENSG00000174564.8,ENSG00000174951.6,ENSG00000175707.7,ENSG00000175793.10,ENSG00000175920.11,ENSG00000176826.11,ENSG00000177494.5,ENSG00000178038.12,ENSG00000178363.3,ENSG00000179148.5,ENSG00000179593.11,ENSG00000179862.5,ENSG00000180287.12,ENSG00000180921.6,ENSG00000182585.5,ENSG00000182795.12,ENSG00000183421.7,ENSG00000183696.9,ENSG00000183914.10,ENSG00000184363.5,ENSG00000184731.5,ENSG00000184860.5,ENSG00000185479.5,ENSG00000186081.7,ENSG00000186226.7,ENSG00000186832.4,ENSG00000186847.5,ENSG00000186867.6,ENSG00000187583.6,ENSG00000188624.2,ENSG00000188910.7,ENSG00000189280.3,ENSG00000189334.4,ENSG00000189410.7,ENSG00000189433.5,ENSG00000196337.6,ENSG00000196734.6,ENSG00000196754.6,ENSG00000196878.8,ENSG00000197070.9,ENSG00000197084.4,ENSG00000197565.11,ENSG00000197934.4,ENSG00000198729.4,ENSG00000200997.1,ENSG00000203722.3,ENSG00000203837.4,ENSG00000205420.6,ENSG00000205426.6,ENSG00000205488.4,ENSG00000206075.9,ENSG00000213022.4,ENSG00000214432.5,ENSG00000218048.2,ENSG00000223784.1,ENSG00000224260.2,ENSG00000224842.2,ENSG00000224930.2,ENSG00000225764.1,ENSG00000225950.3,ENSG00000226544.4,ENSG00000226887.3,ENSG00000226965.1,ENSG00000227040.4,ENSG00000227479.1,ENSG00000228528.1,ENSG00000228951.1,ENSG00000229647.1,ENSG00000230183.3,ENSG00000230439.2,ENSG00000230937.5,ENSG00000231007.4,ENSG00000231131.2,ENSG00000231291.3,ENSG00000231483.1,ENSG00000231638.1,ENSG00000231666.1,ENSG00000231826.1,ENSG00000231870.4,ENSG00000232222.1,ENSG00000232815.1,ENSG00000234513.1,ENSG00000234949.2,ENSG00000235899.1,ENSG00000236751.1,ENSG00000237548.1,ENSG00000238120.1,ENSG00000238266.1,ENSG00000240476.1,ENSG00000242147.1,ENSG00000243479.3,ENSG00000243509.4,ENSG00000249375.3,ENSG00000249500.1,ENSG00000249590.3,ENSG00000249641.2,ENSG00000250038.1,ENSG00000251095.2,ENSG00000252826.1,ENSG00000254842.2,ENSG00000254991.1,ENSG00000255191.1,ENSG00000255438.2,ENSG00000255501.1,ENSG00000256462.1,ENSG00000257453.1,ENSG00000257671.1,ENSG00000257839.1,ENSG00000258448.1,ENSG00000259107.1,ENSG00000259132.1,ENSG00000259153.1,ENSG00000259288.1,ENSG00000259527.1,ENSG00000260125.1,ENSG00000260466.1,ENSG00000260899.1,ENSG00000261857.2,ENSG00000264831.1,ENSG00000265660.1,ENSG00000265864.1,ENSG00000266099.1,ENSG00000266656.1,ENSG00000267069.1,ENSG00000267288.1,ENSG00000267375.1,ENSG00000267748.2,ENSG00000268949.1,ENSG00000269495.1,ENSG00000269926.1,ENSG00000271252.1,ENSG00000272189.1</t>
  </si>
  <si>
    <t>CL:0002328</t>
  </si>
  <si>
    <t>bronchial epithelial cell</t>
  </si>
  <si>
    <t>An epithelial cell of the bronchus.</t>
  </si>
  <si>
    <t>CNhs12054,CNhs12058,CNhs12062</t>
  </si>
  <si>
    <t>CATG00000000088.1,CATG00000000736.1,CATG00000001200.1,CATG00000001381.1,CATG00000001672.1,CATG00000002516.1,CATG00000002825.1,CATG00000004063.1,CATG00000004539.1,CATG00000004772.1,CATG00000005604.1,CATG00000005801.1,CATG00000005951.1,CATG00000006780.1,CATG00000008766.1,CATG00000008892.1,CATG00000008982.1,CATG00000008983.1,CATG00000008985.1,CATG00000008986.1,CATG00000009357.1,CATG00000011634.1,CATG00000011828.1,CATG00000011832.1,CATG00000011928.1,CATG00000011990.1,CATG00000011999.1,CATG00000012286.1,CATG00000012292.1,CATG00000012294.1,CATG00000013219.1,CATG00000014045.1,CATG00000014627.1,CATG00000015287.1,CATG00000015810.1,CATG00000016957.1,CATG00000017300.1,CATG00000018268.1,CATG00000018328.1,CATG00000018957.1,CATG00000018958.1,CATG00000019241.1,CATG00000019377.1,CATG00000021461.1,CATG00000021764.1,CATG00000021810.1,CATG00000023028.1,CATG00000023611.1,CATG00000023681.1,CATG00000023888.1,CATG00000024726.1,CATG00000025763.1,CATG00000025824.1,CATG00000026184.1,CATG00000027865.1,CATG00000028168.1,CATG00000030632.1,CATG00000030837.1,CATG00000030881.1,CATG00000031295.1,CATG00000031334.1,CATG00000031389.1,CATG00000031391.1,CATG00000031500.1,CATG00000031540.1,CATG00000031702.1,CATG00000032406.1,CATG00000032679.1,CATG00000033023.1,CATG00000033096.1,CATG00000033122.1,CATG00000033334.1,CATG00000033923.1,CATG00000034601.1,CATG00000035469.1,CATG00000037057.1,CATG00000037443.1,CATG00000037523.1,CATG00000038052.1,CATG00000038192.1,CATG00000038578.1,CATG00000039207.1,CATG00000039288.1,CATG00000039311.1,CATG00000039444.1,CATG00000039986.1,CATG00000040064.1,CATG00000040370.1,CATG00000040396.1,CATG00000040446.1,CATG00000040999.1,CATG00000042034.1,CATG00000042036.1,CATG00000042207.1,CATG00000042600.1,CATG00000043300.1,CATG00000043663.1,CATG00000044412.1,CATG00000045281.1,CATG00000045284.1,CATG00000045338.1,CATG00000046280.1,CATG00000049436.1,CATG00000049666.1,CATG00000049696.1,CATG00000049835.1,CATG00000050708.1,CATG00000051357.1,CATG00000051748.1,CATG00000052461.1,CATG00000052762.1,CATG00000052877.1,CATG00000052905.1,CATG00000053805.1,CATG00000053992.1,CATG00000054030.1,CATG00000055108.1,CATG00000055197.1,CATG00000056221.1,CATG00000056426.1,CATG00000056669.1,CATG00000056683.1,CATG00000056950.1,CATG00000057355.1,CATG00000057930.1,CATG00000058209.1,CATG00000059800.1,CATG00000060167.1,CATG00000060356.1,CATG00000060386.1,CATG00000061688.1,CATG00000064766.1,CATG00000065645.1,CATG00000066161.1,CATG00000066162.1,CATG00000067218.1,CATG00000067223.1,CATG00000067311.1,CATG00000067812.1,CATG00000067892.1,CATG00000067893.1,CATG00000068130.1,CATG00000068418.1,CATG00000068454.1,CATG00000068592.1,CATG00000070724.1,CATG00000071420.1,CATG00000071438.1,CATG00000072820.1,CATG00000075162.1,CATG00000075836.1,CATG00000076016.1,CATG00000076026.1,CATG00000076731.1,CATG00000077758.1,CATG00000077904.1,CATG00000077986.1,CATG00000079734.1,CATG00000079737.1,CATG00000079741.1,CATG00000079758.1,CATG00000080010.1,CATG00000080233.1,CATG00000081292.1,CATG00000081306.1,CATG00000082568.1,CATG00000082684.1,CATG00000082772.1,CATG00000083449.1,CATG00000084015.1,CATG00000085318.1,CATG00000085328.1,CATG00000086537.1,CATG00000087054.1,CATG00000087230.1,CATG00000087342.1,CATG00000088586.1,CATG00000088641.1,CATG00000088916.1,CATG00000090333.1,CATG00000091534.1,CATG00000092216.1,CATG00000092338.1,CATG00000092341.1,CATG00000092342.1,CATG00000092476.1,CATG00000092827.1,CATG00000093987.1,CATG00000094096.1,CATG00000094880.1,CATG00000095008.1,CATG00000095513.1,CATG00000095724.1,CATG00000095926.1,CATG00000096745.1,CATG00000096923.1,CATG00000097174.1,CATG00000097178.1,CATG00000097656.1,CATG00000098377.1,CATG00000098747.1,CATG00000098775.1,CATG00000098779.1,CATG00000098829.1,CATG00000098869.1,CATG00000100718.1,CATG00000102335.1,CATG00000103472.1,CATG00000103786.1,CATG00000104218.1,CATG00000104953.1,CATG00000104957.1,CATG00000106996.1,CATG00000107289.1,CATG00000109048.1,CATG00000109382.1,CATG00000109844.1,CATG00000112985.1,CATG00000113221.1,CATG00000114510.1,CATG00000116206.1,CATG00000116321.1,CATG00000116501.1,CATG00000116585.1,CATG00000117663.1,ENSG00000001617.7,ENSG00000005884.13,ENSG00000010438.12,ENSG00000019186.5,ENSG00000049283.13,ENSG00000058085.10,ENSG00000060558.3,ENSG00000062038.9,ENSG00000069011.11,ENSG00000069812.7,ENSG00000070731.5,ENSG00000081277.7,ENSG00000084207.11,ENSG00000087494.11,ENSG00000088002.7,ENSG00000088726.11,ENSG00000089356.12,ENSG00000092295.7,ENSG00000099812.6,ENSG00000100065.10,ENSG00000100290.2,ENSG00000100558.4,ENSG00000101213.5,ENSG00000101255.6,ENSG00000101311.11,ENSG00000102890.10,ENSG00000103067.7,ENSG00000104413.11,ENSG00000104892.12,ENSG00000106789.8,ENSG00000108602.13,ENSG00000109101.3,ENSG00000110400.6,ENSG00000111012.5,ENSG00000112559.9,ENSG00000115758.8,ENSG00000115884.6,ENSG00000117407.12,ENSG00000117525.9,ENSG00000117595.6,ENSG00000120055.5,ENSG00000120471.10,ENSG00000121552.3,ENSG00000123892.7,ENSG00000124143.6,ENSG00000124664.6,ENSG00000125731.8,ENSG00000125798.10,ENSG00000128422.11,ENSG00000129194.3,ENSG00000129354.7,ENSG00000129474.11,ENSG00000131746.8,ENSG00000132470.9,ENSG00000132698.9,ENSG00000132746.10,ENSG00000133477.12,ENSG00000134363.7,ENSG00000135480.10,ENSG00000136327.6,ENSG00000137440.3,ENSG00000137699.12,ENSG00000137709.5,ENSG00000137857.13,ENSG00000138271.4,ENSG00000140254.8,ENSG00000140519.8,ENSG00000142273.6,ENSG00000142627.9,ENSG00000142700.7,ENSG00000144045.9,ENSG00000146054.13,ENSG00000146904.4,ENSG00000147689.12,ENSG00000149527.13,ENSG00000153292.11,ENSG00000153294.7,ENSG00000154102.6,ENSG00000154764.5,ENSG00000155918.3,ENSG00000157992.8,ENSG00000158023.5,ENSG00000158292.6,ENSG00000159166.9,ENSG00000160207.4,ENSG00000162723.5,ENSG00000163235.11,ENSG00000163362.6,ENSG00000163814.3,ENSG00000163915.3,ENSG00000164078.8,ENSG00000165474.5,ENSG00000165905.12,ENSG00000167600.9,ENSG00000167644.7,ENSG00000168528.7,ENSG00000169174.9,ENSG00000169469.7,ENSG00000169594.8,ENSG00000170209.4,ENSG00000170786.8,ENSG00000171345.9,ENSG00000171346.9,ENSG00000171889.3,ENSG00000173156.2,ENSG00000173801.12,ENSG00000174564.8,ENSG00000174951.6,ENSG00000175707.7,ENSG00000175793.10,ENSG00000176826.11,ENSG00000177627.5,ENSG00000178038.12,ENSG00000178078.7,ENSG00000178193.5,ENSG00000179148.5,ENSG00000179593.11,ENSG00000180066.5,ENSG00000180921.6,ENSG00000181885.14,ENSG00000182795.12,ENSG00000183421.7,ENSG00000183696.9,ENSG00000184292.5,ENSG00000184363.5,ENSG00000184916.4,ENSG00000185033.10,ENSG00000185479.5,ENSG00000186081.7,ENSG00000186832.4,ENSG00000186847.5,ENSG00000188522.10,ENSG00000188643.6,ENSG00000188910.7,ENSG00000189280.3,ENSG00000189334.4,ENSG00000189410.7,ENSG00000189433.5,ENSG00000196754.6,ENSG00000196878.8,ENSG00000197191.3,ENSG00000197837.3,ENSG00000198558.2,ENSG00000199377.1,ENSG00000199426.1,ENSG00000199879.1,ENSG00000202252.1,ENSG00000202444.1,ENSG00000203436.1,ENSG00000203722.3,ENSG00000205420.6,ENSG00000206075.9,ENSG00000207118.1,ENSG00000207568.1,ENSG00000207708.1,ENSG00000207713.1,ENSG00000213906.5,ENSG00000214514.3,ENSG00000214772.2,ENSG00000214860.4,ENSG00000215841.3,ENSG00000218014.1,ENSG00000221241.1,ENSG00000223784.1,ENSG00000225950.3,ENSG00000226652.1,ENSG00000227308.2,ENSG00000228951.1,ENSG00000229647.1,ENSG00000229950.1,ENSG00000230079.1,ENSG00000230439.2,ENSG00000230937.5,ENSG00000231131.2,ENSG00000231483.1,ENSG00000231666.1,ENSG00000231870.4,ENSG00000235323.2,ENSG00000235899.1,ENSG00000236961.1,ENSG00000237425.1,ENSG00000237548.1,ENSG00000238117.1,ENSG00000239556.2,ENSG00000242147.1,ENSG00000243802.2,ENSG00000245648.1,ENSG00000246640.1,ENSG00000247844.1,ENSG00000248015.2,ENSG00000249500.1,ENSG00000250748.2,ENSG00000251191.3,ENSG00000251381.2,ENSG00000252501.1,ENSG00000252699.1,ENSG00000253410.1,ENSG00000253513.1,ENSG00000254261.1,ENSG00000254842.2,ENSG00000254991.1,ENSG00000255325.2,ENSG00000257084.1,ENSG00000257925.1,ENSG00000258018.1,ENSG00000258440.1,ENSG00000259132.1,ENSG00000259230.1,ENSG00000260125.1,ENSG00000260899.1,ENSG00000261092.1,ENSG00000261663.1,ENSG00000262302.1,ENSG00000263718.2,ENSG00000264831.1,ENSG00000265291.1,ENSG00000265610.1,ENSG00000265660.1,ENSG00000267288.1,ENSG00000267551.3,ENSG00000268655.1,ENSG00000268941.1,ENSG00000268947.1,ENSG00000269855.1,ENSG00000272121.1,ENSG00000273132.1</t>
  </si>
  <si>
    <t>CL:0002334</t>
  </si>
  <si>
    <t>preadipocyte</t>
  </si>
  <si>
    <t>An undifferentiated fibroblast that can be stimulated to form a fat cell.</t>
  </si>
  <si>
    <t>CNhs11052,CNhs11065,CNhs11082,CNhs11902,CNhs11971,CNhs11981,CNhs11982,CNhs12013,CNhs12038,CNhs12039,CNhs12065</t>
  </si>
  <si>
    <t>CATG00000007894.1,CATG00000010356.1,CATG00000010970.1,CATG00000011013.1,CATG00000011648.1,CATG00000012337.1,CATG00000013999.1,CATG00000014089.1,CATG00000016703.1,CATG00000017891.1,CATG00000020010.1,CATG00000021325.1,CATG00000022131.1,CATG00000022388.1,CATG00000022481.1,CATG00000022937.1,CATG00000022944.1,CATG00000023409.1,CATG00000023985.1,CATG00000024018.1,CATG00000025698.1,CATG00000025699.1,CATG00000025701.1,CATG00000029613.1,CATG00000029620.1,CATG00000030214.1,CATG00000030232.1,CATG00000030279.1,CATG00000030748.1,CATG00000031709.1,CATG00000033059.1,CATG00000033931.1,CATG00000034125.1,CATG00000034902.1,CATG00000035290.1,CATG00000035412.1,CATG00000035417.1,CATG00000035421.1,CATG00000037497.1,CATG00000042883.1,CATG00000044118.1,CATG00000044402.1,CATG00000046017.1,CATG00000046561.1,CATG00000046566.1,CATG00000046843.1,CATG00000046844.1,CATG00000047658.1,CATG00000050915.1,CATG00000053494.1,CATG00000057023.1,CATG00000057342.1,CATG00000058476.1,CATG00000061621.1,CATG00000061625.1,CATG00000062658.1,CATG00000065823.1,CATG00000066816.1,CATG00000069781.1,CATG00000071673.1,CATG00000073068.1,CATG00000074469.1,CATG00000076333.1,CATG00000078588.1,CATG00000078985.1,CATG00000079555.1,CATG00000080250.1,CATG00000081129.1,CATG00000081330.1,CATG00000081371.1,CATG00000082600.1,CATG00000084461.1,CATG00000085958.1,CATG00000088651.1,CATG00000093115.1,CATG00000093705.1,CATG00000096088.1,CATG00000098210.1,CATG00000098275.1,CATG00000098748.1,CATG00000099515.1,CATG00000102288.1,CATG00000102712.1,CATG00000106102.1,CATG00000106824.1,CATG00000106826.1,CATG00000108290.1,CATG00000108307.1,CATG00000108350.1,CATG00000109923.1,CATG00000110051.1,CATG00000110067.1,CATG00000110068.1,CATG00000110494.1,CATG00000118017.1,ENSG00000002586.13,ENSG00000006016.6,ENSG00000037965.4,ENSG00000049540.12,ENSG00000060718.14,ENSG00000078098.9,ENSG00000079931.10,ENSG00000091986.11,ENSG00000102265.7,ENSG00000103888.11,ENSG00000105509.6,ENSG00000105664.6,ENSG00000106483.7,ENSG00000107984.5,ENSG00000109511.6,ENSG00000111799.16,ENSG00000113083.8,ENSG00000120708.12,ENSG00000121039.5,ENSG00000122641.9,ENSG00000123496.3,ENSG00000124212.5,ENSG00000124343.8,ENSG00000129009.8,ENSG00000130751.5,ENSG00000131737.5,ENSG00000133110.10,ENSG00000133937.3,ENSG00000135919.8,ENSG00000137573.9,ENSG00000137801.9,ENSG00000137809.12,ENSG00000138131.3,ENSG00000138623.5,ENSG00000140092.10,ENSG00000146197.7,ENSG00000149968.7,ENSG00000152049.5,ENSG00000159167.7,ENSG00000159200.13,ENSG00000163520.9,ENSG00000164484.7,ENSG00000164530.9,ENSG00000164694.12,ENSG00000164932.8,ENSG00000165617.10,ENSG00000166923.6,ENSG00000167157.9,ENSG00000167941.2,ENSG00000169067.2,ENSG00000169436.12,ENSG00000169583.12,ENSG00000170961.6,ENSG00000172061.7,ENSG00000172789.3,ENSG00000172927.3,ENSG00000180875.4,ENSG00000180914.6,ENSG00000183160.8,ENSG00000183531.1,ENSG00000183671.8,ENSG00000184160.6,ENSG00000186340.10,ENSG00000197614.6,ENSG00000197757.7,ENSG00000198353.6,ENSG00000198542.9,ENSG00000203721.1,ENSG00000203805.6,ENSG00000204941.9,ENSG00000205002.3,ENSG00000212724.2,ENSG00000213416.3,ENSG00000214970.4,ENSG00000223477.3,ENSG00000223764.2,ENSG00000224172.1,ENSG00000226510.1,ENSG00000227744.4,ENSG00000227964.1,ENSG00000228526.2,ENSG00000229373.4,ENSG00000229720.1,ENSG00000229774.1,ENSG00000229915.1,ENSG00000232756.1,ENSG00000233682.2,ENSG00000238258.1,ENSG00000239332.1,ENSG00000244486.3,ENSG00000248187.1,ENSG00000249378.1,ENSG00000250038.1,ENSG00000253658.1,ENSG00000254295.1,ENSG00000254605.1,ENSG00000257596.1,ENSG00000258624.1,ENSG00000258773.1,ENSG00000258978.1,ENSG00000259091.1,ENSG00000259256.1,ENSG00000259279.1,ENSG00000259345.1,ENSG00000259450.1,ENSG00000259493.2,ENSG00000259721.1,ENSG00000260798.1,ENSG00000260910.1,ENSG00000261105.1,ENSG00000261573.1,ENSG00000263176.1,ENSG00000264748.1,ENSG00000264780.1,ENSG00000264986.1,ENSG00000267761.2,ENSG00000268894.2,ENSG00000269728.1,ENSG00000271709.1,ENSG00000272243.1,ENSG00000272761.1,ENSG00000273046.1</t>
  </si>
  <si>
    <t>CL:0002363</t>
  </si>
  <si>
    <t>keratocyte</t>
  </si>
  <si>
    <t>A keratocyte is a specialized fibroblastÃÂ residing in the cornea stroma that has a flattened, dendritic cell located between the lamellae with a large flattened nucleus and lengthy processes which communicate with neighboring cells. ThisÃÂ cornealÃÂ layer, representing about 85-90% of corneal thickness, is built up from highly regular collagenous lamellae and extracellular matrix components. Keratocytes play the major role in keeping it transparent, healing its wounds, and synthesizing its components. This cell type secretes collagen I, V, VI, and keratin sulfate.</t>
  </si>
  <si>
    <t>CNhs11337,CNhs12095</t>
  </si>
  <si>
    <t>CATG00000001095.1,CATG00000001498.1,CATG00000002572.1,CATG00000002831.1,CATG00000005696.1,CATG00000006181.1,CATG00000007630.1,CATG00000007680.1,CATG00000008816.1,CATG00000012294.1,CATG00000018619.1,CATG00000021884.1,CATG00000023963.1,CATG00000026234.1,CATG00000030491.1,CATG00000031257.1,CATG00000031528.1,CATG00000032407.1,CATG00000033084.1,CATG00000036226.1,CATG00000038200.1,CATG00000038333.1,CATG00000040499.1,CATG00000041024.1,CATG00000049953.1,CATG00000050423.1,CATG00000052124.1,CATG00000053940.1,CATG00000054028.1,CATG00000055942.1,CATG00000057577.1,CATG00000058583.1,CATG00000062608.1,CATG00000069751.1,CATG00000075419.1,CATG00000084681.1,CATG00000084686.1,CATG00000086610.1,CATG00000095840.1,CATG00000104433.1,CATG00000107124.1,CATG00000109251.1,CATG00000109800.1,CATG00000109918.1,CATG00000111755.1,CATG00000112121.1,CATG00000116020.1,ENSG00000008196.8,ENSG00000101255.6,ENSG00000103241.5,ENSG00000108106.9,ENSG00000111087.5,ENSG00000111186.8,ENSG00000118526.6,ENSG00000122691.8,ENSG00000124191.13,ENSG00000136944.13,ENSG00000137463.4,ENSG00000139269.2,ENSG00000149090.7,ENSG00000153495.6,ENSG00000160951.3,ENSG00000164093.11,ENSG00000166173.9,ENSG00000166492.9,ENSG00000166851.10,ENSG00000169297.6,ENSG00000170549.3,ENSG00000175592.4,ENSG00000176971.2,ENSG00000179431.5,ENSG00000181019.8,ENSG00000187840.4,ENSG00000204187.5,ENSG00000204334.7,ENSG00000213228.5,ENSG00000218803.1,ENSG00000224715.1,ENSG00000226279.2,ENSG00000226992.1,ENSG00000229743.2,ENSG00000229953.1,ENSG00000230082.1,ENSG00000230306.1,ENSG00000231007.4,ENSG00000232815.1,ENSG00000232821.1,ENSG00000233045.1,ENSG00000233608.2,ENSG00000235927.2,ENSG00000238258.1,ENSG00000239467.1,ENSG00000242516.1,ENSG00000248596.2,ENSG00000249417.1,ENSG00000250103.1,ENSG00000250917.1,ENSG00000253368.3,ENSG00000253626.2,ENSG00000254299.1,ENSG00000258945.1,ENSG00000259603.1,ENSG00000260498.1,ENSG00000260833.2,ENSG00000261373.1,ENSG00000261487.1,ENSG00000261663.1,ENSG00000264455.1,ENSG00000264823.1,ENSG00000267201.1,ENSG00000267589.1,ENSG00000267679.1,ENSG00000267761.2,ENSG00000268388.1,ENSG00000269099.1</t>
  </si>
  <si>
    <t>CL:0002367</t>
  </si>
  <si>
    <t>trabecular meshwork cell</t>
  </si>
  <si>
    <t>A cell that lines the trabecular meshwork, which is an area of tissue in the eye located around the base of the cornea, near the ciliary body, and is responsible for draining the aqueous humor from the eye via the anterior chamber (the chamber on the front of the eye covered by the cornea). This cell may play a role in regulating intraocular pressure.</t>
  </si>
  <si>
    <t>CNhs11340,CNhs12124</t>
  </si>
  <si>
    <t>CATG00000000161.1,CATG00000000462.1,CATG00000001095.1,CATG00000002572.1,CATG00000005882.1,CATG00000005889.1,CATG00000007630.1,CATG00000007680.1,CATG00000008242.1,CATG00000008816.1,CATG00000009021.1,CATG00000009058.1,CATG00000009161.1,CATG00000009769.1,CATG00000010524.1,CATG00000011005.1,CATG00000011928.1,CATG00000011972.1,CATG00000012288.1,CATG00000012292.1,CATG00000014358.1,CATG00000016372.1,CATG00000016524.1,CATG00000016934.1,CATG00000020199.1,CATG00000023615.1,CATG00000028205.1,CATG00000028430.1,CATG00000031912.1,CATG00000032409.1,CATG00000033483.1,CATG00000034208.1,CATG00000034921.1,CATG00000036426.1,CATG00000037488.1,CATG00000038333.1,CATG00000038365.1,CATG00000039538.1,CATG00000039632.1,CATG00000041340.1,CATG00000043384.1,CATG00000044406.1,CATG00000044412.1,CATG00000046210.1,CATG00000048138.1,CATG00000051502.1,CATG00000052032.1,CATG00000052039.1,CATG00000052085.1,CATG00000052123.1,CATG00000052221.1,CATG00000052303.1,CATG00000053334.1,CATG00000054028.1,CATG00000054531.1,CATG00000055298.1,CATG00000057534.1,CATG00000057577.1,CATG00000057598.1,CATG00000058244.1,CATG00000058320.1,CATG00000058735.1,CATG00000058780.1,CATG00000058811.1,CATG00000059951.1,CATG00000063771.1,CATG00000066936.1,CATG00000067582.1,CATG00000068165.1,CATG00000069751.1,CATG00000069756.1,CATG00000069925.1,CATG00000073943.1,CATG00000074469.1,CATG00000074854.1,CATG00000075622.1,CATG00000075702.1,CATG00000080524.1,CATG00000081629.1,CATG00000084507.1,CATG00000085153.1,CATG00000086610.1,CATG00000088349.1,CATG00000088502.1,CATG00000089081.1,CATG00000090397.1,CATG00000093439.1,CATG00000093944.1,CATG00000094782.1,CATG00000094958.1,CATG00000096104.1,CATG00000097065.1,CATG00000098042.1,CATG00000105393.1,CATG00000106860.1,CATG00000108866.1,CATG00000109800.1,CATG00000109806.1,CATG00000110987.1,CATG00000111755.1,CATG00000112779.1,CATG00000113992.1,CATG00000116015.1,CATG00000116398.1,CATG00000117958.1,ENSG00000008196.8,ENSG00000013016.10,ENSG00000034063.9,ENSG00000052850.5,ENSG00000075218.14,ENSG00000085999.7,ENSG00000089685.10,ENSG00000093009.5,ENSG00000101255.6,ENSG00000103241.5,ENSG00000104321.6,ENSG00000104368.13,ENSG00000105011.4,ENSG00000110900.10,ENSG00000111206.8,ENSG00000111665.7,ENSG00000115457.5,ENSG00000117399.9,ENSG00000122691.8,ENSG00000124191.13,ENSG00000124610.3,ENSG00000125965.4,ENSG00000127564.12,ENSG00000129195.11,ENSG00000134690.6,ENSG00000134824.9,ENSG00000135312.4,ENSG00000136944.13,ENSG00000139289.9,ENSG00000146670.5,ENSG00000149090.7,ENSG00000152049.5,ENSG00000155011.4,ENSG00000156150.6,ENSG00000160360.7,ENSG00000160951.3,ENSG00000161888.7,ENSG00000162063.8,ENSG00000164093.11,ENSG00000166851.10,ENSG00000167157.9,ENSG00000168077.9,ENSG00000168242.3,ENSG00000169174.9,ENSG00000169710.6,ENSG00000170549.3,ENSG00000170561.8,ENSG00000173376.9,ENSG00000174332.3,ENSG00000175832.8,ENSG00000176619.6,ENSG00000176842.10,ENSG00000177300.5,ENSG00000178999.8,ENSG00000179431.5,ENSG00000180318.3,ENSG00000181019.8,ENSG00000182572.2,ENSG00000183770.5,ENSG00000183856.6,ENSG00000184825.4,ENSG00000186185.9,ENSG00000186193.7,ENSG00000187013.2,ENSG00000196226.2,ENSG00000196374.5,ENSG00000196532.4,ENSG00000196747.3,ENSG00000196866.2,ENSG00000196966.3,ENSG00000197153.3,ENSG00000198339.3,ENSG00000198374.3,ENSG00000200651.1,ENSG00000206262.4,ENSG00000206897.1,ENSG00000212040.1,ENSG00000212994.4,ENSG00000213352.3,ENSG00000218690.1,ENSG00000219565.2,ENSG00000219790.3,ENSG00000221381.1,ENSG00000223784.1,ENSG00000223828.1,ENSG00000224842.2,ENSG00000225891.1,ENSG00000226261.1,ENSG00000229743.2,ENSG00000231007.4,ENSG00000231366.1,ENSG00000232024.2,ENSG00000232821.1,ENSG00000233224.1,ENSG00000233589.1,ENSG00000233608.2,ENSG00000233721.1,ENSG00000235547.3,ENSG00000237649.3,ENSG00000237661.1,ENSG00000240929.2,ENSG00000242516.1,ENSG00000250103.1,ENSG00000253176.3,ENSG00000253600.1,ENSG00000253661.1,ENSG00000256018.1,ENSG00000256316.1,ENSG00000257953.1,ENSG00000260602.2,ENSG00000264823.1,ENSG00000265291.1,ENSG00000265565.1,ENSG00000265971.1,ENSG00000267147.1,ENSG00000267190.1,ENSG00000267201.1,ENSG00000268388.1,ENSG00000269909.1,ENSG00000272202.1,ENSG00000273142.1</t>
  </si>
  <si>
    <t>CL:0002368</t>
  </si>
  <si>
    <t>respiratory epithelial cell</t>
  </si>
  <si>
    <t>An endo-epithelial cell of the respiratory tract.</t>
  </si>
  <si>
    <t>CNhs10884,CNhs11092,CNhs11325,CNhs11975,CNhs11993,CNhs12016,CNhs12051,CNhs12054,CNhs12058,CNhs12062,CNhs12084</t>
  </si>
  <si>
    <t>CATG00000000088.1,CATG00000000736.1,CATG00000002516.1,CATG00000002713.1,CATG00000002825.1,CATG00000003033.1,CATG00000004415.1,CATG00000004539.1,CATG00000004772.1,CATG00000006780.1,CATG00000008766.1,CATG00000008881.1,CATG00000008892.1,CATG00000008982.1,CATG00000008983.1,CATG00000008985.1,CATG00000008986.1,CATG00000008987.1,CATG00000009355.1,CATG00000009357.1,CATG00000011634.1,CATG00000011832.1,CATG00000011990.1,CATG00000011999.1,CATG00000012078.1,CATG00000012286.1,CATG00000012291.1,CATG00000013219.1,CATG00000014627.1,CATG00000015287.1,CATG00000016957.1,CATG00000017113.1,CATG00000017300.1,CATG00000018268.1,CATG00000018328.1,CATG00000018957.1,CATG00000018958.1,CATG00000019241.1,CATG00000019377.1,CATG00000020277.1,CATG00000021764.1,CATG00000022162.1,CATG00000022465.1,CATG00000023028.1,CATG00000023611.1,CATG00000023888.1,CATG00000024726.1,CATG00000025763.1,CATG00000025824.1,CATG00000026123.1,CATG00000027440.1,CATG00000028168.1,CATG00000028646.1,CATG00000028650.1,CATG00000030567.1,CATG00000030768.1,CATG00000030837.1,CATG00000030881.1,CATG00000031295.1,CATG00000031389.1,CATG00000031391.1,CATG00000031500.1,CATG00000031702.1,CATG00000032679.1,CATG00000032934.1,CATG00000032955.1,CATG00000033023.1,CATG00000033334.1,CATG00000033556.1,CATG00000033923.1,CATG00000034601.1,CATG00000034660.1,CATG00000035105.1,CATG00000035469.1,CATG00000037057.1,CATG00000037778.1,CATG00000039288.1,CATG00000040013.1,CATG00000040396.1,CATG00000040446.1,CATG00000042036.1,CATG00000042232.1,CATG00000042284.1,CATG00000042600.1,CATG00000043300.1,CATG00000043663.1,CATG00000045284.1,CATG00000045321.1,CATG00000045322.1,CATG00000045442.1,CATG00000046280.1,CATG00000046918.1,CATG00000048014.1,CATG00000048744.1,CATG00000048817.1,CATG00000049436.1,CATG00000049826.1,CATG00000049835.1,CATG00000050510.1,CATG00000050675.1,CATG00000050708.1,CATG00000051357.1,CATG00000051748.1,CATG00000052221.1,CATG00000052461.1,CATG00000052877.1,CATG00000052905.1,CATG00000053750.1,CATG00000053805.1,CATG00000054030.1,CATG00000054460.1,CATG00000054740.1,CATG00000055108.1,CATG00000055127.1,CATG00000055197.1,CATG00000056209.1,CATG00000056221.1,CATG00000056426.1,CATG00000056669.1,CATG00000056950.1,CATG00000057355.1,CATG00000057668.1,CATG00000058201.1,CATG00000058559.1,CATG00000059961.1,CATG00000060165.1,CATG00000060166.1,CATG00000060356.1,CATG00000060386.1,CATG00000060979.1,CATG00000063289.1,CATG00000064766.1,CATG00000066161.1,CATG00000066162.1,CATG00000066606.1,CATG00000067216.1,CATG00000067218.1,CATG00000067223.1,CATG00000067812.1,CATG00000067892.1,CATG00000067893.1,CATG00000068130.1,CATG00000068347.1,CATG00000068454.1,CATG00000068592.1,CATG00000068965.1,CATG00000069358.1,CATG00000069722.1,CATG00000070724.1,CATG00000071438.1,CATG00000072885.1,CATG00000074129.1,CATG00000075162.1,CATG00000075836.1,CATG00000076016.1,CATG00000078001.1,CATG00000078004.1,CATG00000078726.1,CATG00000079485.1,CATG00000079734.1,CATG00000079737.1,CATG00000079740.1,CATG00000079741.1,CATG00000080010.1,CATG00000080233.1,CATG00000080892.1,CATG00000082568.1,CATG00000082684.1,CATG00000082772.1,CATG00000082896.1,CATG00000083449.1,CATG00000084015.1,CATG00000085318.1,CATG00000085328.1,CATG00000085400.1,CATG00000085430.1,CATG00000086537.1,CATG00000087054.1,CATG00000087326.1,CATG00000087443.1,CATG00000088062.1,CATG00000088586.1,CATG00000088641.1,CATG00000088916.1,CATG00000090333.1,CATG00000090725.1,CATG00000090933.1,CATG00000091534.1,CATG00000092216.1,CATG00000092338.1,CATG00000092341.1,CATG00000092342.1,CATG00000092464.1,CATG00000093295.1,CATG00000093987.1,CATG00000094096.1,CATG00000094880.1,CATG00000095513.1,CATG00000095724.1,CATG00000095728.1,CATG00000095867.1,CATG00000095926.1,CATG00000096745.1,CATG00000096923.1,CATG00000097656.1,CATG00000097865.1,CATG00000098377.1,CATG00000098747.1,CATG00000098779.1,CATG00000099944.1,CATG00000100718.1,CATG00000100760.1,CATG00000100867.1,CATG00000101035.1,CATG00000101752.1,CATG00000102335.1,CATG00000102786.1,CATG00000103391.1,CATG00000103455.1,CATG00000103786.1,CATG00000103898.1,CATG00000104953.1,CATG00000104957.1,CATG00000105889.1,CATG00000106064.1,CATG00000106612.1,CATG00000106881.1,CATG00000107304.1,CATG00000107929.1,CATG00000107960.1,CATG00000108639.1,CATG00000109048.1,CATG00000109382.1,CATG00000109557.1,CATG00000109844.1,CATG00000109894.1,CATG00000113221.1,CATG00000114510.1,CATG00000116321.1,CATG00000116398.1,CATG00000116489.1,CATG00000116501.1,CATG00000116585.1,CATG00000117181.1,CATG00000117663.1,CATG00000118022.1,ENSG00000005884.13,ENSG00000006453.9,ENSG00000013588.5,ENSG00000019186.5,ENSG00000039068.14,ENSG00000046604.8,ENSG00000049283.13,ENSG00000052344.11,ENSG00000053747.11,ENSG00000058085.10,ENSG00000062038.9,ENSG00000069812.7,ENSG00000070731.5,ENSG00000073282.8,ENSG00000081277.7,ENSG00000087494.11,ENSG00000088726.11,ENSG00000089116.3,ENSG00000089356.12,ENSG00000092295.7,ENSG00000099812.6,ENSG00000100290.2,ENSG00000100558.4,ENSG00000101213.5,ENSG00000101255.6,ENSG00000101311.11,ENSG00000101384.7,ENSG00000102890.10,ENSG00000103067.7,ENSG00000103257.4,ENSG00000104413.11,ENSG00000104892.12,ENSG00000108602.13,ENSG00000109321.6,ENSG00000110400.6,ENSG00000111012.5,ENSG00000111057.6,ENSG00000112559.9,ENSG00000115884.6,ENSG00000117407.12,ENSG00000117472.5,ENSG00000117525.9,ENSG00000117595.6,ENSG00000120055.5,ENSG00000120471.10,ENSG00000123892.7,ENSG00000124143.6,ENSG00000124664.6,ENSG00000125731.8,ENSG00000125798.10,ENSG00000128422.11,ENSG00000129194.3,ENSG00000129354.7,ENSG00000129514.4,ENSG00000130545.11,ENSG00000131746.8,ENSG00000132470.9,ENSG00000132698.9,ENSG00000133477.12,ENSG00000135480.10,ENSG00000136327.6,ENSG00000137440.3,ENSG00000137709.5,ENSG00000138271.4,ENSG00000138772.8,ENSG00000142273.6,ENSG00000144452.10,ENSG00000146054.13,ENSG00000147689.12,ENSG00000148346.7,ENSG00000148426.8,ENSG00000149418.6,ENSG00000149527.13,ENSG00000153294.7,ENSG00000154102.6,ENSG00000154764.5,ENSG00000154914.12,ENSG00000157765.7,ENSG00000157992.8,ENSG00000159166.9,ENSG00000160207.4,ENSG00000161249.16,ENSG00000162723.5,ENSG00000163235.11,ENSG00000163362.6,ENSG00000163814.3,ENSG00000163915.3,ENSG00000164078.8,ENSG00000165474.5,ENSG00000165799.4,ENSG00000165905.12,ENSG00000166145.10,ENSG00000166670.5,ENSG00000167105.3,ENSG00000167165.14,ENSG00000167644.7,ENSG00000167767.9,ENSG00000168528.7,ENSG00000169594.8,ENSG00000170044.4,ENSG00000170209.4,ENSG00000171124.8,ENSG00000171345.9,ENSG00000171346.9,ENSG00000171889.3,ENSG00000173156.2,ENSG00000173801.12,ENSG00000174564.8,ENSG00000174951.6,ENSG00000175315.2,ENSG00000175707.7,ENSG00000175793.10,ENSG00000176092.9,ENSG00000176826.11,ENSG00000177106.10,ENSG00000177627.5,ENSG00000178038.12,ENSG00000178078.7,ENSG00000179148.5,ENSG00000179593.11,ENSG00000180921.6,ENSG00000181885.14,ENSG00000182795.12,ENSG00000183696.9,ENSG00000184292.5,ENSG00000184363.5,ENSG00000184916.4,ENSG00000185467.7,ENSG00000186081.7,ENSG00000186832.4,ENSG00000186847.5,ENSG00000188112.4,ENSG00000188643.6,ENSG00000188910.7,ENSG00000189280.3,ENSG00000189334.4,ENSG00000189433.5,ENSG00000196337.6,ENSG00000196754.6,ENSG00000196878.8,ENSG00000199426.1,ENSG00000200972.1,ENSG00000203499.6,ENSG00000203722.3,ENSG00000203837.4,ENSG00000205420.6,ENSG00000206075.9,ENSG00000207708.1,ENSG00000207713.1,ENSG00000213906.5,ENSG00000214514.3,ENSG00000214772.2,ENSG00000214860.4,ENSG00000218014.1,ENSG00000221389.1,ENSG00000223784.1,ENSG00000224511.1,ENSG00000224689.3,ENSG00000225383.2,ENSG00000225950.3,ENSG00000226240.1,ENSG00000226779.1,ENSG00000227184.3,ENSG00000228951.1,ENSG00000229647.1,ENSG00000230439.2,ENSG00000230716.3,ENSG00000230937.5,ENSG00000231651.1,ENSG00000231666.1,ENSG00000231802.1,ENSG00000231870.4,ENSG00000233579.1,ENSG00000234602.3,ENSG00000235565.1,ENSG00000235899.1,ENSG00000236028.1,ENSG00000236961.1,ENSG00000237425.1,ENSG00000237548.1,ENSG00000238117.1,ENSG00000238120.1,ENSG00000241416.1,ENSG00000242147.1,ENSG00000245648.1,ENSG00000247844.1,ENSG00000249500.1,ENSG00000249942.1,ENSG00000250158.1,ENSG00000250748.2,ENSG00000251191.3,ENSG00000251381.2,ENSG00000252279.1,ENSG00000253315.1,ENSG00000253410.1,ENSG00000254261.1,ENSG00000254842.2,ENSG00000254991.1,ENSG00000255325.2,ENSG00000256812.1,ENSG00000257084.1,ENSG00000257528.1,ENSG00000257671.1,ENSG00000257925.1,ENSG00000258018.1,ENSG00000258440.1,ENSG00000259132.1,ENSG00000259230.1,ENSG00000260125.1,ENSG00000260899.1,ENSG00000262302.1,ENSG00000263718.2,ENSG00000264831.1,ENSG00000265039.1,ENSG00000265610.1,ENSG00000265660.1,ENSG00000266304.1,ENSG00000267073.1,ENSG00000267151.2,ENSG00000267288.1,ENSG00000267551.3,ENSG00000267748.2,ENSG00000268287.1,ENSG00000268592.2,ENSG00000268873.1,ENSG00000268941.1,ENSG00000268947.1,ENSG00000273132.1,ENSG00000273415.1</t>
  </si>
  <si>
    <t>CL:0002372</t>
  </si>
  <si>
    <t>myotube</t>
  </si>
  <si>
    <t>A transversely striated, synctial muscle cell, formed by the fusion of myoblasts.</t>
  </si>
  <si>
    <t>CNhs13847,CNhs14567,CNhs14577,CNhs14586,CNhs14596,CNhs14605</t>
  </si>
  <si>
    <t>CATG00000001573.1,CATG00000001706.1,CATG00000003447.1,CATG00000004852.1,CATG00000004952.1,CATG00000005604.1,CATG00000006509.1,CATG00000006510.1,CATG00000007503.1,CATG00000007505.1,CATG00000007680.1,CATG00000009052.1,CATG00000009192.1,CATG00000010617.1,CATG00000011416.1,CATG00000011962.1,CATG00000012959.1,CATG00000013746.1,CATG00000013831.1,CATG00000014667.1,CATG00000015981.1,CATG00000016233.1,CATG00000016385.1,CATG00000019115.1,CATG00000019187.1,CATG00000019188.1,CATG00000019490.1,CATG00000019528.1,CATG00000019957.1,CATG00000020461.1,CATG00000023150.1,CATG00000023887.1,CATG00000024019.1,CATG00000024485.1,CATG00000024765.1,CATG00000025830.1,CATG00000026240.1,CATG00000026925.1,CATG00000031366.1,CATG00000031368.1,CATG00000032106.1,CATG00000034023.1,CATG00000035148.1,CATG00000035820.1,CATG00000036978.1,CATG00000037889.1,CATG00000038679.1,CATG00000038970.1,CATG00000039745.1,CATG00000039747.1,CATG00000040434.1,CATG00000041354.1,CATG00000042034.1,CATG00000043077.1,CATG00000043663.1,CATG00000045043.1,CATG00000045084.1,CATG00000047213.1,CATG00000052231.1,CATG00000052379.1,CATG00000053750.1,CATG00000055805.1,CATG00000058206.1,CATG00000060356.1,CATG00000062177.1,CATG00000062391.1,CATG00000065339.1,CATG00000066465.1,CATG00000066643.1,CATG00000066816.1,CATG00000068356.1,CATG00000069858.1,CATG00000070500.1,CATG00000071438.1,CATG00000072631.1,CATG00000079996.1,CATG00000084640.1,CATG00000086421.1,CATG00000086812.1,CATG00000088704.1,CATG00000092662.1,CATG00000098703.1,CATG00000098754.1,CATG00000100320.1,CATG00000100876.1,CATG00000103472.1,CATG00000105788.1,CATG00000106332.1,CATG00000107095.1,CATG00000107464.1,CATG00000109491.1,CATG00000110877.1,CATG00000110987.1,CATG00000111084.1,CATG00000111739.1,CATG00000116020.1,ENSG00000005073.5,ENSG00000029153.10,ENSG00000057019.11,ENSG00000071054.11,ENSG00000092853.9,ENSG00000099250.13,ENSG00000103512.10,ENSG00000105509.6,ENSG00000105976.10,ENSG00000108001.9,ENSG00000111049.3,ENSG00000112246.5,ENSG00000112742.5,ENSG00000117724.8,ENSG00000123388.4,ENSG00000123496.3,ENSG00000126778.7,ENSG00000128805.10,ENSG00000135318.7,ENSG00000135919.8,ENSG00000138623.5,ENSG00000138675.12,ENSG00000144136.6,ENSG00000146197.7,ENSG00000147160.5,ENSG00000147573.12,ENSG00000149948.9,ENSG00000150630.2,ENSG00000153132.8,ENSG00000154545.12,ENSG00000157227.8,ENSG00000159167.7,ENSG00000162840.3,ENSG00000163064.6,ENSG00000164122.4,ENSG00000164484.7,ENSG00000164647.4,ENSG00000165891.11,ENSG00000166923.6,ENSG00000168621.10,ENSG00000169946.9,ENSG00000170961.6,ENSG00000171889.3,ENSG00000172927.3,ENSG00000175600.11,ENSG00000176678.4,ENSG00000176692.4,ENSG00000178031.11,ENSG00000178550.3,ENSG00000179997.7,ENSG00000180053.6,ENSG00000180287.12,ENSG00000180818.4,ENSG00000183199.6,ENSG00000183760.6,ENSG00000185962.1,ENSG00000187173.3,ENSG00000188581.8,ENSG00000189320.4,ENSG00000196460.8,ENSG00000197046.7,ENSG00000197358.8,ENSG00000197594.7,ENSG00000198768.6,ENSG00000198975.1,ENSG00000200795.1,ENSG00000203397.2,ENSG00000204187.5,ENSG00000205054.2,ENSG00000212724.2,ENSG00000213082.3,ENSG00000213371.4,ENSG00000213417.2,ENSG00000217643.1,ENSG00000218048.2,ENSG00000220635.2,ENSG00000221852.4,ENSG00000222000.3,ENSG00000222032.1,ENSG00000222788.1,ENSG00000224971.1,ENSG00000224982.2,ENSG00000225603.3,ENSG00000226255.1,ENSG00000226863.1,ENSG00000227120.1,ENSG00000227325.1,ENSG00000227344.2,ENSG00000227694.1,ENSG00000227744.4,ENSG00000228526.2,ENSG00000228630.1,ENSG00000229230.2,ENSG00000229563.2,ENSG00000229834.1,ENSG00000230024.1,ENSG00000230154.1,ENSG00000230417.6,ENSG00000230459.2,ENSG00000230889.2,ENSG00000231124.1,ENSG00000231156.1,ENSG00000231185.2,ENSG00000231236.2,ENSG00000231290.1,ENSG00000231298.2,ENSG00000231376.1,ENSG00000231483.1,ENSG00000231528.2,ENSG00000232486.1,ENSG00000232727.2,ENSG00000233275.1,ENSG00000233404.2,ENSG00000233440.2,ENSG00000234155.1,ENSG00000235211.2,ENSG00000235616.1,ENSG00000236546.1,ENSG00000236591.1,ENSG00000236750.1,ENSG00000238117.1,ENSG00000239332.1,ENSG00000239462.1,ENSG00000240476.1,ENSG00000241749.3,ENSG00000242147.1,ENSG00000242951.1,ENSG00000243141.2,ENSG00000243781.1,ENSG00000244020.2,ENSG00000244043.1,ENSG00000244363.2,ENSG00000248265.1,ENSG00000248336.1,ENSG00000248533.1,ENSG00000248625.1,ENSG00000248795.1,ENSG00000248955.1,ENSG00000249992.1,ENSG00000250064.1,ENSG00000250254.1,ENSG00000250329.1,ENSG00000250697.1,ENSG00000251111.2,ENSG00000251144.1,ENSG00000251151.2,ENSG00000251257.1,ENSG00000252981.1,ENSG00000253658.1,ENSG00000253668.1,ENSG00000254295.1,ENSG00000254949.1,ENSG00000255090.1,ENSG00000255293.1,ENSG00000255299.1,ENSG00000255317.1,ENSG00000255364.1,ENSG00000255945.1,ENSG00000256802.2,ENSG00000256826.1,ENSG00000257823.1,ENSG00000258148.2,ENSG00000258343.1,ENSG00000259348.1,ENSG00000260823.1,ENSG00000261253.1,ENSG00000262519.1,ENSG00000263858.1,ENSG00000264116.1,ENSG00000264379.1,ENSG00000267175.1,ENSG00000269071.1,ENSG00000269153.1,ENSG00000273049.1</t>
  </si>
  <si>
    <t>CL:0002396</t>
  </si>
  <si>
    <t>CD14-low, CD16-positive monocyte</t>
  </si>
  <si>
    <t>A patrolling monocyte that is CD14-low and CD16-positive.</t>
  </si>
  <si>
    <t>CNhs13207,CNhs13229,CNhs13548</t>
  </si>
  <si>
    <t>CATG00000000079.1,CATG00000000459.1,CATG00000000494.1,CATG00000000659.1,CATG00000000670.1,CATG00000000916.1,CATG00000000920.1,CATG00000000924.1,CATG00000000926.1,CATG00000000927.1,CATG00000000932.1,CATG00000001176.1,CATG00000001248.1,CATG00000001303.1,CATG00000001338.1,CATG00000001342.1,CATG00000001375.1,CATG00000001539.1,CATG00000001640.1,CATG00000001978.1,CATG00000002157.1,CATG00000002194.1,CATG00000002235.1,CATG00000002341.1,CATG00000002440.1,CATG00000002463.1,CATG00000002485.1,CATG00000002486.1,CATG00000002502.1,CATG00000002557.1,CATG00000002739.1,CATG00000002750.1,CATG00000002978.1,CATG00000003113.1,CATG00000004005.1,CATG00000004290.1,CATG00000004535.1,CATG00000005340.1,CATG00000005651.1,CATG00000005671.1,CATG00000005706.1,CATG00000005761.1,CATG00000005774.1,CATG00000005866.1,CATG00000005932.1,CATG00000005936.1,CATG00000006494.1,CATG00000006982.1,CATG00000007131.1,CATG00000007158.1,CATG00000007211.1,CATG00000007292.1,CATG00000007423.1,CATG00000007793.1,CATG00000007794.1,CATG00000007942.1,CATG00000007947.1,CATG00000007948.1,CATG00000008036.1,CATG00000008117.1,CATG00000008257.1,CATG00000008926.1,CATG00000008996.1,CATG00000009363.1,CATG00000009422.1,CATG00000009868.1,CATG00000009873.1,CATG00000010131.1,CATG00000010343.1,CATG00000010367.1,CATG00000010410.1,CATG00000010416.1,CATG00000010529.1,CATG00000010549.1,CATG00000010650.1,CATG00000010764.1,CATG00000011142.1,CATG00000011194.1,CATG00000011916.1,CATG00000012107.1,CATG00000012359.1,CATG00000012787.1,CATG00000013075.1,CATG00000013461.1,CATG00000013500.1,CATG00000013568.1,CATG00000013706.1,CATG00000013829.1,CATG00000013848.1,CATG00000013890.1,CATG00000014242.1,CATG00000014457.1,CATG00000014661.1,CATG00000014761.1,CATG00000015349.1,CATG00000016283.1,CATG00000016285.1,CATG00000016360.1,CATG00000016597.1,CATG00000017108.1,CATG00000017123.1,CATG00000017829.1,CATG00000018226.1,CATG00000018232.1,CATG00000018273.1,CATG00000018324.1,CATG00000018334.1,CATG00000018786.1,CATG00000018892.1,CATG00000019056.1,CATG00000019184.1,CATG00000019461.1,CATG00000019575.1,CATG00000019606.1,CATG00000019896.1,CATG00000019916.1,CATG00000020018.1,CATG00000020153.1,CATG00000020156.1,CATG00000020162.1,CATG00000020629.1,CATG00000021091.1,CATG00000021544.1,CATG00000021594.1,CATG00000021599.1,CATG00000021601.1,CATG00000021602.1,CATG00000021628.1,CATG00000021809.1,CATG00000022021.1,CATG00000022086.1,CATG00000022221.1,CATG00000022222.1,CATG00000022448.1,CATG00000022612.1,CATG00000022793.1,CATG00000023019.1,CATG00000023481.1,CATG00000023562.1,CATG00000023667.1,CATG00000023688.1,CATG00000023922.1,CATG00000023977.1,CATG00000024697.1,CATG00000024824.1,CATG00000024926.1,CATG00000024927.1,CATG00000025295.1,CATG00000025401.1,CATG00000025533.1,CATG00000025549.1,CATG00000025942.1,CATG00000026553.1,CATG00000026649.1,CATG00000026668.1,CATG00000026669.1,CATG00000026725.1,CATG00000027119.1,CATG00000027285.1,CATG00000027638.1,CATG00000027662.1,CATG00000028064.1,CATG00000028104.1,CATG00000028125.1,CATG00000028176.1,CATG00000028291.1,CATG00000028435.1,CATG00000028732.1,CATG00000028876.1,CATG00000029011.1,CATG00000029072.1,CATG00000029180.1,CATG00000029233.1,CATG00000030137.1,CATG00000030276.1,CATG00000030278.1,CATG00000030350.1,CATG00000030442.1,CATG00000030444.1,CATG00000030447.1,CATG00000030469.1,CATG00000030492.1,CATG00000030900.1,CATG00000031026.1,CATG00000031546.1,CATG00000031729.1,CATG00000032068.1,CATG00000032088.1,CATG00000032115.1,CATG00000032122.1,CATG00000032416.1,CATG00000032420.1,CATG00000032543.1,CATG00000032546.1,CATG00000032551.1,CATG00000032634.1,CATG00000032669.1,CATG00000032674.1,CATG00000032694.1,CATG00000032703.1,CATG00000032704.1,CATG00000032712.1,CATG00000032773.1,CATG00000032924.1,CATG00000032950.1,CATG00000033645.1,CATG00000033902.1,CATG00000033949.1,CATG00000034259.1,CATG00000034360.1,CATG00000034522.1,CATG00000034662.1,CATG00000034680.1,CATG00000034729.1,CATG00000034911.1,CATG00000034912.1,CATG00000034913.1,CATG00000034914.1,CATG00000034989.1,CATG00000035036.1,CATG00000035106.1,CATG00000035382.1,CATG00000035773.1,CATG00000035902.1,CATG00000035906.1,CATG00000035948.1,CATG00000036045.1,CATG00000036637.1,CATG00000036717.1,CATG00000036787.1,CATG00000036891.1,CATG00000037015.1,CATG00000037059.1,CATG00000037805.1,CATG00000038017.1,CATG00000038118.1,CATG00000038320.1,CATG00000038396.1,CATG00000038448.1,CATG00000038567.1,CATG00000038604.1,CATG00000038605.1,CATG00000038607.1,CATG00000038666.1,CATG00000038667.1,CATG00000038721.1,CATG00000038776.1,CATG00000039017.1,CATG00000039354.1,CATG00000039355.1,CATG00000039479.1,CATG00000039498.1,CATG00000039648.1,CATG00000040024.1,CATG00000040066.1,CATG00000040067.1,CATG00000040169.1,CATG00000040180.1,CATG00000040392.1,CATG00000040393.1,CATG00000040400.1,CATG00000040501.1,CATG00000040550.1,CATG00000040747.1,CATG00000040857.1,CATG00000041226.1,CATG00000041314.1,CATG00000041369.1,CATG00000041411.1,CATG00000041413.1,CATG00000041420.1,CATG00000041579.1,CATG00000041617.1,CATG00000042055.1,CATG00000042229.1,CATG00000042543.1,CATG00000042601.1,CATG00000043006.1,CATG00000043083.1,CATG00000043283.1,CATG00000043294.1,CATG00000043358.1,CATG00000043382.1,CATG00000043383.1,CATG00000044867.1,CATG00000044871.1,CATG00000044875.1,CATG00000045402.1,CATG00000045457.1,CATG00000045727.1,CATG00000046213.1,CATG00000046247.1,CATG00000046297.1,CATG00000046393.1,CATG00000046401.1,CATG00000047239.1,CATG00000047340.1,CATG00000047357.1,CATG00000047554.1,CATG00000047575.1,CATG00000047741.1,CATG00000047853.1,CATG00000047854.1,CATG00000047855.1,CATG00000048589.1,CATG00000048934.1,CATG00000049200.1,CATG00000049237.1,CATG00000049391.1,CATG00000049587.1,CATG00000049637.1,CATG00000049695.1,CATG00000049710.1,CATG00000049818.1,CATG00000050205.1,CATG00000050206.1,CATG00000050208.1,CATG00000050213.1,CATG00000050477.1,CATG00000050736.1,CATG00000050881.1,CATG00000051284.1,CATG00000051355.1,CATG00000051365.1,CATG00000051541.1,CATG00000051549.1,CATG00000051880.1,CATG00000051919.1,CATG00000051943.1,CATG00000052059.1,CATG00000052220.1,CATG00000052347.1,CATG00000053426.1,CATG00000053505.1,CATG00000053543.1,CATG00000054011.1,CATG00000054077.1,CATG00000054140.1,CATG00000054163.1,CATG00000054370.1,CATG00000054585.1,CATG00000054804.1,CATG00000055062.1,CATG00000055418.1,CATG00000055544.1,CATG00000055740.1,CATG00000055945.1,CATG00000055971.1,CATG00000056077.1,CATG00000056259.1,CATG00000056969.1,CATG00000057634.1,CATG00000057783.1,CATG00000057939.1,CATG00000058571.1,CATG00000058575.1,CATG00000058632.1,CATG00000058659.1,CATG00000058704.1,CATG00000058706.1,CATG00000058784.1,CATG00000059210.1,CATG00000059714.1,CATG00000059804.1,CATG00000059820.1,CATG00000059932.1,CATG00000060546.1,CATG00000061100.1,CATG00000061546.1,CATG00000061626.1,CATG00000061701.1,CATG00000061734.1,CATG00000061782.1,CATG00000061978.1,CATG00000062066.1,CATG00000062530.1,CATG00000062540.1,CATG00000063206.1,CATG00000064252.1,CATG00000064360.1,CATG00000064381.1,CATG00000064425.1,CATG00000064633.1,CATG00000064669.1,CATG00000064850.1,CATG00000065401.1,CATG00000065552.1,CATG00000066352.1,CATG00000066457.1,CATG00000066526.1,CATG00000066547.1,CATG00000066660.1,CATG00000067191.1,CATG00000067410.1,CATG00000067536.1,CATG00000067849.1,CATG00000068127.1,CATG00000068341.1,CATG00000068366.1,CATG00000068412.1,CATG00000069181.1,CATG00000069210.1,CATG00000069224.1,CATG00000069608.1,CATG00000069727.1,CATG00000070323.1,CATG00000070604.1,CATG00000070697.1,CATG00000071245.1,CATG00000071336.1,CATG00000071623.1,CATG00000071624.1,CATG00000072157.1,CATG00000072378.1,CATG00000072411.1,CATG00000073653.1,CATG00000073743.1,CATG00000073950.1,CATG00000073953.1,CATG00000074384.1,CATG00000074537.1,CATG00000074748.1,CATG00000074926.1,CATG00000074949.1,CATG00000074965.1,CATG00000075659.1,CATG00000075859.1,CATG00000075867.1,CATG00000075906.1,CATG00000075912.1,CATG00000076106.1,CATG00000077037.1,CATG00000077554.1,CATG00000077713.1,CATG00000078036.1,CATG00000078695.1,CATG00000078897.1,CATG00000078934.1,CATG00000078936.1,CATG00000078969.1,CATG00000079596.1,CATG00000079622.1,CATG00000079626.1,CATG00000079650.1,CATG00000079857.1,CATG00000079871.1,CATG00000079873.1,CATG00000080244.1,CATG00000080265.1,CATG00000080539.1,CATG00000080576.1,CATG00000081414.1,CATG00000081415.1,CATG00000082217.1,CATG00000082260.1,CATG00000082689.1,CATG00000082826.1,CATG00000083438.1,CATG00000083445.1,CATG00000083556.1,CATG00000083557.1,CATG00000084776.1,CATG00000085296.1,CATG00000086103.1,CATG00000086356.1,CATG00000086371.1,CATG00000086377.1,CATG00000086390.1,CATG00000086587.1,CATG00000086711.1,CATG00000086741.1,CATG00000086806.1,CATG00000087360.1,CATG00000087372.1,CATG00000087503.1,CATG00000087631.1,CATG00000087824.1,CATG00000087827.1,CATG00000087828.1,CATG00000087988.1,CATG00000087995.1,CATG00000088039.1,CATG00000088084.1,CATG00000088124.1,CATG00000089008.1,CATG00000089041.1,CATG00000089569.1,CATG00000089924.1,CATG00000090228.1,CATG00000090680.1,CATG00000090948.1,CATG00000091004.1,CATG00000091069.1,CATG00000091839.1,CATG00000092062.1,CATG00000092136.1,CATG00000092140.1,CATG00000092189.1,CATG00000092419.1,CATG00000092970.1,CATG00000093112.1,CATG00000093147.1,CATG00000093907.1,CATG00000094951.1,CATG00000095481.1,CATG00000095569.1,CATG00000095781.1,CATG00000096269.1,CATG00000096540.1,CATG00000096613.1,CATG00000096910.1,CATG00000097257.1,CATG00000097260.1,CATG00000097457.1,CATG00000097577.1,CATG00000097591.1,CATG00000097622.1,CATG00000097632.1,CATG00000097954.1,CATG00000097987.1,CATG00000098061.1,CATG00000098144.1,CATG00000098556.1,CATG00000098730.1,CATG00000099197.1,CATG00000099282.1,CATG00000100003.1,CATG00000100027.1,CATG00000100695.1,CATG00000100703.1,CATG00000101226.1,CATG00000101238.1,CATG00000101283.1,CATG00000101298.1,CATG00000101386.1,CATG00000102008.1,CATG00000102261.1,CATG00000102488.1,CATG00000103252.1,CATG00000103379.1,CATG00000103500.1,CATG00000103942.1,CATG00000104164.1,CATG00000104613.1,CATG00000104811.1,CATG00000105614.1,CATG00000105999.1,CATG00000106007.1,CATG00000106038.1,CATG00000106078.1,CATG00000106223.1,CATG00000106368.1,CATG00000106473.1,CATG00000106563.1,CATG00000106568.1,CATG00000107177.1,CATG00000107320.1,CATG00000108068.1,CATG00000108254.1,CATG00000108843.1,CATG00000108864.1,CATG00000109089.1,CATG00000109219.1,CATG00000109226.1,CATG00000109328.1,CATG00000109836.1,CATG00000109838.1,CATG00000109985.1,CATG00000110104.1,CATG00000110233.1,CATG00000110454.1,CATG00000110641.1,CATG00000111166.1,CATG00000111254.1,CATG00000111894.1,CATG00000111960.1,CATG00000112061.1,CATG00000112063.1,CATG00000112318.1,CATG00000112323.1,CATG00000112463.1,CATG00000112470.1,CATG00000112871.1,CATG00000113392.1,CATG00000113436.1,CATG00000113494.1,CATG00000114757.1,CATG00000115573.1,CATG00000115645.1,CATG00000116094.1,CATG00000116137.1,CATG00000116296.1,CATG00000116397.1,CATG00000116450.1,CATG00000116600.1,CATG00000116751.1,CATG00000116753.1,CATG00000116961.1,CATG00000117131.1,CATG00000117313.1,CATG00000117498.1,CATG00000117643.1,CATG00000117746.1,CATG00000117784.1,CATG00000117939.1,ENSG00000000938.8,ENSG00000005844.13,ENSG00000006534.11,ENSG00000007312.8,ENSG00000010610.5,ENSG00000010671.11,ENSG00000011600.7,ENSG00000015285.6,ENSG00000015475.14,ENSG00000018280.12,ENSG00000025708.8,ENSG00000026297.11,ENSG00000028137.12,ENSG00000028277.16,ENSG00000036565.10,ENSG00000051523.6,ENSG00000054967.8,ENSG00000059377.11,ENSG00000064201.11,ENSG00000066336.7,ENSG00000076944.10,ENSG00000081237.14,ENSG00000085265.6,ENSG00000085514.11,ENSG00000087266.11,ENSG00000088992.13,ENSG00000089127.8,ENSG00000090376.4,ENSG00000091106.14,ENSG00000093072.11,ENSG00000095015.5,ENSG00000095370.15,ENSG00000100055.16,ENSG00000100077.10,ENSG00000100181.17,ENSG00000100292.12,ENSG00000100373.5,ENSG00000101278.6,ENSG00000101336.8,ENSG00000101916.11,ENSG00000102879.11,ENSG00000103187.6,ENSG00000103381.7,ENSG00000103490.13,ENSG00000103528.12,ENSG00000104093.9,ENSG00000104903.4,ENSG00000104918.4,ENSG00000104972.10,ENSG00000104974.6,ENSG00000105371.8,ENSG00000105383.10,ENSG00000105483.12,ENSG00000105851.6,ENSG00000106003.8,ENSG00000106341.6,ENSG00000106560.6,ENSG00000106605.6,ENSG00000107736.15,ENSG00000107738.15,ENSG00000107954.6,ENSG00000108405.3,ENSG00000108622.6,ENSG00000108798.4,ENSG00000109103.7,ENSG00000110057.3,ENSG00000110079.12,ENSG00000110665.7,ENSG00000110719.5,ENSG00000110852.4,ENSG00000110876.8,ENSG00000110934.6,ENSG00000111144.5,ENSG00000111348.4,ENSG00000111679.12,ENSG00000111729.8,ENSG00000112299.7,ENSG00000112799.4,ENSG00000113749.5,ENSG00000114013.11,ENSG00000115165.5,ENSG00000115232.9,ENSG00000115295.15,ENSG00000116701.10,ENSG00000116741.6,ENSG00000116819.6,ENSG00000117091.5,ENSG00000118308.10,ENSG00000119457.7,ENSG00000120008.11,ENSG00000120129.5,ENSG00000120949.10,ENSG00000121858.6,ENSG00000122122.9,ENSG00000122223.8,ENSG00000123146.15,ENSG00000123338.8,ENSG00000123685.4,ENSG00000125753.9,ENSG00000125898.8,ENSG00000126467.6,ENSG00000126759.8,ENSG00000127507.13,ENSG00000127951.5,ENSG00000128383.8,ENSG00000128604.14,ENSG00000129007.10,ENSG00000129534.9,ENSG00000129757.8,ENSG00000130066.12,ENSG00000130487.4,ENSG00000130592.9,ENSG00000130755.8,ENSG00000130775.11,ENSG00000131042.9,ENSG00000131355.10,ENSG00000131401.7,ENSG00000131979.14,ENSG00000132359.9,ENSG00000133246.7,ENSG00000133661.11,ENSG00000133874.1,ENSG00000134072.6,ENSG00000134183.7,ENSG00000134256.8,ENSG00000134516.11,ENSG00000134830.3,ENSG00000135363.7,ENSG00000135604.9,ENSG00000136250.7,ENSG00000136286.10,ENSG00000136490.4,ENSG00000136826.10,ENSG00000137393.8,ENSG00000137752.18,ENSG00000137757.6,ENSG00000137841.7,ENSG00000138439.10,ENSG00000138744.10,ENSG00000138964.12,ENSG00000139132.10,ENSG00000139679.11,ENSG00000140090.13,ENSG00000140105.13,ENSG00000141497.9,ENSG00000141574.3,ENSG00000141968.3,ENSG00000142512.10,ENSG00000142606.11,ENSG00000142765.13,ENSG00000143110.7,ENSG00000143669.9,ENSG00000145088.4,ENSG00000145287.6,ENSG00000145416.9,ENSG00000146094.9,ENSG00000146192.10,ENSG00000147119.3,ENSG00000147443.8,ENSG00000148737.11,ENSG00000149577.11,ENSG00000150681.5,ENSG00000151151.5,ENSG00000151650.7,ENSG00000152213.3,ENSG00000152672.3,ENSG00000152804.6,ENSG00000152818.14,ENSG00000154025.11,ENSG00000155465.14,ENSG00000155629.10,ENSG00000158428.3,ENSG00000158869.6,ENSG00000159314.7,ENSG00000160255.12,ENSG00000160326.9,ENSG00000160570.9,ENSG00000160593.13,ENSG00000160883.6,ENSG00000160999.8,ENSG00000161031.8,ENSG00000161929.10,ENSG00000161955.12,ENSG00000162976.8,ENSG00000163131.6,ENSG00000163154.5,ENSG00000163162.4,ENSG00000163386.16,ENSG00000163590.9,ENSG00000163803.8,ENSG00000164136.12,ENSG00000165168.6,ENSG00000165879.7,ENSG00000166002.2,ENSG00000166428.8,ENSG00000166927.8,ENSG00000166928.6,ENSG00000167083.2,ENSG00000167261.9,ENSG00000167850.3,ENSG00000167851.9,ENSG00000167970.6,ENSG00000168329.9,ENSG00000168405.10,ENSG00000168961.12,ENSG00000169228.9,ENSG00000170684.4,ENSG00000170866.7,ENSG00000170873.14,ENSG00000170909.9,ENSG00000171522.5,ENSG00000171643.9,ENSG00000171657.5,ENSG00000171695.6,ENSG00000171700.9,ENSG00000171777.11,ENSG00000171798.13,ENSG00000171860.4,ENSG00000171954.8,ENSG00000172197.9,ENSG00000172243.13,ENSG00000172322.9,ENSG00000172932.10,ENSG00000172936.8,ENSG00000173198.4,ENSG00000174837.10,ENSG00000174885.8,ENSG00000175040.4,ENSG00000175489.9,ENSG00000175538.6,ENSG00000175544.9,ENSG00000175857.4,ENSG00000177398.14,ENSG00000178996.8,ENSG00000179921.10,ENSG00000181631.6,ENSG00000182022.13,ENSG00000182578.9,ENSG00000182853.7,ENSG00000183134.4,ENSG00000183154.1,ENSG00000183734.4,ENSG00000183779.5,ENSG00000184060.6,ENSG00000184682.5,ENSG00000185168.5,ENSG00000185201.12,ENSG00000185811.12,ENSG00000185862.5,ENSG00000186074.14,ENSG00000186152.6,ENSG00000187116.9,ENSG00000187796.9,ENSG00000187808.3,ENSG00000188290.6,ENSG00000188396.2,ENSG00000188710.1,ENSG00000188747.4,ENSG00000188820.8,ENSG00000189068.5,ENSG00000196154.7,ENSG00000196209.8,ENSG00000196839.8,ENSG00000197146.2,ENSG00000197353.3,ENSG00000197405.3,ENSG00000197471.7,ENSG00000197629.5,ENSG00000197734.4,ENSG00000197766.3,ENSG00000198106.7,ENSG00000198225.4,ENSG00000198502.5,ENSG00000198574.4,ENSG00000198837.5,ENSG00000202272.1,ENSG00000203747.5,ENSG00000204020.5,ENSG00000204131.6,ENSG00000204261.4,ENSG00000204397.3,ENSG00000204472.8,ENSG00000204482.6,ENSG00000204577.7,ENSG00000204625.6,ENSG00000204634.8,ENSG00000204882.3,ENSG00000205018.2,ENSG00000205220.7,ENSG00000206140.5,ENSG00000212998.1,ENSG00000213203.2,ENSG00000213347.6,ENSG00000213689.5,ENSG00000213889.6,ENSG00000214146.2,ENSG00000214212.4,ENSG00000214401.4,ENSG00000214584.3,ENSG00000214803.3,ENSG00000215458.4,ENSG00000216490.3,ENSG00000217643.1,ENSG00000218350.1,ENSG00000220201.3,ENSG00000221030.1,ENSG00000223534.1,ENSG00000223647.1,ENSG00000223660.1,ENSG00000223799.1,ENSG00000224397.1,ENSG00000224579.1,ENSG00000224614.1,ENSG00000225062.1,ENSG00000225131.1,ENSG00000225370.1,ENSG00000225434.2,ENSG00000225611.1,ENSG00000225612.1,ENSG00000225940.1,ENSG00000226004.1,ENSG00000226054.1,ENSG00000226251.1,ENSG00000226321.3,ENSG00000226334.1,ENSG00000226493.1,ENSG00000227039.2,ENSG00000227508.2,ENSG00000227560.1,ENSG00000227825.3,ENSG00000228224.3,ENSG00000228234.1,ENSG00000228703.1,ENSG00000228957.1,ENSG00000229140.4,ENSG00000229456.1,ENSG00000229715.4,ENSG00000229754.1,ENSG00000230013.1,ENSG00000230534.2,ENSG00000230649.2,ENSG00000230730.1,ENSG00000231027.1,ENSG00000231079.3,ENSG00000231389.3,ENSG00000231505.1,ENSG00000231535.1,ENSG00000231705.1,ENSG00000231875.1,ENSG00000231964.1,ENSG00000231970.1,ENSG00000232053.2,ENSG00000232145.1,ENSG00000232385.2,ENSG00000232671.2,ENSG00000233013.4,ENSG00000233038.1,ENSG00000233096.1,ENSG00000233392.1,ENSG00000233429.5,ENSG00000233785.1,ENSG00000234142.1,ENSG00000234337.3,ENSG00000234498.2,ENSG00000234506.1,ENSG00000234568.3,ENSG00000234699.1,ENSG00000235151.1,ENSG00000235323.2,ENSG00000235924.1,ENSG00000236403.1,ENSG00000236469.1,ENSG00000236528.1,ENSG00000237073.1,ENSG00000237169.1,ENSG00000237272.1,ENSG00000237292.1,ENSG00000237429.1,ENSG00000237476.1,ENSG00000237980.1,ENSG00000238000.1,ENSG00000238113.2,ENSG00000238222.3,ENSG00000238380.1,ENSG00000238717.1,ENSG00000239642.1,ENSG00000239736.2,ENSG00000239998.1,ENSG00000240065.3,ENSG00000240296.1,ENSG00000240322.2,ENSG00000240366.1,ENSG00000241011.1,ENSG00000241163.3,ENSG00000241280.1,ENSG00000241679.2,ENSG00000241859.2,ENSG00000241933.1,ENSG00000242667.1,ENSG00000243468.4,ENSG00000243926.1,ENSG00000244086.1,ENSG00000244381.1,ENSG00000244459.2,ENSG00000244482.5,ENSG00000244682.3,ENSG00000246082.2,ENSG00000248227.1,ENSG00000248317.1,ENSG00000248335.1,ENSG00000248727.1,ENSG00000248810.1,ENSG00000249141.1,ENSG00000249412.1,ENSG00000249795.1,ENSG00000250155.1,ENSG00000250400.3,ENSG00000251301.2,ENSG00000252812.1,ENSG00000253214.1,ENSG00000253459.3,ENSG00000253628.1,ENSG00000253737.1,ENSG00000253971.1,ENSG00000254087.3,ENSG00000254288.1,ENSG00000254325.2,ENSG00000254621.1,ENSG00000254813.1,ENSG00000254887.1,ENSG00000255031.1,ENSG00000255144.1,ENSG00000255197.1,ENSG00000255328.1,ENSG00000255363.1,ENSG00000255398.2,ENSG00000256658.1,ENSG00000257511.1,ENSG00000257595.2,ENSG00000258101.1,ENSG00000258128.2,ENSG00000258384.1,ENSG00000258413.1,ENSG00000258717.1,ENSG00000258731.1,ENSG00000258732.1,ENSG00000258740.1,ENSG00000259004.1,ENSG00000259225.2,ENSG00000259238.1,ENSG00000259436.1,ENSG00000259661.1,ENSG00000259677.1,ENSG00000259884.1,ENSG00000260005.2,ENSG00000260082.1,ENSG00000260174.1,ENSG00000260228.1,ENSG00000260273.1,ENSG00000260476.1,ENSG00000260479.1,ENSG00000260528.2,ENSG00000260742.1,ENSG00000260824.1,ENSG00000260861.2,ENSG00000260898.1,ENSG00000260913.1,ENSG00000260929.1,ENSG00000261118.1,ENSG00000261186.1,ENSG00000261220.2,ENSG00000261222.2,ENSG00000261546.1,ENSG00000261641.2,ENSG00000261693.1,ENSG00000261839.1,ENSG00000261884.2,ENSG00000262097.1,ENSG00000263368.1,ENSG00000263800.1,ENSG00000265666.1,ENSG00000265943.1,ENSG00000266232.1,ENSG00000267121.1,ENSG00000267174.1,ENSG00000267263.1,ENSG00000268001.1,ENSG00000268034.1,ENSG00000268049.1,ENSG00000268336.1,ENSG00000268427.1,ENSG00000268473.1,ENSG00000268500.1,ENSG00000268509.1,ENSG00000268849.1,ENSG00000269676.1,ENSG00000270175.1,ENSG00000271746.1,ENSG00000271937.1,ENSG00000272023.1,ENSG00000272057.1,ENSG00000272366.1,ENSG00000272449.1,ENSG00000273088.1,ENSG00000273188.1,ENSGR0000169100.8,ENSGR0000182162.5</t>
  </si>
  <si>
    <t>CL:0002397</t>
  </si>
  <si>
    <t>CD14-positive, CD16-positive monocyte</t>
  </si>
  <si>
    <t>A CD14-positive monocyte that is also CD16-positive and CCR2-negative.</t>
  </si>
  <si>
    <t>CNhs10852,CNhs11954,CNhs11997,CNhs13208,CNhs13541,CNhs13549</t>
  </si>
  <si>
    <t>CATG00000000008.1,CATG00000000010.1,CATG00000000079.1,CATG00000000082.1,CATG00000000083.1,CATG00000000086.1,CATG00000000100.1,CATG00000000107.1,CATG00000000110.1,CATG00000000159.1,CATG00000000227.1,CATG00000000231.1,CATG00000000232.1,CATG00000000346.1,CATG00000000349.1,CATG00000000363.1,CATG00000000365.1,CATG00000000367.1,CATG00000000494.1,CATG00000000522.1,CATG00000000659.1,CATG00000000670.1,CATG00000000703.1,CATG00000000704.1,CATG00000000916.1,CATG00000000924.1,CATG00000000926.1,CATG00000000927.1,CATG00000000929.1,CATG00000000932.1,CATG00000000933.1,CATG00000001051.1,CATG00000001093.1,CATG00000001131.1,CATG00000001134.1,CATG00000001171.1,CATG00000001176.1,CATG00000001177.1,CATG00000001178.1,CATG00000001248.1,CATG00000001337.1,CATG00000001338.1,CATG00000001342.1,CATG00000001377.1,CATG00000001378.1,CATG00000001447.1,CATG00000001491.1,CATG00000001508.1,CATG00000001512.1,CATG00000001539.1,CATG00000001587.1,CATG00000001640.1,CATG00000001672.1,CATG00000001674.1,CATG00000001676.1,CATG00000001724.1,CATG00000001743.1,CATG00000001978.1,CATG00000002019.1,CATG00000002020.1,CATG00000002023.1,CATG00000002025.1,CATG00000002030.1,CATG00000002208.1,CATG00000002235.1,CATG00000002236.1,CATG00000002239.1,CATG00000002268.1,CATG00000002330.1,CATG00000002332.1,CATG00000002334.1,CATG00000002341.1,CATG00000002370.1,CATG00000002371.1,CATG00000002372.1,CATG00000002373.1,CATG00000002374.1,CATG00000002440.1,CATG00000002459.1,CATG00000002463.1,CATG00000002464.1,CATG00000002485.1,CATG00000002486.1,CATG00000002496.1,CATG00000002504.1,CATG00000002531.1,CATG00000002557.1,CATG00000002617.1,CATG00000002618.1,CATG00000002750.1,CATG00000002799.1,CATG00000002947.1,CATG00000002980.1,CATG00000002981.1,CATG00000003113.1,CATG00000003116.1,CATG00000003157.1,CATG00000003441.1,CATG00000003445.1,CATG00000003457.1,CATG00000003459.1,CATG00000003477.1,CATG00000003481.1,CATG00000003516.1,CATG00000003606.1,CATG00000003709.1,CATG00000003752.1,CATG00000003778.1,CATG00000003781.1,CATG00000003787.1,CATG00000003969.1,CATG00000003970.1,CATG00000003978.1,CATG00000004005.1,CATG00000004290.1,CATG00000004356.1,CATG00000004358.1,CATG00000004623.1,CATG00000004749.1,CATG00000004752.1,CATG00000004949.1,CATG00000005194.1,CATG00000005228.1,CATG00000005249.1,CATG00000005254.1,CATG00000005255.1,CATG00000005340.1,CATG00000005458.1,CATG00000005529.1,CATG00000005551.1,CATG00000005608.1,CATG00000005609.1,CATG00000005651.1,CATG00000005652.1,CATG00000005671.1,CATG00000005715.1,CATG00000005761.1,CATG00000005774.1,CATG00000005835.1,CATG00000005844.1,CATG00000005852.1,CATG00000005853.1,CATG00000005854.1,CATG00000005856.1,CATG00000005960.1,CATG00000005987.1,CATG00000005990.1,CATG00000006002.1,CATG00000006009.1,CATG00000006033.1,CATG00000006203.1,CATG00000006265.1,CATG00000006490.1,CATG00000006497.1,CATG00000006668.1,CATG00000006701.1,CATG00000006747.1,CATG00000006914.1,CATG00000006919.1,CATG00000006929.1,CATG00000006982.1,CATG00000007131.1,CATG00000007158.1,CATG00000007172.1,CATG00000007199.1,CATG00000007278.1,CATG00000007283.1,CATG00000007303.1,CATG00000007413.1,CATG00000007423.1,CATG00000007428.1,CATG00000007478.1,CATG00000007480.1,CATG00000007499.1,CATG00000007793.1,CATG00000007794.1,CATG00000007797.1,CATG00000007887.1,CATG00000007888.1,CATG00000007935.1,CATG00000007942.1,CATG00000007947.1,CATG00000007948.1,CATG00000007950.1,CATG00000008009.1,CATG00000008021.1,CATG00000008050.1,CATG00000008101.1,CATG00000008362.1,CATG00000008374.1,CATG00000008376.1,CATG00000008526.1,CATG00000008532.1,CATG00000008592.1,CATG00000008684.1,CATG00000008769.1,CATG00000008926.1,CATG00000008945.1,CATG00000008969.1,CATG00000008994.1,CATG00000008996.1,CATG00000009063.1,CATG00000009089.1,CATG00000009097.1,CATG00000009363.1,CATG00000009422.1,CATG00000009433.1,CATG00000009569.1,CATG00000009581.1,CATG00000009582.1,CATG00000009721.1,CATG00000009722.1,CATG00000009723.1,CATG00000009854.1,CATG00000009861.1,CATG00000009863.1,CATG00000009864.1,CATG00000009868.1,CATG00000009873.1,CATG00000009942.1,CATG00000009947.1,CATG00000009957.1,CATG00000009958.1,CATG00000009962.1,CATG00000009971.1,CATG00000009978.1,CATG00000010014.1,CATG00000010015.1,CATG00000010048.1,CATG00000010053.1,CATG00000010128.1,CATG00000010129.1,CATG00000010131.1,CATG00000010182.1,CATG00000010183.1,CATG00000010268.1,CATG00000010343.1,CATG00000010367.1,CATG00000010413.1,CATG00000010416.1,CATG00000010452.1,CATG00000010462.1,CATG00000010529.1,CATG00000010532.1,CATG00000010533.1,CATG00000010536.1,CATG00000010538.1,CATG00000010539.1,CATG00000010540.1,CATG00000010549.1,CATG00000010551.1,CATG00000010649.1,CATG00000010720.1,CATG00000010764.1,CATG00000010771.1,CATG00000010773.1,CATG00000010855.1,CATG00000010940.1,CATG00000011061.1,CATG00000011064.1,CATG00000011098.1,CATG00000011142.1,CATG00000011150.1,CATG00000011181.1,CATG00000011189.1,CATG00000011252.1,CATG00000011256.1,CATG00000011262.1,CATG00000011278.1,CATG00000011322.1,CATG00000011487.1,CATG00000011612.1,CATG00000011662.1,CATG00000011666.1,CATG00000011848.1,CATG00000011931.1,CATG00000011983.1,CATG00000012003.1,CATG00000012026.1,CATG00000012062.1,CATG00000012098.1,CATG00000012107.1,CATG00000012186.1,CATG00000012261.1,CATG00000012306.1,CATG00000012359.1,CATG00000012366.1,CATG00000012370.1,CATG00000012385.1,CATG00000012515.1,CATG00000012596.1,CATG00000012765.1,CATG00000012781.1,CATG00000012783.1,CATG00000012786.1,CATG00000012787.1,CATG00000012794.1,CATG00000012796.1,CATG00000012797.1,CATG00000012802.1,CATG00000012857.1,CATG00000012859.1,CATG00000012861.1,CATG00000012864.1,CATG00000012866.1,CATG00000012907.1,CATG00000012908.1,CATG00000012965.1,CATG00000012966.1,CATG00000013035.1,CATG00000013090.1,CATG00000013175.1,CATG00000013234.1,CATG00000013247.1,CATG00000013258.1,CATG00000013322.1,CATG00000013460.1,CATG00000013461.1,CATG00000013468.1,CATG00000013472.1,CATG00000013475.1,CATG00000013480.1,CATG00000013492.1,CATG00000013493.1,CATG00000013495.1,CATG00000013497.1,CATG00000013499.1,CATG00000013500.1,CATG00000013507.1,CATG00000013508.1,CATG00000013510.1,CATG00000013511.1,CATG00000013598.1,CATG00000013600.1,CATG00000013601.1,CATG00000013679.1,CATG00000013700.1,CATG00000013703.1,CATG00000013706.1,CATG00000013708.1,CATG00000013771.1,CATG00000013773.1,CATG00000013774.1,CATG00000013829.1,CATG00000013838.1,CATG00000013885.1,CATG00000013890.1,CATG00000013892.1,CATG00000013893.1,CATG00000013895.1,CATG00000014006.1,CATG00000014052.1,CATG00000014104.1,CATG00000014138.1,CATG00000014139.1,CATG00000014196.1,CATG00000014207.1,CATG00000014210.1,CATG00000014213.1,CATG00000014217.1,CATG00000014285.1,CATG00000014352.1,CATG00000014356.1,CATG00000014362.1,CATG00000014457.1,CATG00000014503.1,CATG00000014549.1,CATG00000014592.1,CATG00000014602.1,CATG00000014672.1,CATG00000014761.1,CATG00000014776.1,CATG00000014806.1,CATG00000015278.1,CATG00000015349.1,CATG00000015927.1,CATG00000015945.1,CATG00000016043.1,CATG00000016263.1,CATG00000016281.1,CATG00000016285.1,CATG00000016360.1,CATG00000016384.1,CATG00000016446.1,CATG00000016464.1,CATG00000016500.1,CATG00000016584.1,CATG00000016597.1,CATG00000016678.1,CATG00000016681.1,CATG00000016682.1,CATG00000016705.1,CATG00000016907.1,CATG00000016910.1,CATG00000016912.1,CATG00000016918.1,CATG00000017029.1,CATG00000017091.1,CATG00000017108.1,CATG00000017109.1,CATG00000017123.1,CATG00000017446.1,CATG00000017830.1,CATG00000017840.1,CATG00000017860.1,CATG00000018053.1,CATG00000018078.1,CATG00000018164.1,CATG00000018226.1,CATG00000018232.1,CATG00000018273.1,CATG00000018274.1,CATG00000018275.1,CATG00000018324.1,CATG00000018334.1,CATG00000018531.1,CATG00000018535.1,CATG00000018542.1,CATG00000018543.1,CATG00000018862.1,CATG00000018875.1,CATG00000018880.1,CATG00000018907.1,CATG00000018963.1,CATG00000019056.1,CATG00000019058.1,CATG00000019061.1,CATG00000019062.1,CATG00000019184.1,CATG00000019195.1,CATG00000019208.1,CATG00000019284.1,CATG00000019288.1,CATG00000019296.1,CATG00000019400.1,CATG00000019455.1,CATG00000019456.1,CATG00000019461.1,CATG00000019510.1,CATG00000019545.1,CATG00000019583.1,CATG00000019861.1,CATG00000019885.1,CATG00000019918.1,CATG00000019923.1,CATG00000019942.1,CATG00000019978.1,CATG00000019991.1,CATG00000019992.1,CATG00000019993.1,CATG00000019995.1,CATG00000019998.1,CATG00000019999.1,CATG00000020077.1,CATG00000020162.1,CATG00000020205.1,CATG00000020211.1,CATG00000020216.1,CATG00000020217.1,CATG00000020281.1,CATG00000020465.1,CATG00000020629.1,CATG00000020715.1,CATG00000020718.1,CATG00000020833.1,CATG00000020865.1,CATG00000020952.1,CATG00000021084.1,CATG00000021091.1,CATG00000021161.1,CATG00000021181.1,CATG00000021182.1,CATG00000021184.1,CATG00000021189.1,CATG00000021193.1,CATG00000021316.1,CATG00000021324.1,CATG00000021329.1,CATG00000021380.1,CATG00000021446.1,CATG00000021452.1,CATG00000021460.1,CATG00000021481.1,CATG00000021483.1,CATG00000021515.1,CATG00000021544.1,CATG00000021594.1,CATG00000021599.1,CATG00000021602.1,CATG00000021609.1,CATG00000021616.1,CATG00000021628.1,CATG00000021639.1,CATG00000021641.1,CATG00000021643.1,CATG00000021662.1,CATG00000021809.1,CATG00000021869.1,CATG00000021872.1,CATG00000021913.1,CATG00000021916.1,CATG00000021918.1,CATG00000021994.1,CATG00000022014.1,CATG00000022034.1,CATG00000022086.1,CATG00000022219.1,CATG00000022222.1,CATG00000022448.1,CATG00000022455.1,CATG00000022460.1,CATG00000022489.1,CATG00000022492.1,CATG00000022594.1,CATG00000022612.1,CATG00000022613.1,CATG00000022617.1,CATG00000022677.1,CATG00000022678.1,CATG00000022686.1,CATG00000022687.1,CATG00000022793.1,CATG00000022826.1,CATG00000022827.1,CATG00000023019.1,CATG00000023030.1,CATG00000023070.1,CATG00000023093.1,CATG00000023129.1,CATG00000023233.1,CATG00000023270.1,CATG00000023273.1,CATG00000023277.1,CATG00000023278.1,CATG00000023351.1,CATG00000023443.1,CATG00000023453.1,CATG00000023476.1,CATG00000023478.1,CATG00000023481.1,CATG00000023485.1,CATG00000023497.1,CATG00000023498.1,CATG00000023499.1,CATG00000023501.1,CATG00000023547.1,CATG00000023562.1,CATG00000023625.1,CATG00000023667.1,CATG00000023776.1,CATG00000023780.1,CATG00000023782.1,CATG00000023784.1,CATG00000023841.1,CATG00000023922.1,CATG00000023977.1,CATG00000024076.1,CATG00000024278.1,CATG00000024331.1,CATG00000024467.1,CATG00000024474.1,CATG00000024476.1,CATG00000024617.1,CATG00000024647.1,CATG00000024652.1,CATG00000024697.1,CATG00000024728.1,CATG00000024822.1,CATG00000024823.1,CATG00000024824.1,CATG00000024906.1,CATG00000024926.1,CATG00000024927.1,CATG00000024929.1,CATG00000025046.1,CATG00000025209.1,CATG00000025233.1,CATG00000025242.1,CATG00000025290.1,CATG00000025294.1,CATG00000025392.1,CATG00000025393.1,CATG00000025410.1,CATG00000025412.1,CATG00000025414.1,CATG00000025416.1,CATG00000025428.1,CATG00000025430.1,CATG00000025432.1,CATG00000025446.1,CATG00000025533.1,CATG00000025539.1,CATG00000025548.1,CATG00000025549.1,CATG00000025563.1,CATG00000025564.1,CATG00000025651.1,CATG00000025657.1,CATG00000025681.1,CATG00000025682.1,CATG00000025699.1,CATG00000025709.1,CATG00000025785.1,CATG00000025889.1,CATG00000025907.1,CATG00000025928.1,CATG00000025948.1,CATG00000025972.1,CATG00000026051.1,CATG00000026111.1,CATG00000026115.1,CATG00000026276.1,CATG00000026345.1,CATG00000026553.1,CATG00000026610.1,CATG00000026641.1,CATG00000026668.1,CATG00000026669.1,CATG00000026809.1,CATG00000026812.1,CATG00000026850.1,CATG00000026851.1,CATG00000026897.1,CATG00000027001.1,CATG00000027061.1,CATG00000027080.1,CATG00000027119.1,CATG00000027127.1,CATG00000027233.1,CATG00000027238.1,CATG00000027285.1,CATG00000027365.1,CATG00000027487.1,CATG00000027638.1,CATG00000027687.1,CATG00000027715.1,CATG00000027746.1,CATG00000027790.1,CATG00000027831.1,CATG00000027872.1,CATG00000028001.1,CATG00000028017.1,CATG00000028031.1,CATG00000028063.1,CATG00000028064.1,CATG00000028104.1,CATG00000028123.1,CATG00000028125.1,CATG00000028161.1,CATG00000028173.1,CATG00000028176.1,CATG00000028183.1,CATG00000028245.1,CATG00000028294.1,CATG00000028529.1,CATG00000028561.1,CATG00000028655.1,CATG00000028709.1,CATG00000028798.1,CATG00000029010.1,CATG00000029013.1,CATG00000029072.1,CATG00000029081.1,CATG00000029091.1,CATG00000029094.1,CATG00000029179.1,CATG00000029194.1,CATG00000029209.1,CATG00000029233.1,CATG00000029291.1,CATG00000029329.1,CATG00000029356.1,CATG00000029367.1,CATG00000029368.1,CATG00000029389.1,CATG00000029438.1,CATG00000029656.1,CATG00000029814.1,CATG00000030049.1,CATG00000030171.1,CATG00000030174.1,CATG00000030178.1,CATG00000030260.1,CATG00000030285.1,CATG00000030407.1,CATG00000030408.1,CATG00000030411.1,CATG00000030415.1,CATG00000030417.1,CATG00000030444.1,CATG00000030455.1,CATG00000030581.1,CATG00000030660.1,CATG00000030676.1,CATG00000030744.1,CATG00000030758.1,CATG00000030778.1,CATG00000030802.1,CATG00000030859.1,CATG00000030900.1,CATG00000031026.1,CATG00000031151.1,CATG00000031152.1,CATG00000031155.1,CATG00000031157.1,CATG00000031343.1,CATG00000031446.1,CATG00000031490.1,CATG00000031729.1,CATG00000031741.1,CATG00000031996.1,CATG00000032015.1,CATG00000032041.1,CATG00000032088.1,CATG00000032115.1,CATG00000032120.1,CATG00000032122.1,CATG00000032269.1,CATG00000032272.1,CATG00000032278.1,CATG00000032346.1,CATG00000032373.1,CATG00000032378.1,CATG00000032385.1,CATG00000032415.1,CATG00000032416.1,CATG00000032451.1,CATG00000032461.1,CATG00000032467.1,CATG00000032530.1,CATG00000032541.1,CATG00000032542.1,CATG00000032543.1,CATG00000032551.1,CATG00000032669.1,CATG00000032703.1,CATG00000032704.1,CATG00000032733.1,CATG00000032772.1,CATG00000032773.1,CATG00000032836.1,CATG00000032852.1,CATG00000032857.1,CATG00000032924.1,CATG00000032925.1,CATG00000032950.1,CATG00000032968.1,CATG00000032969.1,CATG00000033000.1,CATG00000033084.1,CATG00000033087.1,CATG00000033089.1,CATG00000033110.1,CATG00000033111.1,CATG00000033195.1,CATG00000033360.1,CATG00000033362.1,CATG00000033444.1,CATG00000033481.1,CATG00000033508.1,CATG00000033577.1,CATG00000033617.1,CATG00000033631.1,CATG00000033645.1,CATG00000033646.1,CATG00000033649.1,CATG00000033748.1,CATG00000033899.1,CATG00000033948.1,CATG00000033951.1,CATG00000033977.1,CATG00000034048.1,CATG00000034086.1,CATG00000034137.1,CATG00000034219.1,CATG00000034235.1,CATG00000034239.1,CATG00000034280.1,CATG00000034360.1,CATG00000034361.1,CATG00000034382.1,CATG00000034387.1,CATG00000034392.1,CATG00000034397.1,CATG00000034398.1,CATG00000034522.1,CATG00000034537.1,CATG00000034552.1,CATG00000034593.1,CATG00000034594.1,CATG00000034629.1,CATG00000034718.1,CATG00000034724.1,CATG00000034725.1,CATG00000034726.1,CATG00000034727.1,CATG00000034729.1,CATG00000034805.1,CATG00000034837.1,CATG00000034840.1,CATG00000034911.1,CATG00000034912.1,CATG00000034913.1,CATG00000034914.1,CATG00000034989.1,CATG00000035036.1,CATG00000035050.1,CATG00000035101.1,CATG00000035119.1,CATG00000035124.1,CATG00000035126.1,CATG00000035322.1,CATG00000035323.1,CATG00000035382.1,CATG00000035588.1,CATG00000035590.1,CATG00000035596.1,CATG00000035601.1,CATG00000035773.1,CATG00000035832.1,CATG00000035835.1,CATG00000035902.1,CATG00000035920.1,CATG00000035934.1,CATG00000036045.1,CATG00000036107.1,CATG00000036191.1,CATG00000036203.1,CATG00000036286.1,CATG00000036336.1,CATG00000036347.1,CATG00000036359.1,CATG00000036362.1,CATG00000036632.1,CATG00000036637.1,CATG00000036723.1,CATG00000036724.1,CATG00000036787.1,CATG00000036797.1,CATG00000036803.1,CATG00000036835.1,CATG00000036891.1,CATG00000036907.1,CATG00000037098.1,CATG00000037266.1,CATG00000037289.1,CATG00000037317.1,CATG00000037436.1,CATG00000037502.1,CATG00000037507.1,CATG00000037612.1,CATG00000037616.1,CATG00000037668.1,CATG00000037702.1,CATG00000037704.1,CATG00000037781.1,CATG00000037805.1,CATG00000038072.1,CATG00000038094.1,CATG00000038095.1,CATG00000038115.1,CATG00000038127.1,CATG00000038215.1,CATG00000038229.1,CATG00000038230.1,CATG00000038244.1,CATG00000038300.1,CATG00000038320.1,CATG00000038380.1,CATG00000038406.1,CATG00000038410.1,CATG00000038520.1,CATG00000038543.1,CATG00000038567.1,CATG00000038604.1,CATG00000038605.1,CATG00000038607.1,CATG00000038608.1,CATG00000038643.1,CATG00000038647.1,CATG00000038667.1,CATG00000038737.1,CATG00000038776.1,CATG00000038794.1,CATG00000039065.1,CATG00000039093.1,CATG00000039135.1,CATG00000039139.1,CATG00000039155.1,CATG00000039330.1,CATG00000039354.1,CATG00000039355.1,CATG00000039426.1,CATG00000039435.1,CATG00000039436.1,CATG00000039461.1,CATG00000039465.1,CATG00000039467.1,CATG00000039498.1,CATG00000039499.1,CATG00000039536.1,CATG00000039538.1,CATG00000039612.1,CATG00000039648.1,CATG00000039672.1,CATG00000039725.1,CATG00000039727.1,CATG00000039743.1,CATG00000039749.1,CATG00000039751.1,CATG00000039752.1,CATG00000039820.1,CATG00000039821.1,CATG00000039917.1,CATG00000039918.1,CATG00000039920.1,CATG00000039932.1,CATG00000039942.1,CATG00000040007.1,CATG00000040018.1,CATG00000040026.1,CATG00000040027.1,CATG00000040029.1,CATG00000040037.1,CATG00000040044.1,CATG00000040066.1,CATG00000040067.1,CATG00000040077.1,CATG00000040121.1,CATG00000040122.1,CATG00000040163.1,CATG00000040169.1,CATG00000040199.1,CATG00000040307.1,CATG00000040376.1,CATG00000040378.1,CATG00000040392.1,CATG00000040393.1,CATG00000040400.1,CATG00000040407.1,CATG00000040418.1,CATG00000040419.1,CATG00000040422.1,CATG00000040424.1,CATG00000040425.1,CATG00000040454.1,CATG00000040477.1,CATG00000040483.1,CATG00000040501.1,CATG00000040550.1,CATG00000040780.1,CATG00000040791.1,CATG00000040796.1,CATG00000040803.1,CATG00000040805.1,CATG00000040849.1,CATG00000040952.1,CATG00000040955.1,CATG00000041110.1,CATG00000041116.1,CATG00000041147.1,CATG00000041148.1,CATG00000041149.1,CATG00000041175.1,CATG00000041177.1,CATG00000041224.1,CATG00000041226.1,CATG00000041314.1,CATG00000041340.1,CATG00000041350.1,CATG00000041351.1,CATG00000041352.1,CATG00000041355.1,CATG00000041357.1,CATG00000041369.1,CATG00000041420.1,CATG00000041426.1,CATG00000041525.1,CATG00000041579.1,CATG00000041617.1,CATG00000041702.1,CATG00000041715.1,CATG00000041725.1,CATG00000041726.1,CATG00000041727.1,CATG00000041728.1,CATG00000041762.1,CATG00000041775.1,CATG00000041776.1,CATG00000041925.1,CATG00000041930.1,CATG00000042055.1,CATG00000042228.1,CATG00000042229.1,CATG00000042238.1,CATG00000042466.1,CATG00000042518.1,CATG00000042562.1,CATG00000042566.1,CATG00000042568.1,CATG00000042601.1,CATG00000042680.1,CATG00000042851.1,CATG00000042928.1,CATG00000042929.1,CATG00000042932.1,CATG00000042995.1,CATG00000042997.1,CATG00000043006.1,CATG00000043083.1,CATG00000043101.1,CATG00000043102.1,CATG00000043103.1,CATG00000043105.1,CATG00000043107.1,CATG00000043112.1,CATG00000043119.1,CATG00000043203.1,CATG00000043230.1,CATG00000043235.1,CATG00000043243.1,CATG00000043283.1,CATG00000043289.1,CATG00000043383.1,CATG00000043407.1,CATG00000043665.1,CATG00000043676.1,CATG00000043839.1,CATG00000043841.1,CATG00000043927.1,CATG00000043937.1,CATG00000043966.1,CATG00000044210.1,CATG00000044214.1,CATG00000044221.1,CATG00000044349.1,CATG00000044352.1,CATG00000044353.1,CATG00000044358.1,CATG00000044530.1,CATG00000044532.1,CATG00000044539.1,CATG00000044540.1,CATG00000044541.1,CATG00000044543.1,CATG00000044579.1,CATG00000044714.1,CATG00000044716.1,CATG00000044827.1,CATG00000044829.1,CATG00000044833.1,CATG00000044867.1,CATG00000044871.1,CATG00000044875.1,CATG00000044878.1,CATG00000044917.1,CATG00000044919.1,CATG00000044920.1,CATG00000044922.1,CATG00000044929.1,CATG00000044947.1,CATG00000044948.1,CATG00000044949.1,CATG00000044950.1,CATG00000044954.1,CATG00000044979.1,CATG00000045070.1,CATG00000045305.1,CATG00000045306.1,CATG00000045402.1,CATG00000045514.1,CATG00000045696.1,CATG00000045727.1,CATG00000045818.1,CATG00000045884.1,CATG00000046115.1,CATG00000046209.1,CATG00000046213.1,CATG00000046297.1,CATG00000046391.1,CATG00000046393.1,CATG00000046401.1,CATG00000046580.1,CATG00000046582.1,CATG00000046803.1,CATG00000046838.1,CATG00000046853.1,CATG00000046895.1,CATG00000046897.1,CATG00000046911.1,CATG00000046963.1,CATG00000046964.1,CATG00000046965.1,CATG00000046966.1,CATG00000046971.1,CATG00000046972.1,CATG00000047001.1,CATG00000047017.1,CATG00000047093.1,CATG00000047096.1,CATG00000047098.1,CATG00000047104.1,CATG00000047105.1,CATG00000047111.1,CATG00000047183.1,CATG00000047186.1,CATG00000047187.1,CATG00000047218.1,CATG00000047239.1,CATG00000047289.1,CATG00000047290.1,CATG00000047316.1,CATG00000047338.1,CATG00000047357.1,CATG00000047451.1,CATG00000047463.1,CATG00000047486.1,CATG00000047523.1,CATG00000047533.1,CATG00000047556.1,CATG00000047575.1,CATG00000047584.1,CATG00000047586.1,CATG00000047597.1,CATG00000047741.1,CATG00000047746.1,CATG00000047853.1,CATG00000047854.1,CATG00000047933.1,CATG00000047943.1,CATG00000047980.1,CATG00000047995.1,CATG00000047996.1,CATG00000048062.1,CATG00000048129.1,CATG00000048153.1,CATG00000048249.1,CATG00000048251.1,CATG00000048252.1,CATG00000048328.1,CATG00000048550.1,CATG00000048572.1,CATG00000048576.1,CATG00000048648.1,CATG00000048657.1,CATG00000048743.1,CATG00000048770.1,CATG00000048778.1,CATG00000048787.1,CATG00000048872.1,CATG00000048875.1,CATG00000048880.1,CATG00000048934.1,CATG00000049183.1,CATG00000049200.1,CATG00000049214.1,CATG00000049239.1,CATG00000049293.1,CATG00000049355.1,CATG00000049391.1,CATG00000049456.1,CATG00000049462.1,CATG00000049463.1,CATG00000049464.1,CATG00000049484.1,CATG00000049547.1,CATG00000049592.1,CATG00000049637.1,CATG00000049669.1,CATG00000049674.1,CATG00000049679.1,CATG00000049683.1,CATG00000049686.1,CATG00000049690.1,CATG00000049698.1,CATG00000049791.1,CATG00000049794.1,CATG00000049840.1,CATG00000049898.1,CATG00000049914.1,CATG00000049945.1,CATG00000049971.1,CATG00000050062.1,CATG00000050087.1,CATG00000050089.1,CATG00000050090.1,CATG00000050091.1,CATG00000050096.1,CATG00000050185.1,CATG00000050187.1,CATG00000050188.1,CATG00000050202.1,CATG00000050205.1,CATG00000050206.1,CATG00000050207.1,CATG00000050208.1,CATG00000050209.1,CATG00000050211.1,CATG00000050213.1,CATG00000050219.1,CATG00000050222.1,CATG00000050230.1,CATG00000050235.1,CATG00000050236.1,CATG00000050239.1,CATG00000050240.1,CATG00000050310.1,CATG00000050315.1,CATG00000050325.1,CATG00000050384.1,CATG00000050461.1,CATG00000050470.1,CATG00000050713.1,CATG00000050714.1,CATG00000050736.1,CATG00000050826.1,CATG00000050828.1,CATG00000050881.1,CATG00000050911.1,CATG00000051013.1,CATG00000051167.1,CATG00000051303.1,CATG00000051304.1,CATG00000051327.1,CATG00000051355.1,CATG00000051365.1,CATG00000051486.1,CATG00000051541.1,CATG00000051556.1,CATG00000051557.1,CATG00000051629.1,CATG00000051690.1,CATG00000051797.1,CATG00000051798.1,CATG00000051843.1,CATG00000051941.1,CATG00000051943.1,CATG00000051945.1,CATG00000051951.1,CATG00000051952.1,CATG00000051954.1,CATG00000052018.1,CATG00000052023.1,CATG00000052050.1,CATG00000052107.1,CATG00000052178.1,CATG00000052185.1,CATG00000052233.1,CATG00000052255.1,CATG00000052347.1,CATG00000052390.1,CATG00000052821.1,CATG00000052823.1,CATG00000052893.1,CATG00000052895.1,CATG00000052900.1,CATG00000052902.1,CATG00000052904.1,CATG00000052907.1,CATG00000052975.1,CATG00000053006.1,CATG00000053155.1,CATG00000053156.1,CATG00000053247.1,CATG00000053250.1,CATG00000053253.1,CATG00000053260.1,CATG00000053265.1,CATG00000053328.1,CATG00000053364.1,CATG00000053365.1,CATG00000053390.1,CATG00000053426.1,CATG00000053505.1,CATG00000053511.1,CATG00000053518.1,CATG00000053522.1,CATG00000053526.1,CATG00000053543.1,CATG00000053561.1,CATG00000053562.1,CATG00000053566.1,CATG00000053569.1,CATG00000053605.1,CATG00000053672.1,CATG00000053772.1,CATG00000053834.1,CATG00000053945.1,CATG00000053951.1,CATG00000053957.1,CATG00000053959.1,CATG00000054011.1,CATG00000054068.1,CATG00000054071.1,CATG00000054077.1,CATG00000054098.1,CATG00000054140.1,CATG00000054157.1,CATG00000054160.1,CATG00000054163.1,CATG00000054170.1,CATG00000054202.1,CATG00000054209.1,CATG00000054211.1,CATG00000054247.1,CATG00000054479.1,CATG00000054481.1,CATG00000054482.1,CATG00000054584.1,CATG00000054585.1,CATG00000054724.1,CATG00000054725.1,CATG00000054726.1,CATG00000054790.1,CATG00000054791.1,CATG00000054804.1,CATG00000054808.1,CATG00000054813.1,CATG00000054934.1,CATG00000055031.1,CATG00000055033.1,CATG00000055043.1,CATG00000055053.1,CATG00000055057.1,CATG00000055062.1,CATG00000055063.1,CATG00000055064.1,CATG00000055067.1,CATG00000055072.1,CATG00000055076.1,CATG00000055085.1,CATG00000055086.1,CATG00000055087.1,CATG00000055089.1,CATG00000055093.1,CATG00000055094.1,CATG00000055118.1,CATG00000055184.1,CATG00000055217.1,CATG00000055219.1,CATG00000055241.1,CATG00000055314.1,CATG00000055369.1,CATG00000055405.1,CATG00000055413.1,CATG00000055418.1,CATG00000055544.1,CATG00000055555.1,CATG00000055563.1,CATG00000055564.1,CATG00000055569.1,CATG00000055729.1,CATG00000055761.1,CATG00000055836.1,CATG00000055910.1,CATG00000055938.1,CATG00000055940.1,CATG00000055944.1,CATG00000055945.1,CATG00000055946.1,CATG00000055979.1,CATG00000055982.1,CATG00000056044.1,CATG00000056058.1,CATG00000056065.1,CATG00000056066.1,CATG00000056217.1,CATG00000056262.1,CATG00000056266.1,CATG00000056300.1,CATG00000056402.1,CATG00000056415.1,CATG00000056549.1,CATG00000056669.1,CATG00000056744.1,CATG00000056746.1,CATG00000056751.1,CATG00000056756.1,CATG00000056757.1,CATG00000056758.1,CATG00000056759.1,CATG00000056762.1,CATG00000056788.1,CATG00000056822.1,CATG00000056936.1,CATG00000056937.1,CATG00000057005.1,CATG00000057047.1,CATG00000057062.1,CATG00000057161.1,CATG00000057336.1,CATG00000057337.1,CATG00000057339.1,CATG00000057360.1,CATG00000057364.1,CATG00000057414.1,CATG00000057415.1,CATG00000057419.1,CATG00000057420.1,CATG00000057423.1,CATG00000057472.1,CATG00000057490.1,CATG00000057564.1,CATG00000057573.1,CATG00000057712.1,CATG00000057735.1,CATG00000057783.1,CATG00000057881.1,CATG00000058057.1,CATG00000058242.1,CATG00000058281.1,CATG00000058287.1,CATG00000058311.1,CATG00000058351.1,CATG00000058357.1,CATG00000058371.1,CATG00000058373.1,CATG00000058391.1,CATG00000058505.1,CATG00000058537.1,CATG00000058571.1,CATG00000058574.1,CATG00000058590.1,CATG00000058631.1,CATG00000058632.1,CATG00000058639.1,CATG00000058647.1,CATG00000058651.1,CATG00000058685.1,CATG00000058702.1,CATG00000058706.1,CATG00000058760.1,CATG00000058782.1,CATG00000058784.1,CATG00000058820.1,CATG00000058822.1,CATG00000058844.1,CATG00000058894.1,CATG00000058903.1,CATG00000058904.1,CATG00000058905.1,CATG00000059005.1,CATG00000059008.1,CATG00000059016.1,CATG00000059017.1,CATG00000059019.1,CATG00000059027.1,CATG00000059204.1,CATG00000059209.1,CATG00000059210.1,CATG00000059242.1,CATG00000059268.1,CATG00000059466.1,CATG00000059471.1,CATG00000059473.1,CATG00000059714.1,CATG00000059742.1,CATG00000059801.1,CATG00000059804.1,CATG00000059820.1,CATG00000059856.1,CATG00000059868.1,CATG00000059869.1,CATG00000059932.1,CATG00000059959.1,CATG00000059964.1,CATG00000059974.1,CATG00000059985.1,CATG00000059988.1,CATG00000059990.1,CATG00000059992.1,CATG00000059993.1,CATG00000060000.1,CATG00000060059.1,CATG00000060060.1,CATG00000060079.1,CATG00000060309.1,CATG00000060316.1,CATG00000060322.1,CATG00000060467.1,CATG00000060546.1,CATG00000060555.1,CATG00000060767.1,CATG00000061100.1,CATG00000061114.1,CATG00000061155.1,CATG00000061164.1,CATG00000061228.1,CATG00000061230.1,CATG00000061239.1,CATG00000061411.1,CATG00000061441.1,CATG00000061445.1,CATG00000061447.1,CATG00000061448.1,CATG00000061507.1,CATG00000061513.1,CATG00000061563.1,CATG00000061700.1,CATG00000061701.1,CATG00000061702.1,CATG00000061734.1,CATG00000061735.1,CATG00000061773.1,CATG00000061782.1,CATG00000061927.1,CATG00000061976.1,CATG00000061978.1,CATG00000062067.1,CATG00000062115.1,CATG00000062176.1,CATG00000062183.1,CATG00000062213.1,CATG00000062222.1,CATG00000062256.1,CATG00000062263.1,CATG00000062286.1,CATG00000062392.1,CATG00000062406.1,CATG00000062834.1,CATG00000062855.1,CATG00000063085.1,CATG00000063086.1,CATG00000063240.1,CATG00000063301.1,CATG00000063492.1,CATG00000063508.1,CATG00000063514.1,CATG00000063644.1,CATG00000063646.1,CATG00000063649.1,CATG00000063723.1,CATG00000063738.1,CATG00000063768.1,CATG00000063771.1,CATG00000063794.1,CATG00000063868.1,CATG00000063915.1,CATG00000063920.1,CATG00000064009.1,CATG00000064011.1,CATG00000064140.1,CATG00000064178.1,CATG00000064202.1,CATG00000064236.1,CATG00000064243.1,CATG00000064244.1,CATG00000064252.1,CATG00000064254.1,CATG00000064360.1,CATG00000064363.1,CATG00000064381.1,CATG00000064407.1,CATG00000064425.1,CATG00000064463.1,CATG00000064465.1,CATG00000064482.1,CATG00000064485.1,CATG00000064487.1,CATG00000064587.1,CATG00000064633.1,CATG00000064688.1,CATG00000064776.1,CATG00000064800.1,CATG00000064803.1,CATG00000064805.1,CATG00000064808.1,CATG00000064850.1,CATG00000064889.1,CATG00000064974.1,CATG00000065003.1,CATG00000065055.1,CATG00000065075.1,CATG00000065290.1,CATG00000065396.1,CATG00000065398.1,CATG00000065400.1,CATG00000065401.1,CATG00000065404.1,CATG00000065407.1,CATG00000065460.1,CATG00000065539.1,CATG00000065552.1,CATG00000065824.1,CATG00000065831.1,CATG00000065833.1,CATG00000065837.1,CATG00000066022.1,CATG00000066068.1,CATG00000066097.1,CATG00000066269.1,CATG00000066352.1,CATG00000066456.1,CATG00000066457.1,CATG00000066493.1,CATG00000066543.1,CATG00000066549.1,CATG00000066627.1,CATG00000066704.1,CATG00000066800.1,CATG00000066809.1,CATG00000066844.1,CATG00000066852.1,CATG00000066857.1,CATG00000066877.1,CATG00000066945.1,CATG00000066946.1,CATG00000066951.1,CATG00000067072.1,CATG00000067075.1,CATG00000067103.1,CATG00000067309.1,CATG00000067371.1,CATG00000067396.1,CATG00000067405.1,CATG00000067410.1,CATG00000067483.1,CATG00000067514.1,CATG00000067536.1,CATG00000067544.1,CATG00000067715.1,CATG00000067716.1,CATG00000067788.1,CATG00000067789.1,CATG00000067809.1,CATG00000067849.1,CATG00000067936.1,CATG00000068078.1,CATG00000068127.1,CATG00000068131.1,CATG00000068341.1,CATG00000068362.1,CATG00000068404.1,CATG00000068412.1,CATG00000068905.1,CATG00000068941.1,CATG00000068951.1,CATG00000068952.1,CATG00000068957.1,CATG00000068986.1,CATG00000069038.1,CATG00000069061.1,CATG00000069119.1,CATG00000069174.1,CATG00000069181.1,CATG00000069206.1,CATG00000069208.1,CATG00000069210.1,CATG00000069215.1,CATG00000069224.1,CATG00000069590.1,CATG00000069605.1,CATG00000069608.1,CATG00000069671.1,CATG00000069727.1,CATG00000069822.1,CATG00000069825.1,CATG00000069827.1,CATG00000069883.1,CATG00000069894.1,CATG00000070014.1,CATG00000070070.1,CATG00000070074.1,CATG00000070075.1,CATG00000070137.1,CATG00000070139.1,CATG00000070309.1,CATG00000070323.1,CATG00000070347.1,CATG00000070633.1,CATG00000070701.1,CATG00000070753.1,CATG00000070758.1,CATG00000070759.1,CATG00000070928.1,CATG00000071011.1,CATG00000071245.1,CATG00000071336.1,CATG00000071342.1,CATG00000071354.1,CATG00000071355.1,CATG00000071356.1,CATG00000071360.1,CATG00000071361.1,CATG00000071362.1,CATG00000071364.1,CATG00000071447.1,CATG00000071484.1,CATG00000071501.1,CATG00000071524.1,CATG00000071527.1,CATG00000071623.1,CATG00000071624.1,CATG00000071632.1,CATG00000071724.1,CATG00000071804.1,CATG00000071805.1,CATG00000071806.1,CATG00000072157.1,CATG00000072158.1,CATG00000072166.1,CATG00000072198.1,CATG00000072340.1,CATG00000072367.1,CATG00000072378.1,CATG00000072411.1,CATG00000072715.1,CATG00000072804.1,CATG00000072811.1,CATG00000072814.1,CATG00000072820.1,CATG00000072894.1,CATG00000073023.1,CATG00000073096.1,CATG00000073209.1,CATG00000073210.1,CATG00000073310.1,CATG00000073317.1,CATG00000073366.1,CATG00000073487.1,CATG00000073650.1,CATG00000073653.1,CATG00000073733.1,CATG00000073743.1,CATG00000073896.1,CATG00000073950.1,CATG00000073953.1,CATG00000073955.1,CATG00000074004.1,CATG00000074075.1,CATG00000074077.1,CATG00000074202.1,CATG00000074343.1,CATG00000074344.1,CATG00000074489.1,CATG00000074504.1,CATG00000074537.1,CATG00000074550.1,CATG00000074741.1,CATG00000074748.1,CATG00000074758.1,CATG00000074760.1,CATG00000074863.1,CATG00000074877.1,CATG00000074881.1,CATG00000074887.1,CATG00000074891.1,CATG00000074922.1,CATG00000074923.1,CATG00000074926.1,CATG00000074944.1,CATG00000074949.1,CATG00000074965.1,CATG00000074969.1,CATG00000074971.1,CATG00000074975.1,CATG00000074976.1,CATG00000075121.1,CATG00000075247.1,CATG00000075540.1,CATG00000075560.1,CATG00000075564.1,CATG00000075565.1,CATG00000075571.1,CATG00000075595.1,CATG00000075659.1,CATG00000075665.1,CATG00000075670.1,CATG00000075859.1,CATG00000075866.1,CATG00000075869.1,CATG00000075906.1,CATG00000075931.1,CATG00000076005.1,CATG00000076046.1,CATG00000076106.1,CATG00000076176.1,CATG00000076177.1,CATG00000076305.1,CATG00000076488.1,CATG00000076632.1,CATG00000076634.1,CATG00000076637.1,CATG00000076639.1,CATG00000076731.1,CATG00000076837.1,CATG00000076852.1,CATG00000076952.1,CATG00000077255.1,CATG00000077412.1,CATG00000077759.1,CATG00000077766.1,CATG00000077868.1,CATG00000077869.1,CATG00000077871.1,CATG00000077873.1,CATG00000077990.1,CATG00000078043.1,CATG00000078047.1,CATG00000078081.1,CATG00000078082.1,CATG00000078085.1,CATG00000078117.1,CATG00000078275.1,CATG00000078352.1,CATG00000078617.1,CATG00000078628.1,CATG00000078629.1,CATG00000078675.1,CATG00000078677.1,CATG00000078692.1,CATG00000078695.1,CATG00000078696.1,CATG00000078699.1,CATG00000078702.1,CATG00000078706.1,CATG00000078830.1,CATG00000078846.1,CATG00000078852.1,CATG00000078897.1,CATG000</t>
  </si>
  <si>
    <t>CL:0002494</t>
  </si>
  <si>
    <t>cardiocyte</t>
  </si>
  <si>
    <t>A cell located in the heart, including both muscle and non muscle cells.</t>
  </si>
  <si>
    <t>CNhs11088,CNhs11378,CNhs11909,CNhs11987,CNhs12027,CNhs12045,CNhs12057,CNhs12061,CNhs12341,CNhs12350,CNhs12368,CNhs12369,CNhs12370,CNhs12371,CNhs12498,CNhs12571</t>
  </si>
  <si>
    <t>CATG00000001572.1,CATG00000001573.1,CATG00000003622.1,CATG00000003623.1,CATG00000008626.1,CATG00000010858.1,CATG00000010860.1,CATG00000018402.1,CATG00000023460.1,CATG00000030279.1,CATG00000034737.1,CATG00000035285.1,CATG00000037022.1,CATG00000044402.1,CATG00000045032.1,CATG00000050033.1,CATG00000052322.1,CATG00000053593.1,CATG00000056293.1,CATG00000061212.1,CATG00000062929.1,CATG00000072794.1,CATG00000073475.1,CATG00000078588.1,CATG00000084681.1,CATG00000089786.1,CATG00000091881.1,CATG00000093115.1,CATG00000095614.1,CATG00000096234.1,CATG00000096635.1,CATG00000096639.1,CATG00000098035.1,CATG00000098744.1,CATG00000098747.1,CATG00000102395.1,CATG00000103739.1,CATG00000104063.1,CATG00000114825.1,CATG00000117058.1,CATG00000118017.1,ENSG00000101670.7,ENSG00000101955.10,ENSG00000102802.5,ENSG00000105825.7,ENSG00000109193.6,ENSG00000109511.6,ENSG00000118849.5,ENSG00000124875.5,ENSG00000128606.8,ENSG00000136244.7,ENSG00000136574.13,ENSG00000137033.7,ENSG00000143341.7,ENSG00000156466.8,ENSG00000159261.6,ENSG00000163739.4,ENSG00000164532.10,ENSG00000169067.2,ENSG00000172139.10,ENSG00000173918.10,ENSG00000183242.7,ENSG00000185164.10,ENSG00000196611.4,ENSG00000226679.1,ENSG00000227517.2,ENSG00000228063.1,ENSG00000228714.2,ENSG00000230838.1,ENSG00000232949.1,ENSG00000234695.1,ENSG00000237013.1,ENSG00000240602.3,ENSG00000241644.2,ENSG00000248698.1,ENSG00000249417.1,ENSG00000249917.2,ENSG00000250339.2,ENSG00000253330.1,ENSG00000253672.1,ENSG00000253702.1,ENSG00000253802.1,ENSG00000254959.2,ENSG00000258998.1,ENSG00000259471.1,ENSG00000264748.1,ENSG00000270105.1,ENSG00000272736.1,ENSG00000273388.1</t>
  </si>
  <si>
    <t>CL:0002518</t>
  </si>
  <si>
    <t>kidney epithelial cell</t>
  </si>
  <si>
    <t>An epithelial cell of the kidney.</t>
  </si>
  <si>
    <t>CNhs11330,CNhs11331,CNhs11332,CNhs11333,CNhs12074,CNhs12086,CNhs12087,CNhs12088,CNhs12120,CNhs12121,CNhs12624,CNhs12728,CNhs12732,CNhs13080</t>
  </si>
  <si>
    <t>CATG00000000282.1,CATG00000003734.1,CATG00000005569.1,CATG00000006223.1,CATG00000008762.1,CATG00000008997.1,CATG00000009007.1,CATG00000013746.1,CATG00000015637.1,CATG00000017996.1,CATG00000018058.1,CATG00000018059.1,CATG00000023460.1,CATG00000024325.1,CATG00000025047.1,CATG00000025223.1,CATG00000027114.1,CATG00000028585.1,CATG00000033882.1,CATG00000034713.1,CATG00000034843.1,CATG00000035938.1,CATG00000037523.1,CATG00000043412.1,CATG00000044225.1,CATG00000045442.1,CATG00000045713.1,CATG00000047094.1,CATG00000049147.1,CATG00000049835.1,CATG00000055127.1,CATG00000057003.1,CATG00000057004.1,CATG00000057129.1,CATG00000057668.1,CATG00000065342.1,CATG00000066161.1,CATG00000066936.1,CATG00000069829.1,CATG00000071303.1,CATG00000074726.1,CATG00000076290.1,CATG00000078989.1,CATG00000079105.1,CATG00000086133.1,CATG00000086544.1,CATG00000089786.1,CATG00000091534.1,CATG00000092643.1,CATG00000101752.1,CATG00000106314.1,CATG00000112852.1,CATG00000113039.1,CATG00000114901.1,CATG00000115532.1,CATG00000117070.1,CATG00000118113.1,CATG00000118203.1,ENSG00000002079.8,ENSG00000005001.5,ENSG00000005884.13,ENSG00000008196.8,ENSG00000013588.5,ENSG00000056291.13,ENSG00000064218.4,ENSG00000075275.12,ENSG00000075891.17,ENSG00000078399.11,ENSG00000090530.5,ENSG00000095587.8,ENSG00000100311.12,ENSG00000100557.5,ENSG00000100918.8,ENSG00000101057.11,ENSG00000101670.7,ENSG00000105996.5,ENSG00000105997.18,ENSG00000108511.8,ENSG00000108753.8,ENSG00000111057.6,ENSG00000113249.8,ENSG00000113946.3,ENSG00000117472.5,ENSG00000120055.5,ENSG00000120068.5,ENSG00000122861.11,ENSG00000125618.12,ENSG00000125726.6,ENSG00000125872.7,ENSG00000127129.5,ENSG00000128645.11,ENSG00000128709.10,ENSG00000128713.11,ENSG00000130545.11,ENSG00000130768.10,ENSG00000132130.7,ENSG00000133216.12,ENSG00000136883.8,ENSG00000137251.11,ENSG00000137648.12,ENSG00000137673.4,ENSG00000137731.9,ENSG00000139211.5,ENSG00000141738.9,ENSG00000142910.11,ENSG00000146038.7,ENSG00000148426.8,ENSG00000149564.7,ENSG00000150551.10,ENSG00000153292.11,ENSG00000156510.11,ENSG00000158089.10,ENSG00000158786.4,ENSG00000159263.11,ENSG00000160867.10,ENSG00000162039.10,ENSG00000163347.5,ENSG00000163362.6,ENSG00000163435.11,ENSG00000167105.3,ENSG00000167755.9,ENSG00000167767.9,ENSG00000167874.6,ENSG00000169035.7,ENSG00000169067.2,ENSG00000170166.5,ENSG00000170412.12,ENSG00000170421.7,ENSG00000170523.3,ENSG00000170689.8,ENSG00000171345.9,ENSG00000176753.3,ENSG00000178752.11,ENSG00000178826.6,ENSG00000180730.4,ENSG00000181577.11,ENSG00000181885.14,ENSG00000183018.4,ENSG00000183145.4,ENSG00000184669.6,ENSG00000184697.6,ENSG00000185275.6,ENSG00000188064.5,ENSG00000188157.9,ENSG00000188277.8,ENSG00000188883.4,ENSG00000189143.8,ENSG00000197046.7,ENSG00000198075.5,ENSG00000198889.3,ENSG00000204362.5,ENSG00000204516.5,ENSG00000205078.5,ENSG00000205426.6,ENSG00000205795.4,ENSG00000212724.2,ENSG00000214049.6,ENSG00000216193.2,ENSG00000218014.1,ENSG00000223503.1,ENSG00000223784.1,ENSG00000224189.2,ENSG00000224269.1,ENSG00000226363.3,ENSG00000226835.1,ENSG00000228877.2,ENSG00000230716.3,ENSG00000231107.1,ENSG00000231363.1,ENSG00000231550.1,ENSG00000231651.1,ENSG00000232110.3,ENSG00000232814.2,ENSG00000233155.1,ENSG00000233296.1,ENSG00000233313.2,ENSG00000233611.3,ENSG00000235124.1,ENSG00000235162.4,ENSG00000236663.1,ENSG00000236683.2,ENSG00000238120.1,ENSG00000239462.1,ENSG00000240476.1,ENSG00000240990.5,ENSG00000241416.1,ENSG00000242207.1,ENSG00000242242.1,ENSG00000243081.2,ENSG00000243486.1,ENSG00000243509.4,ENSG00000244649.2,ENSG00000249007.1,ENSG00000250073.2,ENSG00000251292.1,ENSG00000251381.2,ENSG00000253552.3,ENSG00000255509.2,ENSG00000257642.1,ENSG00000259207.3,ENSG00000259293.1,ENSG00000259342.1,ENSG00000259359.1,ENSG00000259549.1,ENSG00000259753.1,ENSG00000259933.2,ENSG00000260027.3,ENSG00000260549.1,ENSG00000261175.1,ENSG00000262302.1,ENSG00000262920.1,ENSG00000263462.1,ENSG00000264748.1,ENSG00000265610.1,ENSG00000265939.1,ENSG00000268669.1,ENSG00000269706.1,ENSG00000270182.1,ENSG00000272763.1</t>
  </si>
  <si>
    <t>CL:0002521</t>
  </si>
  <si>
    <t>subcutaneous fat cell</t>
  </si>
  <si>
    <t>A fat cell that is part of subcutaneous adipose tissue.</t>
  </si>
  <si>
    <t>CNhs11371,CNhs12017,CNhs12494</t>
  </si>
  <si>
    <t>CATG00000000615.1,CATG00000005748.1,CATG00000019453.1,CATG00000022121.1,CATG00000031487.1,CATG00000038838.1,CATG00000039833.1,CATG00000047266.1,CATG00000050266.1,CATG00000067603.1,CATG00000071068.1,CATG00000071352.1,CATG00000081650.1,CATG00000084681.1,CATG00000085333.1,CATG00000087208.1,CATG00000096501.1,CATG00000097573.1,CATG00000101821.1,CATG00000105354.1,CATG00000106343.1,ENSG00000004776.7,ENSG00000006016.6,ENSG00000007314.7,ENSG00000008394.8,ENSG00000025434.14,ENSG00000042286.10,ENSG00000062282.10,ENSG00000076555.11,ENSG00000079435.5,ENSG00000099194.5,ENSG00000100075.5,ENSG00000101955.10,ENSG00000116690.7,ENSG00000117594.5,ENSG00000119927.9,ENSG00000124003.9,ENSG00000130203.5,ENSG00000130707.13,ENSG00000131471.2,ENSG00000131480.4,ENSG00000132386.6,ENSG00000133317.10,ENSG00000135437.5,ENSG00000138615.4,ENSG00000138796.11,ENSG00000144908.9,ENSG00000147872.5,ENSG00000149485.12,ENSG00000151365.2,ENSG00000151632.12,ENSG00000154856.8,ENSG00000157150.4,ENSG00000162746.10,ENSG00000163884.3,ENSG00000164920.5,ENSG00000165269.8,ENSG00000166106.2,ENSG00000166347.14,ENSG00000166819.7,ENSG00000167107.8,ENSG00000167588.8,ENSG00000167676.3,ENSG00000169100.8,ENSG00000169692.8,ENSG00000169710.6,ENSG00000170262.8,ENSG00000170323.4,ENSG00000171303.5,ENSG00000173918.10,ENSG00000174807.3,ENSG00000175445.10,ENSG00000177666.11,ENSG00000181092.5,ENSG00000183160.8,ENSG00000187134.8,ENSG00000187288.6,ENSG00000196139.7,ENSG00000196616.8,ENSG00000197766.3,ENSG00000213225.6,ENSG00000223678.1,ENSG00000225661.2,ENSG00000225770.1,ENSG00000225891.1,ENSG00000226549.3,ENSG00000229400.1,ENSG00000230024.1,ENSG00000230259.2,ENSG00000230838.1,ENSG00000231367.1,ENSG00000232233.1,ENSG00000233608.2,ENSG00000233858.4,ENSG00000234380.1,ENSG00000234688.1,ENSG00000234907.1,ENSG00000235043.2,ENSG00000240652.1,ENSG00000245812.2,ENSG00000245848.2,ENSG00000249378.1,ENSG00000250451.1,ENSG00000250802.2,ENSG00000253686.1,ENSG00000254230.1,ENSG00000255020.1,ENSG00000255108.1,ENSG00000258572.1,ENSG00000258910.2,ENSG00000265511.1,ENSG00000267272.1,ENSG00000267328.1,ENSG00000267653.1,ENSG00000270141.2,ENSG00000271373.1,ENSG00000272368.1</t>
  </si>
  <si>
    <t>CL:0002536</t>
  </si>
  <si>
    <t>epithelial cell of amnion</t>
  </si>
  <si>
    <t>An epithelial cell that is part of the amnion.</t>
  </si>
  <si>
    <t>CNhs11341,CNhs12125</t>
  </si>
  <si>
    <t>CATG00000001221.1,CATG00000001347.1,CATG00000001354.1,CATG00000001487.1,CATG00000001597.1,CATG00000001918.1,CATG00000002157.1,CATG00000002784.1,CATG00000003482.1,CATG00000004261.1,CATG00000004539.1,CATG00000005743.1,CATG00000006016.1,CATG00000006321.1,CATG00000007322.1,CATG00000007704.1,CATG00000008242.1,CATG00000008429.1,CATG00000009007.1,CATG00000010836.1,CATG00000011049.1,CATG00000011416.1,CATG00000011834.1,CATG00000011999.1,CATG00000012716.1,CATG00000013219.1,CATG00000013907.1,CATG00000016104.1,CATG00000016639.1,CATG00000018293.1,CATG00000018360.1,CATG00000018362.1,CATG00000021683.1,CATG00000022162.1,CATG00000022667.1,CATG00000023105.1,CATG00000023380.1,CATG00000023382.1,CATG00000024273.1,CATG00000025227.1,CATG00000027440.1,CATG00000029691.1,CATG00000029692.1,CATG00000030059.1,CATG00000030514.1,CATG00000030837.1,CATG00000031332.1,CATG00000031856.1,CATG00000033059.1,CATG00000033592.1,CATG00000033616.1,CATG00000033744.1,CATG00000033839.1,CATG00000033890.1,CATG00000034041.1,CATG00000034601.1,CATG00000035051.1,CATG00000035211.1,CATG00000035504.1,CATG00000037513.1,CATG00000037655.1,CATG00000038456.1,CATG00000038948.1,CATG00000040176.1,CATG00000040450.1,CATG00000041200.1,CATG00000042017.1,CATG00000042600.1,CATG00000042688.1,CATG00000043076.1,CATG00000045284.1,CATG00000045321.1,CATG00000045322.1,CATG00000045337.1,CATG00000047168.1,CATG00000047169.1,CATG00000047170.1,CATG00000047366.1,CATG00000047607.1,CATG00000047802.1,CATG00000048273.1,CATG00000048722.1,CATG00000048744.1,CATG00000049492.1,CATG00000049538.1,CATG00000050740.1,CATG00000051502.1,CATG00000052877.1,CATG00000053171.1,CATG00000053516.1,CATG00000053594.1,CATG00000054460.1,CATG00000054487.1,CATG00000054727.1,CATG00000055140.1,CATG00000055210.1,CATG00000055942.1,CATG00000055986.1,CATG00000056924.1,CATG00000057098.1,CATG00000057342.1,CATG00000058363.1,CATG00000058518.1,CATG00000058845.1,CATG00000058921.1,CATG00000060233.1,CATG00000061294.1,CATG00000062829.1,CATG00000064119.1,CATG00000064710.1,CATG00000064764.1,CATG00000064766.1,CATG00000064767.1,CATG00000064770.1,CATG00000064772.1,CATG00000066606.1,CATG00000066646.1,CATG00000066707.1,CATG00000070509.1,CATG00000070646.1,CATG00000070724.1,CATG00000071023.1,CATG00000072299.1,CATG00000072598.1,CATG00000073508.1,CATG00000074316.1,CATG00000076320.1,CATG00000076981.1,CATG00000078011.1,CATG00000078191.1,CATG00000079603.1,CATG00000079868.1,CATG00000080468.1,CATG00000082684.1,CATG00000085328.1,CATG00000085400.1,CATG00000085430.1,CATG00000087234.1,CATG00000089882.1,CATG00000090687.1,CATG00000090884.1,CATG00000091626.1,CATG00000095724.1,CATG00000095840.1,CATG00000096894.1,CATG00000097865.1,CATG00000098042.1,CATG00000098356.1,CATG00000098378.1,CATG00000098747.1,CATG00000098748.1,CATG00000098773.1,CATG00000098782.1,CATG00000098783.1,CATG00000100048.1,CATG00000100918.1,CATG00000101346.1,CATG00000102166.1,CATG00000102517.1,CATG00000104225.1,CATG00000104450.1,CATG00000105764.1,CATG00000105889.1,CATG00000106061.1,CATG00000106337.1,CATG00000106881.1,CATG00000106954.1,CATG00000107166.1,CATG00000107304.1,CATG00000107401.1,CATG00000108420.1,CATG00000108499.1,CATG00000108835.1,CATG00000108840.1,CATG00000109382.1,CATG00000109603.1,CATG00000110053.1,CATG00000110054.1,CATG00000110055.1,CATG00000110056.1,CATG00000110057.1,CATG00000110059.1,CATG00000110062.1,CATG00000110500.1,CATG00000111097.1,CATG00000114510.1,CATG00000114629.1,CATG00000115046.1,CATG00000115047.1,CATG00000115049.1,CATG00000115819.1,CATG00000116299.1,CATG00000116309.1,CATG00000116317.1,CATG00000116398.1,CATG00000116783.1,CATG00000117079.1,CATG00000117262.1,CATG00000117724.1,CATG00000118022.1,CATG00000118061.1,ENSG00000006453.9,ENSG00000019549.4,ENSG00000049283.13,ENSG00000052344.11,ENSG00000053747.11,ENSG00000058085.10,ENSG00000060140.4,ENSG00000065618.12,ENSG00000075275.12,ENSG00000075702.12,ENSG00000076716.7,ENSG00000082497.7,ENSG00000083307.6,ENSG00000085741.8,ENSG00000087510.5,ENSG00000088280.14,ENSG00000092820.13,ENSG00000092929.7,ENSG00000094755.12,ENSG00000099869.6,ENSG00000100867.10,ENSG00000102243.8,ENSG00000102854.10,ENSG00000102890.10,ENSG00000104332.7,ENSG00000104892.12,ENSG00000105519.8,ENSG00000106541.7,ENSG00000107438.4,ENSG00000107485.11,ENSG00000110660.10,ENSG00000111057.6,ENSG00000111319.8,ENSG00000111339.6,ENSG00000112559.9,ENSG00000112655.11,ENSG00000112902.7,ENSG00000113196.2,ENSG00000113396.8,ENSG00000114251.9,ENSG00000114270.11,ENSG00000114638.3,ENSG00000115129.9,ENSG00000115221.6,ENSG00000115457.5,ENSG00000116285.8,ENSG00000116774.7,ENSG00000117122.9,ENSG00000120875.4,ENSG00000124143.6,ENSG00000125731.8,ENSG00000125850.6,ENSG00000128567.12,ENSG00000129354.7,ENSG00000130600.11,ENSG00000130635.11,ENSG00000131737.5,ENSG00000131746.8,ENSG00000132470.9,ENSG00000132698.9,ENSG00000132821.7,ENSG00000132854.14,ENSG00000133466.9,ENSG00000134207.10,ENSG00000134258.12,ENSG00000134762.12,ENSG00000135480.10,ENSG00000136068.10,ENSG00000136155.12,ENSG00000136695.10,ENSG00000137203.6,ENSG00000137868.14,ENSG00000139629.11,ENSG00000139973.11,ENSG00000141449.10,ENSG00000141744.3,ENSG00000142530.6,ENSG00000142677.3,ENSG00000143036.12,ENSG00000143061.13,ENSG00000143140.6,ENSG00000143217.7,ENSG00000143845.10,ENSG00000143867.5,ENSG00000144648.10,ENSG00000145113.17,ENSG00000146904.4,ENSG00000147155.6,ENSG00000147689.12,ENSG00000148344.10,ENSG00000148426.8,ENSG00000149573.4,ENSG00000149596.6,ENSG00000151693.5,ENSG00000152931.7,ENSG00000153294.7,ENSG00000154620.5,ENSG00000155066.11,ENSG00000157992.8,ENSG00000158246.7,ENSG00000158769.13,ENSG00000162512.11,ENSG00000163141.14,ENSG00000163701.14,ENSG00000163810.7,ENSG00000164488.7,ENSG00000164683.12,ENSG00000165863.12,ENSG00000166145.10,ENSG00000166546.9,ENSG00000166689.10,ENSG00000167123.14,ENSG00000167244.13,ENSG00000167642.8,ENSG00000167644.7,ENSG00000168487.13,ENSG00000169174.9,ENSG00000169231.9,ENSG00000169583.12,ENSG00000170209.4,ENSG00000170214.3,ENSG00000170498.7,ENSG00000170549.3,ENSG00000170561.8,ENSG00000171345.9,ENSG00000172817.3,ENSG00000174792.6,ENSG00000174950.6,ENSG00000175318.7,ENSG00000175707.7,ENSG00000176092.9,ENSG00000176532.3,ENSG00000177106.10,ENSG00000177494.5,ENSG00000179059.5,ENSG00000179256.2,ENSG00000179846.7,ENSG00000179913.6,ENSG00000180176.10,ENSG00000180287.12,ENSG00000181143.11,ENSG00000181392.10,ENSG00000182585.5,ENSG00000183128.7,ENSG00000183145.4,ENSG00000183691.4,ENSG00000183780.8,ENSG00000183840.5,ENSG00000184292.5,ENSG00000184363.5,ENSG00000184564.8,ENSG00000185751.4,ENSG00000186530.13,ENSG00000186567.8,ENSG00000187583.6,ENSG00000188269.4,ENSG00000188910.7,ENSG00000189143.8,ENSG00000189280.3,ENSG00000189433.5,ENSG00000196411.5,ENSG00000196878.8,ENSG00000197308.4,ENSG00000197565.11,ENSG00000197934.4,ENSG00000198959.7,ENSG00000203783.4,ENSG00000203878.7,ENSG00000204429.4,ENSG00000204539.3,ENSG00000205325.1,ENSG00000205978.5,ENSG00000206159.6,ENSG00000211764.1,ENSG00000213050.4,ENSG00000213406.3,ENSG00000214167.1,ENSG00000214530.3,ENSG00000218014.1,ENSG00000218416.3,ENSG00000221389.1,ENSG00000223477.3,ENSG00000223617.1,ENSG00000223784.1,ENSG00000223813.2,ENSG00000223967.1,ENSG00000224097.5,ENSG00000224260.2,ENSG00000224520.2,ENSG00000225077.2,ENSG00000225511.2,ENSG00000225950.3,ENSG00000226005.3,ENSG00000226416.1,ENSG00000226427.1,ENSG00000226652.1,ENSG00000226762.1,ENSG00000227479.1,ENSG00000228917.1,ENSG00000229028.2,ENSG00000229636.2,ENSG00000229950.1,ENSG00000230716.3,ENSG00000231093.1,ENSG00000231203.1,ENSG00000231213.2,ENSG00000231336.1,ENSG00000231826.1,ENSG00000231851.1,ENSG00000232638.1,ENSG00000232987.1,ENSG00000233332.1,ENSG00000233521.1,ENSG00000233579.1,ENSG00000233978.1,ENSG00000235124.1,ENSG00000235202.1,ENSG00000235947.1,ENSG00000235978.2,ENSG00000237594.2,ENSG00000239556.2,ENSG00000239887.3,ENSG00000240563.1,ENSG00000240747.3,ENSG00000240801.1,ENSG00000241416.1,ENSG00000242136.1,ENSG00000242150.2,ENSG00000242568.1,ENSG00000243350.1,ENSG00000243715.1,ENSG00000244586.1,ENSG00000244619.2,ENSG00000248568.1,ENSG00000249430.1,ENSG00000249505.1,ENSG00000249590.3,ENSG00000250379.1,ENSG00000250539.1,ENSG00000251191.3,ENSG00000252826.1,ENSG00000253348.1,ENSG00000253500.1,ENSG00000253775.1,ENSG00000253886.1,ENSG00000254024.1,ENSG00000254605.1,ENSG00000254951.3,ENSG00000255129.1,ENSG00000255133.1,ENSG00000255824.1,ENSG00000257671.1,ENSG00000258021.1,ENSG00000259038.1,ENSG00000259341.1,ENSG00000259423.1,ENSG00000259727.1,ENSG00000260889.1,ENSG00000260899.1,ENSG00000261632.1,ENSG00000263017.1,ENSG00000264552.1,ENSG00000264831.1,ENSG00000265660.1,ENSG00000265864.1,ENSG00000267551.3,ENSG00000267748.2,ENSG00000269706.1,ENSG00000269855.1,ENSG00000271758.1,ENSG00000272189.1,ENSG00000273291.1,ENSG00000273328.1</t>
  </si>
  <si>
    <t>CL:0002537</t>
  </si>
  <si>
    <t>amnion mesenchymal stem cell</t>
  </si>
  <si>
    <t>A mesenchymal stem cell of the amnion membrane.</t>
  </si>
  <si>
    <t>CNhs11349,CNhs12104,CNhs12379,CNhs12502,CNhs12503</t>
  </si>
  <si>
    <t>CATG00000000204.1,CATG00000001354.1,CATG00000001572.1,CATG00000003506.1,CATG00000004063.1,CATG00000004601.1,CATG00000004979.1,CATG00000005924.1,CATG00000007803.1,CATG00000009007.1,CATG00000010758.1,CATG00000011856.1,CATG00000012716.1,CATG00000013204.1,CATG00000013573.1,CATG00000013723.1,CATG00000017910.1,CATG00000018363.1,CATG00000019241.1,CATG00000019701.1,CATG00000020191.1,CATG00000020713.1,CATG00000020834.1,CATG00000022131.1,CATG00000022162.1,CATG00000022668.1,CATG00000023514.1,CATG00000026720.1,CATG00000028813.1,CATG00000028825.1,CATG00000029692.1,CATG00000030059.1,CATG00000030514.1,CATG00000030837.1,CATG00000031332.1,CATG00000031386.1,CATG00000031401.1,CATG00000031566.1,CATG00000031864.1,CATG00000033658.1,CATG00000034041.1,CATG00000035051.1,CATG00000035089.1,CATG00000035951.1,CATG00000037057.1,CATG00000037192.1,CATG00000037405.1,CATG00000037497.1,CATG00000037784.1,CATG00000038371.1,CATG00000038456.1,CATG00000038948.1,CATG00000039611.1,CATG00000042017.1,CATG00000042606.1,CATG00000045322.1,CATG00000045337.1,CATG00000047060.1,CATG00000047168.1,CATG00000047169.1,CATG00000047181.1,CATG00000047672.1,CATG00000049143.1,CATG00000049538.1,CATG00000050708.1,CATG00000052877.1,CATG00000052991.1,CATG00000053171.1,CATG00000055210.1,CATG00000055986.1,CATG00000056055.1,CATG00000057494.1,CATG00000058845.1,CATG00000058898.1,CATG00000059232.1,CATG00000060233.1,CATG00000060901.1,CATG00000064710.1,CATG00000064764.1,CATG00000066646.1,CATG00000069831.1,CATG00000070468.1,CATG00000071023.1,CATG00000072299.1,CATG00000073509.1,CATG00000074316.1,CATG00000075246.1,CATG00000077278.1,CATG00000077986.1,CATG00000078011.1,CATG00000078191.1,CATG00000078660.1,CATG00000079603.1,CATG00000080214.1,CATG00000080571.1,CATG00000080876.1,CATG00000081675.1,CATG00000081948.1,CATG00000083449.1,CATG00000083861.1,CATG00000084678.1,CATG00000086193.1,CATG00000087225.1,CATG00000087330.1,CATG00000088641.1,CATG00000090184.1,CATG00000090248.1,CATG00000091037.1,CATG00000091701.1,CATG00000091805.1,CATG00000091909.1,CATG00000092216.1,CATG00000092691.1,CATG00000093355.1,CATG00000093916.1,CATG00000096894.1,CATG00000096921.1,CATG00000097457.1,CATG00000098278.1,CATG00000098773.1,CATG00000100004.1,CATG00000101027.1,CATG00000101329.1,CATG00000101903.1,CATG00000102220.1,CATG00000103390.1,CATG00000103597.1,CATG00000103771.1,CATG00000103786.1,CATG00000103787.1,CATG00000105889.1,CATG00000106555.1,CATG00000107304.1,CATG00000107401.1,CATG00000108753.1,CATG00000108871.1,CATG00000109557.1,CATG00000109964.1,CATG00000110053.1,CATG00000114388.1,CATG00000115046.1,CATG00000115047.1,CATG00000115049.1,CATG00000116309.1,CATG00000116317.1,CATG00000116501.1,CATG00000116746.1,CATG00000116783.1,CATG00000117079.1,CATG00000117262.1,CATG00000117277.1,CATG00000117309.1,CATG00000117724.1,CATG00000118022.1,CATG00000118061.1,ENSG00000013588.5,ENSG00000053747.11,ENSG00000070404.5,ENSG00000070748.13,ENSG00000073067.9,ENSG00000077274.7,ENSG00000087128.5,ENSG00000092820.13,ENSG00000096696.9,ENSG00000100234.11,ENSG00000102243.8,ENSG00000102854.10,ENSG00000104892.12,ENSG00000105976.10,ENSG00000105989.4,ENSG00000109205.12,ENSG00000110375.2,ENSG00000112378.11,ENSG00000113196.2,ENSG00000113396.8,ENSG00000114251.9,ENSG00000114638.3,ENSG00000116017.6,ENSG00000117394.15,ENSG00000117472.5,ENSG00000122042.9,ENSG00000124171.4,ENSG00000128710.5,ENSG00000130600.11,ENSG00000132561.9,ENSG00000133466.9,ENSG00000134258.12,ENSG00000134760.5,ENSG00000136068.10,ENSG00000136153.15,ENSG00000136695.10,ENSG00000138772.8,ENSG00000139973.11,ENSG00000141449.10,ENSG00000142623.8,ENSG00000143845.10,ENSG00000144452.10,ENSG00000146373.12,ENSG00000147041.7,ENSG00000148344.10,ENSG00000149596.6,ENSG00000153294.7,ENSG00000155269.7,ENSG00000155622.6,ENSG00000158246.7,ENSG00000159348.8,ENSG00000163141.14,ENSG00000163810.7,ENSG00000164855.11,ENSG00000166268.6,ENSG00000166396.8,ENSG00000166546.9,ENSG00000167244.13,ENSG00000167916.4,ENSG00000168477.13,ENSG00000169583.12,ENSG00000169962.4,ENSG00000171345.9,ENSG00000171403.5,ENSG00000172927.3,ENSG00000173156.2,ENSG00000173467.4,ENSG00000175315.2,ENSG00000176092.9,ENSG00000176532.3,ENSG00000176907.3,ENSG00000177106.10,ENSG00000177694.10,ENSG00000178776.4,ENSG00000179133.7,ENSG00000179256.2,ENSG00000179846.7,ENSG00000180914.6,ENSG00000181143.11,ENSG00000181458.6,ENSG00000181634.7,ENSG00000182261.3,ENSG00000183531.1,ENSG00000183691.4,ENSG00000184363.5,ENSG00000185332.2,ENSG00000185567.6,ENSG00000185751.4,ENSG00000186807.9,ENSG00000186831.7,ENSG00000186847.5,ENSG00000187714.5,ENSG00000188100.8,ENSG00000188112.4,ENSG00000188393.4,ENSG00000189051.5,ENSG00000196154.7,ENSG00000198092.5,ENSG00000204362.5,ENSG00000204421.2,ENSG00000204429.4,ENSG00000204539.3,ENSG00000206538.3,ENSG00000207817.1,ENSG00000208038.1,ENSG00000214860.4,ENSG00000215033.3,ENSG00000215915.5,ENSG00000216306.3,ENSG00000218014.1,ENSG00000218416.3,ENSG00000223477.3,ENSG00000223617.1,ENSG00000223784.1,ENSG00000224592.1,ENSG00000224945.1,ENSG00000225511.2,ENSG00000226416.1,ENSG00000227184.3,ENSG00000227338.1,ENSG00000227959.1,ENSG00000228470.1,ENSG00000228727.4,ENSG00000228998.3,ENSG00000229028.2,ENSG00000229526.2,ENSG00000229694.2,ENSG00000229896.2,ENSG00000230109.1,ENSG00000230638.3,ENSG00000230825.1,ENSG00000231213.2,ENSG00000232638.1,ENSG00000233186.2,ENSG00000235202.1,ENSG00000235885.3,ENSG00000236975.1,ENSG00000237330.2,ENSG00000237760.1,ENSG00000237813.3,ENSG00000239887.3,ENSG00000240801.1,ENSG00000242136.1,ENSG00000242568.1,ENSG00000243350.1,ENSG00000243715.1,ENSG00000246273.2,ENSG00000248544.2,ENSG00000249531.2,ENSG00000251574.2,ENSG00000252826.1,ENSG00000253658.1,ENSG00000253715.1,ENSG00000253775.1,ENSG00000254153.1,ENSG00000254202.1,ENSG00000254285.2,ENSG00000254542.1,ENSG00000254951.3,ENSG00000255191.1,ENSG00000255595.1,ENSG00000255606.1,ENSG00000255824.1,ENSG00000256514.1,ENSG00000258038.1,ENSG00000258115.1,ENSG00000258642.1,ENSG00000258740.1,ENSG00000258897.1,ENSG00000258918.1,ENSG00000259341.1,ENSG00000260604.1,ENSG00000260833.2,ENSG00000260899.1,ENSG00000261092.1,ENSG00000261105.1,ENSG00000261143.1,ENSG00000261632.1,ENSG00000262454.1,ENSG00000263680.2,ENSG00000264269.1,ENSG00000265246.1,ENSG00000267069.1,ENSG00000267943.1,ENSG00000268621.1,ENSG00000268894.2,ENSG00000269855.1,ENSG00000273291.1</t>
  </si>
  <si>
    <t>CL:0002539</t>
  </si>
  <si>
    <t>aortic smooth muscle cell</t>
  </si>
  <si>
    <t>A smooth muscle cell of the aorta.</t>
  </si>
  <si>
    <t>CNhs10838,CNhs11085,CNhs11305,CNhs11309,CNhs13339,CNhs13349,CNhs13358,CNhs13369,CNhs13567,CNhs13577</t>
  </si>
  <si>
    <t>CATG00000001597.1,CATG00000002359.1,CATG00000003622.1,CATG00000003623.1,CATG00000003643.1,CATG00000004222.1,CATG00000005146.1,CATG00000005150.1,CATG00000006018.1,CATG00000006950.1,CATG00000010853.1,CATG00000010858.1,CATG00000010860.1,CATG00000013976.1,CATG00000014277.1,CATG00000014417.1,CATG00000016691.1,CATG00000018954.1,CATG00000019303.1,CATG00000019490.1,CATG00000020602.1,CATG00000020700.1,CATG00000022481.1,CATG00000023391.1,CATG00000025224.1,CATG00000028205.1,CATG00000033882.1,CATG00000034737.1,CATG00000035412.1,CATG00000035417.1,CATG00000036436.1,CATG00000036968.1,CATG00000038679.1,CATG00000039687.1,CATG00000041836.1,CATG00000042427.1,CATG00000043211.1,CATG00000044656.1,CATG00000046160.1,CATG00000046578.1,CATG00000047757.1,CATG00000048399.1,CATG00000050033.1,CATG00000053587.1,CATG00000054723.1,CATG00000055739.1,CATG00000055920.1,CATG00000056687.1,CATG00000059666.1,CATG00000060759.1,CATG00000061212.1,CATG00000061419.1,CATG00000061521.1,CATG00000062127.1,CATG00000062130.1,CATG00000062136.1,CATG00000064469.1,CATG00000068483.1,CATG00000070049.1,CATG00000070962.1,CATG00000071265.1,CATG00000071675.1,CATG00000072792.1,CATG00000072794.1,CATG00000073509.1,CATG00000073640.1,CATG00000075305.1,CATG00000075481.1,CATG00000076265.1,CATG00000077757.1,CATG00000079996.1,CATG00000081335.1,CATG00000082734.1,CATG00000089018.1,CATG00000093115.1,CATG00000093459.1,CATG00000093699.1,CATG00000095695.1,CATG00000095751.1,CATG00000095857.1,CATG00000096107.1,CATG00000096234.1,CATG00000096635.1,CATG00000096638.1,CATG00000096639.1,CATG00000098035.1,CATG00000098547.1,CATG00000098744.1,CATG00000098880.1,CATG00000099070.1,CATG00000100320.1,CATG00000100945.1,CATG00000100969.1,CATG00000101583.1,CATG00000105389.1,CATG00000106860.1,CATG00000107533.1,CATG00000108350.1,CATG00000109489.1,CATG00000110945.1,CATG00000112166.1,CATG00000112329.1,CATG00000112385.1,CATG00000114825.1,CATG00000115049.1,CATG00000116308.1,ENSG00000082126.13,ENSG00000100739.6,ENSG00000102802.5,ENSG00000104368.13,ENSG00000105825.7,ENSG00000106366.7,ENSG00000108342.8,ENSG00000110347.7,ENSG00000120279.6,ENSG00000124875.5,ENSG00000126562.12,ENSG00000128606.8,ENSG00000136275.6,ENSG00000146666.4,ENSG00000149968.7,ENSG00000150551.10,ENSG00000151388.6,ENSG00000159261.6,ENSG00000159263.11,ENSG00000163735.6,ENSG00000163739.4,ENSG00000163814.3,ENSG00000164171.6,ENSG00000164736.5,ENSG00000170054.10,ENSG00000178550.3,ENSG00000179826.5,ENSG00000184586.4,ENSG00000189326.4,ENSG00000196611.4,ENSG00000207215.1,ENSG00000213067.2,ENSG00000213954.3,ENSG00000224012.3,ENSG00000224269.1,ENSG00000224715.1,ENSG00000224743.2,ENSG00000227517.2,ENSG00000228714.2,ENSG00000228787.1,ENSG00000229613.1,ENSG00000233384.1,ENSG00000233846.2,ENSG00000234695.1,ENSG00000237013.1,ENSG00000240540.2,ENSG00000248132.2,ENSG00000248180.1,ENSG00000248415.1,ENSG00000249210.1,ENSG00000249379.1,ENSG00000249992.1,ENSG00000250339.2,ENSG00000250657.1,ENSG00000251066.1,ENSG00000251793.1,ENSG00000253161.1,ENSG00000253503.1,ENSG00000254526.1,ENSG00000255414.1,ENSG00000256040.1,ENSG00000256386.1,ENSG00000258502.1,ENSG00000259518.1,ENSG00000259721.1,ENSG00000262831.1,ENSG00000265799.1,ENSG00000267577.1,ENSG00000267747.1,ENSG00000272344.1,ENSG00000273388.1,ENSGR0000225661.2</t>
  </si>
  <si>
    <t>CL:0002540</t>
  </si>
  <si>
    <t>mesenchymal stem cell of the bone marrow</t>
  </si>
  <si>
    <t>A mesenchymal stem cell that is part of the bone marrow.</t>
  </si>
  <si>
    <t>CNhs11316,CNhs11344,CNhs12100,CNhs12126,CNhs12366,CNhs12367,CNhs13098</t>
  </si>
  <si>
    <t>CATG00000000412.1,CATG00000001594.1,CATG00000001837.1,CATG00000002435.1,CATG00000004409.1,CATG00000005311.1,CATG00000010860.1,CATG00000012573.1,CATG00000013746.1,CATG00000016703.1,CATG00000020003.1,CATG00000021388.1,CATG00000021434.1,CATG00000022488.1,CATG00000026935.1,CATG00000031327.1,CATG00000031334.1,CATG00000031336.1,CATG00000031337.1,CATG00000032679.1,CATG00000033212.1,CATG00000034672.1,CATG00000041291.1,CATG00000046287.1,CATG00000048079.1,CATG00000050469.1,CATG00000052038.1,CATG00000054908.1,CATG00000055805.1,CATG00000056294.1,CATG00000056931.1,CATG00000058527.1,CATG00000059673.1,CATG00000061212.1,CATG00000061316.1,CATG00000061419.1,CATG00000073475.1,CATG00000074337.1,CATG00000077881.1,CATG00000084677.1,CATG00000084686.1,CATG00000088265.1,CATG00000088696.1,CATG00000089284.1,CATG00000089381.1,CATG00000090013.1,CATG00000097577.1,CATG00000099921.1,CATG00000100649.1,CATG00000101789.1,CATG00000102278.1,CATG00000102497.1,CATG00000106826.1,CATG00000107824.1,CATG00000109016.1,CATG00000110247.1,CATG00000110411.1,CATG00000113156.1,CATG00000115554.1,ENSG00000029559.5,ENSG00000064205.6,ENSG00000074410.9,ENSG00000111536.4,ENSG00000112761.14,ENSG00000122420.5,ENSG00000124249.5,ENSG00000125965.4,ENSG00000127863.11,ENSG00000137745.7,ENSG00000142552.3,ENSG00000143127.8,ENSG00000160886.9,ENSG00000162692.6,ENSG00000163359.11,ENSG00000165694.5,ENSG00000168779.15,ENSG00000179869.10,ENSG00000180818.4,ENSG00000188487.7,ENSG00000198028.3,ENSG00000198768.6,ENSG00000204187.5,ENSG00000207949.1,ENSG00000212610.1,ENSG00000213417.2,ENSG00000215808.2,ENSG00000223829.1,ENSG00000226068.1,ENSG00000226115.1,ENSG00000227482.1,ENSG00000230838.1,ENSG00000231054.1,ENSG00000231231.1,ENSG00000233313.2,ENSG00000235180.1,ENSG00000236885.1,ENSG00000237413.1,ENSG00000237548.1,ENSG00000239332.1,ENSG00000242252.1,ENSG00000250102.1,ENSG00000250634.1,ENSG00000250748.2,ENSG00000251144.1,ENSG00000251151.2,ENSG00000253163.1,ENSG00000259348.1,ENSG00000260123.1,ENSG00000260454.1,ENSG00000261095.1,ENSG00000263432.1,ENSG00000267131.1,ENSG00000272524.1</t>
  </si>
  <si>
    <t>CL:0002541</t>
  </si>
  <si>
    <t>chorionic membrane mesenchymal stem cell</t>
  </si>
  <si>
    <t>A mesenchymal stem cell of the chorionic membrane.</t>
  </si>
  <si>
    <t>CNhs12380,CNhs12504,CNhs12506</t>
  </si>
  <si>
    <t>CATG00000000936.1,CATG00000001347.1,CATG00000001354.1,CATG00000001487.1,CATG00000001520.1,CATG00000002329.1,CATG00000002502.1,CATG00000002849.1,CATG00000002970.1,CATG00000003016.1,CATG00000003158.1,CATG00000003447.1,CATG00000004063.1,CATG00000004187.1,CATG00000004270.1,CATG00000004761.1,CATG00000004813.1,CATG00000005003.1,CATG00000005581.1,CATG00000007803.1,CATG00000007894.1,CATG00000008762.1,CATG00000008997.1,CATG00000009062.1,CATG00000009375.1,CATG00000009901.1,CATG00000009913.1,CATG00000010559.1,CATG00000010758.1,CATG00000010836.1,CATG00000010842.1,CATG00000010962.1,CATG00000011013.1,CATG00000011648.1,CATG00000011990.1,CATG00000012932.1,CATG00000013573.1,CATG00000013663.1,CATG00000014139.1,CATG00000014312.1,CATG00000016136.1,CATG00000016238.1,CATG00000016288.1,CATG00000016624.1,CATG00000016934.1,CATG00000016989.1,CATG00000017442.1,CATG00000017910.1,CATG00000018059.1,CATG00000018064.1,CATG00000018500.1,CATG00000019241.1,CATG00000019870.1,CATG00000020049.1,CATG00000020954.1,CATG00000022162.1,CATG00000022243.1,CATG00000022504.1,CATG00000022667.1,CATG00000022668.1,CATG00000023105.1,CATG00000023611.1,CATG00000024305.1,CATG00000024738.1,CATG00000024869.1,CATG00000025047.1,CATG00000026720.1,CATG00000027862.1,CATG00000028646.1,CATG00000028813.1,CATG00000029105.1,CATG00000030161.1,CATG00000030881.1,CATG00000031180.1,CATG00000031272.1,CATG00000031332.1,CATG00000031566.1,CATG00000032409.1,CATG00000032556.1,CATG00000034295.1,CATG00000035304.1,CATG00000036792.1,CATG00000037168.1,CATG00000037497.1,CATG00000037513.1,CATG00000037735.1,CATG00000037784.1,CATG00000038157.1,CATG00000038182.1,CATG00000038779.1,CATG00000038948.1,CATG00000039394.1,CATG00000039529.1,CATG00000039799.1,CATG00000039899.1,CATG00000039933.1,CATG00000039952.1,CATG00000040176.1,CATG00000041753.1,CATG00000041910.1,CATG00000042424.1,CATG00000042498.1,CATG00000042600.1,CATG00000042982.1,CATG00000043076.1,CATG00000043330.1,CATG00000043591.1,CATG00000043976.1,CATG00000044557.1,CATG00000045284.1,CATG00000045321.1,CATG00000045322.1,CATG00000045328.1,CATG00000046029.1,CATG00000046051.1,CATG00000046365.1,CATG00000046496.1,CATG00000046561.1,CATG00000046562.1,CATG00000046565.1,CATG00000046566.1,CATG00000046567.1,CATG00000046568.1,CATG00000046843.1,CATG00000046844.1,CATG00000046845.1,CATG00000047045.1,CATG00000047060.1,CATG00000047162.1,CATG00000047168.1,CATG00000047169.1,CATG00000047170.1,CATG00000047181.1,CATG00000047607.1,CATG00000048101.1,CATG00000049272.1,CATG00000049425.1,CATG00000049538.1,CATG00000049817.1,CATG00000049912.1,CATG00000049941.1,CATG00000050049.1,CATG00000050740.1,CATG00000051463.1,CATG00000051543.1,CATG00000051544.1,CATG00000051870.1,CATG00000052877.1,CATG00000053171.1,CATG00000053313.1,CATG00000053748.1,CATG00000053830.1,CATG00000054370.1,CATG00000054983.1,CATG00000055078.1,CATG00000055146.1,CATG00000055197.1,CATG00000055210.1,CATG00000055254.1,CATG00000055285.1,CATG00000055986.1,CATG00000055987.1,CATG00000056056.1,CATG00000056065.1,CATG00000056151.1,CATG00000056187.1,CATG00000056242.1,CATG00000056893.1,CATG00000057494.1,CATG00000058376.1,CATG00000058476.1,CATG00000058556.1,CATG00000058845.1,CATG00000059036.1,CATG00000059143.1,CATG00000059181.1,CATG00000060899.1,CATG00000060900.1,CATG00000060901.1,CATG00000061625.1,CATG00000061688.1,CATG00000061721.1,CATG00000061888.1,CATG00000062252.1,CATG00000062690.1,CATG00000062846.1,CATG00000063860.1,CATG00000064692.1,CATG00000064710.1,CATG00000064764.1,CATG00000065180.1,CATG00000065251.1,CATG00000065822.1,CATG00000066133.1,CATG00000066646.1,CATG00000066856.1,CATG00000066957.1,CATG00000067665.1,CATG00000067739.1,CATG00000068796.1,CATG00000070724.1,CATG00000071063.1,CATG00000071656.1,CATG00000071722.1,CATG00000071753.1,CATG00000072299.1,CATG00000072349.1,CATG00000072677.1,CATG00000072774.1,CATG00000073815.1,CATG00000074461.1,CATG00000074900.1,CATG00000075246.1,CATG00000075441.1,CATG00000075493.1,CATG00000077150.1,CATG00000077520.1,CATG00000078011.1,CATG00000078042.1,CATG00000078795.1,CATG00000078989.1,CATG00000080407.1,CATG00000080959.1,CATG00000081948.1,CATG00000082096.1,CATG00000082102.1,CATG00000082616.1,CATG00000082841.1,CATG00000083054.1,CATG00000084678.1,CATG00000085516.1,CATG00000086193.1,CATG00000086213.1,CATG00000086941.1,CATG00000087225.1,CATG00000088218.1,CATG00000088641.1,CATG00000090244.1,CATG00000090248.1,CATG00000090255.1,CATG00000090406.1,CATG00000090910.1,CATG00000091009.1,CATG00000091763.1,CATG00000091805.1,CATG00000092186.1,CATG00000092198.1,CATG00000092443.1,CATG00000092691.1,CATG00000093287.1,CATG00000093965.1,CATG00000094263.1,CATG00000094443.1,CATG00000094697.1,CATG00000094880.1,CATG00000095548.1,CATG00000095724.1,CATG00000095855.1,CATG00000096636.1,CATG00000096638.1,CATG00000096779.1,CATG00000096817.1,CATG00000096894.1,CATG00000097093.1,CATG00000097174.1,CATG00000097457.1,CATG00000097511.1,CATG00000098210.1,CATG00000098278.1,CATG00000098648.1,CATG00000099257.1,CATG00000099978.1,CATG00000100853.1,CATG00000101027.1,CATG00000101029.1,CATG00000101752.1,CATG00000101754.1,CATG00000102517.1,CATG00000103269.1,CATG00000103597.1,CATG00000103771.1,CATG00000104004.1,CATG00000105889.1,CATG00000106456.1,CATG00000106555.1,CATG00000106702.1,CATG00000106881.1,CATG00000107174.1,CATG00000107219.1,CATG00000107304.1,CATG00000108571.1,CATG00000108753.1,CATG00000108871.1,CATG00000108889.1,CATG00000109901.1,CATG00000109964.1,CATG00000110053.1,CATG00000110068.1,CATG00000110151.1,CATG00000110942.1,CATG00000111179.1,CATG00000111238.1,CATG00000111246.1,CATG00000111739.1,CATG00000113653.1,CATG00000113814.1,CATG00000114351.1,CATG00000114373.1,CATG00000114575.1,CATG00000114977.1,CATG00000116240.1,CATG00000116309.1,CATG00000116317.1,CATG00000116783.1,CATG00000117070.1,CATG00000117071.1,CATG00000117079.1,CATG00000117262.1,CATG00000118022.1,ENSG00000002726.15,ENSG00000003137.4,ENSG00000005001.5,ENSG00000006377.9,ENSG00000006659.8,ENSG00000008323.11,ENSG00000013588.5,ENSG00000022556.11,ENSG00000029993.10,ENSG00000046604.8,ENSG00000049860.9,ENSG00000052344.11,ENSG00000053747.11,ENSG00000054277.8,ENSG00000057294.9,ENSG00000061656.5,ENSG00000064195.7,ENSG00000065618.12,ENSG00000069812.7,ENSG00000070404.5,ENSG00000073008.10,ENSG00000077274.7,ENSG00000080007.6,ENSG00000082438.11,ENSG00000082497.7,ENSG00000083307.6,ENSG00000083782.3,ENSG00000085741.8,ENSG00000087510.5,ENSG00000088280.14,ENSG00000089116.3,ENSG00000091128.8,ENSG00000095596.7,ENSG00000096696.9,ENSG00000099812.6,ENSG00000099869.6,ENSG00000099953.5,ENSG00000100234.11,ENSG00000100368.9,ENSG00000100385.9,ENSG00000100593.13,ENSG00000100867.10,ENSG00000101197.8,ENSG00000101951.12,ENSG00000102221.9,ENSG00000102243.8,ENSG00000102349.10,ENSG00000102554.9,ENSG00000102755.6,ENSG00000102760.12,ENSG00000102854.10,ENSG00000102886.10,ENSG00000102890.10,ENSG00000103196.7,ENSG00000103546.14,ENSG00000104055.10,ENSG00000104332.7,ENSG00000104413.11,ENSG00000104953.14,ENSG00000105137.8,ENSG00000105143.8,ENSG00000105246.5,ENSG00000105519.8,ENSG00000105877.13,ENSG00000105880.4,ENSG00000105976.10,ENSG00000105989.4,ENSG00000106302.5,ENSG00000106366.7,ENSG00000107485.11,ENSG00000108244.12,ENSG00000108813.9,ENSG00000110195.7,ENSG00000110347.7,ENSG00000111057.6,ENSG00000111339.6,ENSG00000112559.9,ENSG00000112902.7,ENSG00000113319.7,ENSG00000113396.8,ENSG00000113494.12,ENSG00000114251.9,ENSG00000114529.8,ENSG00000114638.3,ENSG00000115221.6,ENSG00000115414.14,ENSG00000115468.7,ENSG00000115590.9,ENSG00000115596.3,ENSG00000116014.5,ENSG00000116017.6,ENSG00000116183.6,ENSG00000116285.8,ENSG00000116574.4,ENSG00000117394.15,ENSG00000117594.5,ENSG00000120055.5,ENSG00000120149.7,ENSG00000120162.9,ENSG00000121858.6,ENSG00000122042.9,ENSG00000122133.12,ENSG00000123191.9,ENSG00000123243.10,ENSG00000123342.11,ENSG00000123562.12,ENSG00000123572.12,ENSG00000123843.8,ENSG00000123999.4,ENSG00000124171.4,ENSG00000124260.7,ENSG00000125850.6,ENSG00000126467.6,ENSG00000126709.10,ENSG00000128203.6,ENSG00000128268.11,ENSG00000128710.5,ENSG00000128713.11,ENSG00000129521.9,ENSG00000129757.8,ENSG00000130303.8,ENSG00000130600.11,ENSG00000130762.10,ENSG00000130822.11,ENSG00000130829.13,ENSG00000131620.13,ENSG00000131746.8,ENSG00000131941.3,ENSG00000132170.15,ENSG00000132698.9,ENSG00000132746.10,ENSG00000132854.14,ENSG00000133466.9,ENSG00000134317.13,ENSG00000134762.12,ENSG00000134871.13,ENSG00000135002.7,ENSG00000135074.11,ENSG00000135480.10,ENSG00000135914.5,ENSG00000135919.8,ENSG00000135925.4,ENSG00000136155.12,ENSG00000136261.10,ENSG00000136826.10,ENSG00000137203.6,ENSG00000137269.10,ENSG00000137270.10,ENSG00000137699.12,ENSG00000137868.14,ENSG00000138271.4,ENSG00000139304.8,ENSG00000139629.11,ENSG00000139973.11,ENSG00000140459.13,ENSG00000140479.12,ENSG00000141255.8,ENSG00000141449.10,ENSG00000141738.9,ENSG00000141744.3,ENSG00000142623.8,ENSG00000142910.11,ENSG00000142949.12,ENSG00000143061.13,ENSG00000143125.5,ENSG00000143140.6,ENSG00000143217.7,ENSG00000143367.11,ENSG00000143382.9,ENSG00000144476.5,ENSG00000144648.10,ENSG00000144824.15,ENSG00000145287.6,ENSG00000145715.10,ENSG00000145911.5,ENSG00000145990.6,ENSG00000146166.12,ENSG00000146373.12,ENSG00000146648.11,ENSG00000146678.5,ENSG00000146966.8,ENSG00000147041.7,ENSG00000148344.10,ENSG00000148426.8,ENSG00000148848.10,ENSG00000148926.5,ENSG00000149043.12,ENSG00000149300.5,ENSG00000149596.6,ENSG00000150048.6,ENSG00000150938.5,ENSG00000153294.7,ENSG00000153822.9,ENSG00000154127.5,ENSG00000154274.10,ENSG00000154734.10,ENSG00000154764.5,ENSG00000154822.11,ENSG00000154898.11,ENSG00000154914.12,ENSG00000155269.7,ENSG00000155622.6,ENSG00000156009.5,ENSG00000156269.4,ENSG00000156966.6,ENSG00000158014.10,ENSG00000158246.7,ENSG00000158769.13,ENSG00000158825.5,ENSG00000159348.8,ENSG00000159516.8,ENSG00000162753.10,ENSG00000162772.12,ENSG00000162817.6,ENSG00000163145.8,ENSG00000163283.6,ENSG00000163354.10,ENSG00000163701.14,ENSG00000163993.6,ENSG00000164007.6,ENSG00000164120.9,ENSG00000164185.4,ENSG00000164488.7,ENSG00000164695.4,ENSG00000164744.8,ENSG00000164855.11,ENSG00000164920.5,ENSG00000165105.9,ENSG00000165390.11,ENSG00000165617.10,ENSG00000165621.4,ENSG00000165685.4,ENSG00000165949.8,ENSG00000166147.9,ENSG00000166473.12,ENSG00000166546.9,ENSG00000166592.7,ENSG00000166670.5,ENSG00000166863.7,ENSG00000166961.10,ENSG00000167103.7,ENSG00000167244.13,ENSG00000167549.14,ENSG00000167608.7,ENSG00000167618.5,ENSG00000167634.8,ENSG00000168143.8,ENSG00000168679.13,ENSG00000168758.6,ENSG00000169242.7,ENSG00000169495.4,ENSG00000169583.12,ENSG00000170561.8,ENSG00000170627.5,ENSG00000171219.8,ENSG00000171345.9,ENSG00000171402.10,ENSG00000171956.5,ENSG00000172215.5,ENSG00000172818.5,ENSG00000172901.15,ENSG00000173212.4,ENSG00000173578.6,ENSG00000174028.6,ENSG00000174156.9,ENSG00000174343.5,ENSG00000174640.8,ENSG00000174792.6,ENSG00000174945.9,ENSG00000175315.2,ENSG00000175318.7,ENSG00000175707.7,ENSG00000176092.9,ENSG00000176532.3,ENSG00000176834.9,ENSG00000176907.3,ENSG00000176979.8,ENSG00000177106.10,ENSG00000177494.5,ENSG00000178038.12,ENSG00000178150.4,ENSG00000178462.7,ENSG00000178631.7,ENSG00000178776.4,ENSG00000178826.6,ENSG00000179046.4,ENSG00000179256.2,ENSG00000179761.7,ENSG00000179913.6,ENSG00000180138.6,ENSG00000180190.7,ENSG00000181126.9,ENSG00000181143.11,ENSG00000181458.6,ENSG00000182261.3,ENSG00000182578.9,ENSG00000182625.3,ENSG00000182752.8,ENSG00000182782.7,ENSG00000183114.6,ENSG00000183531.1,ENSG00000183691.4,ENSG00000183734.4,ENSG00000184029.5,ENSG00000184160.6,ENSG00000184363.5,ENSG00000184481.12,ENSG00000184564.8,ENSG00000184984.8,ENSG00000185247.10,ENSG00000185269.7,ENSG00000185332.2,ENSG00000185751.4,ENSG00000186493.7,ENSG00000186567.8,ENSG00000186652.5,ENSG00000187156.4,ENSG00000187461.5,ENSG00000187600.8,ENSG00000187772.6,ENSG00000187867.4,ENSG00000188883.4,ENSG00000188910.7,ENSG00000188984.7,ENSG00000189143.8,ENSG00000196083.5,ENSG00000196196.2,ENSG00000196390.6,ENSG00000196872.6,ENSG00000196917.4,ENSG00000197308.4,ENSG00000197614.6,ENSG00000197646.6,ENSG00000197934.4,ENSG00000198054.7,ENSG00000198959.7,ENSG00000200879.1,ENSG00000200997.1,ENSG00000202318.1,ENSG00000203499.6,ENSG00000203857.5,ENSG00000203897.3,ENSG00000203907.5,ENSG00000204128.5,ENSG00000204362.5,ENSG00000204421.2,ENSG00000204539.3,ENSG00000204632.7,ENSG00000204644.5,ENSG00000204832.5,ENSG00000204941.9,ENSG00000205221.8,ENSG00000206159.6,ENSG00000206341.6,ENSG00000206538.3,ENSG00000207817.1,ENSG00000211448.7,ENSG00000212710.3,ENSG00000213036.3,ENSG00000213070.3,ENSG00000213082.3,ENSG00000213148.3,ENSG00000213225.6,ENSG00000214049.6,ENSG00000214289.2,ENSG00000214860.4,ENSG00000215020.3,ENSG00000215319.2,ENSG00000215414.3,ENSG00000216588.4,ENSG00000218416.3,ENSG00000218996.1,ENSG00000219433.2,ENSG00000219607.2,ENSG00000219992.2,ENSG00000223573.2,ENSG00000223617.1,ENSG00000223783.1,ENSG00000223786.1,ENSG00000223813.2,ENSG00000224057.1,ENSG00000224520.2,ENSG00000224652.1,ENSG00000224658.1,ENSG00000224930.2,ENSG00000224945.1,ENSG00000225077.2,ENSG00000225595.2,ENSG00000225603.3,ENSG00000225778.1,ENSG00000225950.3,ENSG00000225996.2,ENSG00000226005.3,ENSG00000226059.2,ENSG00000226416.1,ENSG00000226535.1,ENSG00000226933.1,ENSG00000227018.1,ENSG00000227184.3,ENSG00000227308.2,ENSG00000227471.4,ENSG00000227517.2,ENSG00000227603.1,ENSG00000228100.1,ENSG00000228234.1,ENSG00000228262.4,ENSG00000228364.1,ENSG00000228742.5,ENSG00000228917.1,ENSG00000228933.3,ENSG00000228998.3,ENSG00000229142.1,ENSG00000229165.1,ENSG00000229167.1,ENSG00000229401.1,ENSG00000229636.2,ENSG00000229672.2,ENSG00000230079.1,ENSG00000230695.1,ENSG00000230716.3,ENSG00000230758.1,ENSG00000230825.1,ENSG00000230899.1,ENSG00000231216.1,ENSG00000231336.1,ENSG00000231426.1,ENSG00000231518.1,ENSG00000231713.2,ENSG00000231802.1,ENSG00000231826.1,ENSG00000231851.1,ENSG00000232194.1,ENSG00000232316.1,ENSG00000232453.1,ENSG00000232536.1,ENSG00000232638.1,ENSG00000232729.3,ENSG00000232987.1,ENSG00000233056.1,ENSG00000233070.1,ENSG00000233117.2,ENSG00000233124.1,ENSG00000233186.2,ENSG00000233379.1,ENSG00000233828.2,ENSG00000233916.1,ENSG00000233952.1,ENSG00000233978.1,ENSG00000234678.1,ENSG00000234948.1,ENSG00000235124.1,ENSG00000235139.2,ENSG00000235243.1,ENSG00000235387.1,ENSG00000235609.4,ENSG00000235770.1,ENSG00000235947.1,ENSG00000236028.1,ENSG00000236054.1,ENSG00000236080.2,ENSG00000236393.1,ENSG00000236449.1,ENSG00000237125.4,ENSG00000237330.2,ENSG00000237339.1,ENSG00000237525.2,ENSG00000237676.1,ENSG00000237813.3,ENSG00000237931.1,ENSG00000238222.3,ENSG00000238266.1,ENSG00000238464.1,ENSG00000239887.3,ENSG00000240747.3,ENSG00000240801.1,ENSG00000241416.1,ENSG00000242162.1,ENSG00000242221.4,ENSG00000242568.1,ENSG00000242590.1,ENSG00000242779.2,ENSG00000242781.1,ENSG00000242950.2,ENSG00000243130.3,ENSG00000243350.1,ENSG00000243715.1,ENSG00000243753.1,ENSG00000244128.1,ENSG00000244176.1,ENSG00000244280.1,ENSG00000244300.2,ENSG00000244326.2,ENSG00000244479.2,ENSG00000246203.2,ENSG00000246273.2,ENSG00000247498.5,ENSG00000248103.1,ENSG00000248112.1,ENSG00000248131.1,ENSG00000248370.1,ENSG00000248494.1,ENSG00000248515.1,ENSG00000248538.2,ENSG00000248568.1,ENSG00000248712.3,ENSG00000248783.1,ENSG00000249505.1,ENSG00000249531.2,ENSG00000249795.1,ENSG00000250221.1,ENSG00000250539.1,ENSG00000251211.1,ENSG00000251411.1,ENSG00000251533.2,ENSG00000251574.2,ENSG00000253392.2,ENSG00000253410.1,ENSG00000253660.1,ENSG00000253679.1,ENSG00000253775.1,ENSG00000253967.1,ENSG00000254024.1,ENSG00000254101.1,ENSG00000254202.1,ENSG00000254636.1,ENSG00000254727.1,ENSG00000254951.3,ENSG00000255087.2,ENSG00000255317.1,ENSG00000255541.1,ENSG00000255824.1,ENSG00000256005.1,ENSG00000256143.1,ENSG00000256804.1,ENSG00000256913.1,ENSG00000257033.1,ENSG00000257355.1,ENSG00000257446.2,ENSG00000257512.1,ENSG00000257636.2,ENSG00000257671.1,ENSG00000257894.1,ENSG00000258038.1,ENSG00000258081.3,ENSG00000258279.2,ENSG00000258411.2,ENSG00000258430.1,ENSG00000258544.1,ENSG00000258623.1,ENSG00000258624.1,ENSG00000258736.1,ENSG00000258740.1,ENSG00000258815.1,ENSG00000258897.1,ENSG00000259038.1,ENSG00000259230.1,ENSG00000259536.1,ENSG00000259627.1,ENSG00000259727.1,ENSG00000260009.1,ENSG00000260239.1,ENSG00000260459.2,ENSG00000260604.1,ENSG00000260673.1,ENSG00000260676.1,ENSG00000260828.1,ENSG00000260833.2,ENSG00000260899.1,ENSG00000260912.1,ENSG00000261116.1,ENSG00000261632.1,ENSG00000261761.2,ENSG00000262117.1,ENSG00000262454.1,ENSG00000263325.1,ENSG00000263538.1,ENSG00000263711.1,ENSG00000263718.2,ENSG00000265039.1,ENSG00000265329.1,ENSG00000265934.1,ENSG00000265971.1,ENSG00000266527.1,ENSG00000266560.1,ENSG00000266704.1,ENSG00000266853.1,ENSG00000266999.1,ENSG00000267055.1,ENSG00000267069.1,ENSG00000267352.1,ENSG00000267603.1,ENSG00000267943.1,ENSG00000268297.1,ENSG00000268621.1,ENSG00000268791.1,ENSG00000268864.1,ENSG00000268894.2,ENSG00000269099.1,ENSG00000269289.1,ENSG00000269690.1,ENSG00000270362.1,ENSG00000271758.1,ENSG00000271978.1,ENSG00000272482.1,ENSG00000273186.1,ENSG00000273291.1,ENSG00000273328.1</t>
  </si>
  <si>
    <t>CL:0002543</t>
  </si>
  <si>
    <t>vein endothelial cell</t>
  </si>
  <si>
    <t>An endothelial cell that is part of the vein.</t>
  </si>
  <si>
    <t>CNhs10872,CNhs11377,CNhs11967,CNhs12010,CNhs12026,CNhs12497</t>
  </si>
  <si>
    <t>CATG00000000112.1,CATG00000000247.1,CATG00000000460.1,CATG00000000478.1,CATG00000001095.1,CATG00000001381.1,CATG00000002414.1,CATG00000002481.1,CATG00000002682.1,CATG00000004025.1,CATG00000004130.1,CATG00000004250.1,CATG00000004765.1,CATG00000005145.1,CATG00000005449.1,CATG00000005665.1,CATG00000005720.1,CATG00000006183.1,CATG00000006216.1,CATG00000007799.1,CATG00000007968.1,CATG00000008686.1,CATG00000009848.1,CATG00000010061.1,CATG00000010065.1,CATG00000010291.1,CATG00000010301.1,CATG00000011094.1,CATG00000011099.1,CATG00000011928.1,CATG00000011976.1,CATG00000012067.1,CATG00000012286.1,CATG00000012288.1,CATG00000012966.1,CATG00000014376.1,CATG00000015042.1,CATG00000015351.1,CATG00000016757.1,CATG00000018618.1,CATG00000019529.1,CATG00000019538.1,CATG00000020444.1,CATG00000020602.1,CATG00000020650.1,CATG00000020751.1,CATG00000021320.1,CATG00000021580.1,CATG00000022645.1,CATG00000022675.1,CATG00000022709.1,CATG00000022729.1,CATG00000023239.1,CATG00000025555.1,CATG00000025989.1,CATG00000027114.1,CATG00000027485.1,CATG00000027862.1,CATG00000027999.1,CATG00000028000.1,CATG00000028059.1,CATG00000028205.1,CATG00000028597.1,CATG00000029033.1,CATG00000029095.1,CATG00000029625.1,CATG00000029938.1,CATG00000030039.1,CATG00000030139.1,CATG00000030556.1,CATG00000030577.1,CATG00000030848.1,CATG00000031248.1,CATG00000031475.1,CATG00000032553.1,CATG00000033287.1,CATG00000034822.1,CATG00000035375.1,CATG00000035378.1,CATG00000036525.1,CATG00000036613.1,CATG00000037523.1,CATG00000038217.1,CATG00000038547.1,CATG00000038563.1,CATG00000039962.1,CATG00000039987.1,CATG00000040749.1,CATG00000041651.1,CATG00000041685.1,CATG00000042584.1,CATG00000042669.1,CATG00000042868.1,CATG00000042870.1,CATG00000044399.1,CATG00000046210.1,CATG00000047721.1,CATG00000048815.1,CATG00000048945.1,CATG00000049000.1,CATG00000049645.1,CATG00000049817.1,CATG00000050778.1,CATG00000051684.1,CATG00000052335.1,CATG00000053012.1,CATG00000053606.1,CATG00000053935.1,CATG00000053957.1,CATG00000054600.1,CATG00000055569.1,CATG00000056050.1,CATG00000056521.1,CATG00000056735.1,CATG00000056869.1,CATG00000057263.1,CATG00000057722.1,CATG00000057927.1,CATG00000058063.1,CATG00000059236.1,CATG00000059666.1,CATG00000059678.1,CATG00000059694.1,CATG00000059822.1,CATG00000060165.1,CATG00000060356.1,CATG00000062181.1,CATG00000062749.1,CATG00000062821.1,CATG00000062926.1,CATG00000062929.1,CATG00000063408.1,CATG00000063735.1,CATG00000063777.1,CATG00000063869.1,CATG00000064302.1,CATG00000065439.1,CATG00000066984.1,CATG00000067666.1,CATG00000068110.1,CATG00000068525.1,CATG00000068639.1,CATG00000068640.1,CATG00000070342.1,CATG00000071097.1,CATG00000071748.1,CATG00000072837.1,CATG00000073314.1,CATG00000073842.1,CATG00000073954.1,CATG00000074073.1,CATG00000074711.1,CATG00000075172.1,CATG00000075303.1,CATG00000075893.1,CATG00000076246.1,CATG00000077786.1,CATG00000078876.1,CATG00000079483.1,CATG00000079851.1,CATG00000079927.1,CATG00000080182.1,CATG00000080186.1,CATG00000081674.1,CATG00000081952.1,CATG00000082368.1,CATG00000082734.1,CATG00000083054.1,CATG00000083605.1,CATG00000084021.1,CATG00000084507.1,CATG00000085602.1,CATG00000087379.1,CATG00000087712.1,CATG00000088365.1,CATG00000088480.1,CATG00000088485.1,CATG00000088515.1,CATG00000088944.1,CATG00000088992.1,CATG00000089121.1,CATG00000089628.1,CATG00000089786.1,CATG00000090397.1,CATG00000090601.1,CATG00000090888.1,CATG00000091142.1,CATG00000091847.1,CATG00000093111.1,CATG00000093443.1,CATG00000094774.1,CATG00000095078.1,CATG00000095152.1,CATG00000095382.1,CATG00000095575.1,CATG00000096294.1,CATG00000096634.1,CATG00000096635.1,CATG00000096749.1,CATG00000096914.1,CATG00000096938.1,CATG00000098035.1,CATG00000098381.1,CATG00000098547.1,CATG00000100281.1,CATG00000100945.1,CATG00000100958.1,CATG00000100969.1,CATG00000101583.1,CATG00000102148.1,CATG00000102471.1,CATG00000102904.1,CATG00000104063.1,CATG00000104339.1,CATG00000104504.1,CATG00000104713.1,CATG00000105595.1,CATG00000105745.1,CATG00000107103.1,CATG00000107384.1,CATG00000107562.1,CATG00000107848.1,CATG00000108866.1,CATG00000109918.1,CATG00000110135.1,CATG00000110507.1,CATG00000111061.1,CATG00000112807.1,CATG00000113625.1,CATG00000115532.1,CATG00000116725.1,CATG00000116831.1,CATG00000116839.1,CATG00000117065.1,CATG00000118363.1,ENSG00000004399.8,ENSG00000037280.11,ENSG00000046889.14,ENSG00000060140.4,ENSG00000064989.8,ENSG00000066056.9,ENSG00000068001.9,ENSG00000074660.11,ENSG00000076356.6,ENSG00000076706.10,ENSG00000078399.11,ENSG00000078401.6,ENSG00000085276.13,ENSG00000086991.8,ENSG00000087842.6,ENSG00000091879.9,ENSG00000100060.13,ENSG00000100311.12,ENSG00000101000.4,ENSG00000102010.10,ENSG00000102048.11,ENSG00000103966.5,ENSG00000105538.4,ENSG00000106540.4,ENSG00000106991.9,ENSG00000107719.8,ENSG00000108622.6,ENSG00000110799.9,ENSG00000112414.10,ENSG00000113555.4,ENSG00000115380.14,ENSG00000117586.6,ENSG00000119630.9,ENSG00000120156.16,ENSG00000120279.6,ENSG00000120318.11,ENSG00000120337.7,ENSG00000124019.9,ENSG00000125378.11,ENSG00000125810.9,ENSG00000126785.8,ENSG00000127329.10,ENSG00000127920.5,ENSG00000128052.8,ENSG00000128645.11,ENSG00000128917.5,ENSG00000130158.9,ENSG00000131037.10,ENSG00000135312.4,ENSG00000135636.9,ENSG00000138180.11,ENSG00000138722.5,ENSG00000139567.8,ENSG00000140873.11,ENSG00000142798.12,ENSG00000143248.8,ENSG00000144063.3,ENSG00000147113.12,ENSG00000149564.7,ENSG00000150048.6,ENSG00000152804.6,ENSG00000153162.8,ENSG00000154133.10,ENSG00000154783.6,ENSG00000157093.4,ENSG00000157554.14,ENSG00000157570.7,ENSG00000158352.11,ENSG00000158683.3,ENSG00000160447.6,ENSG00000161940.6,ENSG00000162618.8,ENSG00000163762.2,ENSG00000164035.5,ENSG00000164161.5,ENSG00000164283.8,ENSG00000164736.5,ENSG00000164867.6,ENSG00000165716.5,ENSG00000166265.7,ENSG00000167612.8,ENSG00000167874.6,ENSG00000169291.5,ENSG00000169744.8,ENSG00000171056.6,ENSG00000171115.3,ENSG00000171388.9,ENSG00000172889.11,ENSG00000173269.9,ENSG00000173862.3,ENSG00000174749.5,ENSG00000175264.3,ENSG00000175746.4,ENSG00000176435.6,ENSG00000177464.4,ENSG00000179044.11,ENSG00000179314.9,ENSG00000179776.13,ENSG00000183578.5,ENSG00000183873.11,ENSG00000184113.8,ENSG00000184274.3,ENSG00000184497.8,ENSG00000184916.4,ENSG00000185112.4,ENSG00000186105.7,ENSG00000187800.9,ENSG00000188596.5,ENSG00000188643.6,ENSG00000196226.2,ENSG00000196411.5,ENSG00000196421.3,ENSG00000196700.3,ENSG00000198435.2,ENSG00000198558.2,ENSG00000198844.6,ENSG00000198889.3,ENSG00000199161.1,ENSG00000203883.5,ENSG00000204301.5,ENSG00000207118.1,ENSG00000207716.1,ENSG00000207798.1,ENSG00000211764.1,ENSG00000213494.5,ENSG00000213561.4,ENSG00000215142.4,ENSG00000215183.4,ENSG00000223392.1,ENSG00000223768.1,ENSG00000224189.2,ENSG00000224459.1,ENSG00000225407.3,ENSG00000226053.1,ENSG00000226363.3,ENSG00000226937.5,ENSG00000227695.1,ENSG00000227764.1,ENSG00000228401.3,ENSG00000228495.1,ENSG00000228496.1,ENSG00000228742.5,ENSG00000229308.1,ENSG00000229751.1,ENSG00000229953.1,ENSG00000230109.1,ENSG00000230257.1,ENSG00000230258.2,ENSG00000230266.1,ENSG00000230290.1,ENSG00000230309.1,ENSG00000230479.1,ENSG00000230805.2,ENSG00000231298.2,ENSG00000232759.1,ENSG00000232842.2,ENSG00000232949.1,ENSG00000233251.3,ENSG00000233292.1,ENSG00000233611.3,ENSG00000233719.2,ENSG00000235016.1,ENSG00000235387.1,ENSG00000235770.1,ENSG00000236081.1,ENSG00000236098.1,ENSG00000236641.1,ENSG00000236792.1,ENSG00000237371.1,ENSG00000237928.1,ENSG00000238970.1,ENSG00000239264.4,ENSG00000239322.1,ENSG00000243243.1,ENSG00000246211.2,ENSG00000248441.2,ENSG00000248890.1,ENSG00000249631.1,ENSG00000249751.1,ENSG00000249867.1,ENSG00000250073.2,ENSG00000250234.1,ENSG00000251314.2,ENSG00000251322.3,ENSG00000253177.1,ENSG00000253187.2,ENSG00000253552.3,ENSG00000254416.1,ENSG00000254943.1,ENSG00000254975.1,ENSG00000255254.1,ENSG00000255326.1,ENSG00000255462.1,ENSG00000255471.1,ENSG00000255775.1,ENSG00000256083.1,ENSG00000257219.1,ENSG00000257346.1,ENSG00000257477.1,ENSG00000258527.1,ENSG00000258808.1,ENSG00000258902.1,ENSG00000259278.1,ENSG00000259727.1,ENSG00000261175.1,ENSG00000266903.1,ENSG00000267052.1,ENSG00000267175.1,ENSG00000267380.1,ENSG00000267583.1,ENSG00000267668.1,ENSG00000268297.1,ENSG00000268592.2,ENSG00000270182.1,ENSG00000270547.1,ENSG00000271897.1,ENSG00000272180.1,ENSG00000272473.1,ENSG00000273132.1</t>
  </si>
  <si>
    <t>CL:0002544</t>
  </si>
  <si>
    <t>aortic endothelial cell</t>
  </si>
  <si>
    <t>An arterial endothelial cell that is part of the aorta endothelium.</t>
  </si>
  <si>
    <t>CNhs10837,CNhs11375,CNhs11926,CNhs11978,CNhs12022,CNhs12495</t>
  </si>
  <si>
    <t>CATG00000000413.1,CATG00000000571.1,CATG00000001749.1,CATG00000003623.1,CATG00000004025.1,CATG00000004771.1,CATG00000005720.1,CATG00000007799.1,CATG00000007968.1,CATG00000008686.1,CATG00000010291.1,CATG00000010301.1,CATG00000011976.1,CATG00000012057.1,CATG00000012067.1,CATG00000012286.1,CATG00000012288.1,CATG00000012956.1,CATG00000012966.1,CATG00000014374.1,CATG00000014376.1,CATG00000015351.1,CATG00000016136.1,CATG00000016757.1,CATG00000018618.1,CATG00000019022.1,CATG00000019490.1,CATG00000019529.1,CATG00000019535.1,CATG00000019538.1,CATG00000020602.1,CATG00000021147.1,CATG00000021580.1,CATG00000022675.1,CATG00000022709.1,CATG00000023239.1,CATG00000023391.1,CATG00000028000.1,CATG00000028059.1,CATG00000028168.1,CATG00000028597.1,CATG00000029033.1,CATG00000029625.1,CATG00000030039.1,CATG00000030577.1,CATG00000032105.1,CATG00000033287.1,CATG00000033908.1,CATG00000034655.1,CATG00000035663.1,CATG00000036525.1,CATG00000037972.1,CATG00000038217.1,CATG00000038547.1,CATG00000038563.1,CATG00000039525.1,CATG00000039954.1,CATG00000041409.1,CATG00000042065.1,CATG00000042584.1,CATG00000042669.1,CATG00000042867.1,CATG00000042868.1,CATG00000042870.1,CATG00000046265.1,CATG00000047180.1,CATG00000047181.1,CATG00000047721.1,CATG00000048815.1,CATG00000048945.1,CATG00000050201.1,CATG00000052203.1,CATG00000053957.1,CATG00000054600.1,CATG00000056050.1,CATG00000057722.1,CATG00000057930.1,CATG00000058420.1,CATG00000059666.1,CATG00000059678.1,CATG00000060356.1,CATG00000062136.1,CATG00000062749.1,CATG00000063734.1,CATG00000064302.1,CATG00000064766.1,CATG00000064767.1,CATG00000065439.1,CATG00000066816.1,CATG00000067155.1,CATG00000067606.1,CATG00000068525.1,CATG00000068639.1,CATG00000068640.1,CATG00000069358.1,CATG00000069520.1,CATG00000070342.1,CATG00000071640.1,CATG00000072615.1,CATG00000073314.1,CATG00000073954.1,CATG00000074711.1,CATG00000075011.1,CATG00000075172.1,CATG00000076246.1,CATG00000076339.1,CATG00000079927.1,CATG00000080182.1,CATG00000080186.1,CATG00000080202.1,CATG00000080590.1,CATG00000082734.1,CATG00000083054.1,CATG00000084021.1,CATG00000084507.1,CATG00000087379.1,CATG00000088737.1,CATG00000089628.1,CATG00000089786.1,CATG00000095078.1,CATG00000095698.1,CATG00000096634.1,CATG00000096639.1,CATG00000096796.1,CATG00000096914.1,CATG00000096923.1,CATG00000099464.1,CATG00000100867.1,CATG00000100945.1,CATG00000100969.1,CATG00000101583.1,CATG00000101927.1,CATG00000104063.1,CATG00000104339.1,CATG00000104504.1,CATG00000105764.1,CATG00000107284.1,CATG00000107319.1,CATG00000107384.1,CATG00000107562.1,CATG00000109918.1,CATG00000110135.1,CATG00000110732.1,CATG00000111061.1,CATG00000113398.1,CATG00000115044.1,CATG00000116725.1,ENSG00000064989.8,ENSG00000066056.9,ENSG00000068001.9,ENSG00000069812.7,ENSG00000073146.11,ENSG00000074660.11,ENSG00000076356.6,ENSG00000076706.10,ENSG00000078401.6,ENSG00000082126.13,ENSG00000086991.8,ENSG00000087842.6,ENSG00000100060.13,ENSG00000100311.12,ENSG00000101000.4,ENSG00000102010.10,ENSG00000103966.5,ENSG00000105538.4,ENSG00000106366.7,ENSG00000106540.4,ENSG00000106991.9,ENSG00000108622.6,ENSG00000110799.9,ENSG00000113555.4,ENSG00000115380.14,ENSG00000117586.6,ENSG00000118523.5,ENSG00000119630.9,ENSG00000120279.6,ENSG00000120337.7,ENSG00000124019.9,ENSG00000125378.11,ENSG00000126785.8,ENSG00000127329.10,ENSG00000127920.5,ENSG00000128052.8,ENSG00000128917.5,ENSG00000132688.10,ENSG00000133101.5,ENSG00000133561.11,ENSG00000135312.4,ENSG00000135636.9,ENSG00000138722.5,ENSG00000139549.2,ENSG00000139567.8,ENSG00000140873.11,ENSG00000142798.12,ENSG00000149564.7,ENSG00000150048.6,ENSG00000153162.8,ENSG00000154133.10,ENSG00000154529.10,ENSG00000154783.6,ENSG00000156453.9,ENSG00000157093.4,ENSG00000157554.14,ENSG00000158731.2,ENSG00000161940.6,ENSG00000162458.8,ENSG00000162618.8,ENSG00000163762.2,ENSG00000164035.5,ENSG00000164161.5,ENSG00000164283.8,ENSG00000164736.5,ENSG00000164867.6,ENSG00000165716.5,ENSG00000165949.8,ENSG00000166670.5,ENSG00000167680.11,ENSG00000168505.6,ENSG00000169291.5,ENSG00000170891.6,ENSG00000171056.6,ENSG00000171388.9,ENSG00000172889.11,ENSG00000173269.9,ENSG00000173862.3,ENSG00000175264.3,ENSG00000175746.4,ENSG00000176435.6,ENSG00000177464.4,ENSG00000179776.13,ENSG00000183578.5,ENSG00000184113.8,ENSG00000184274.3,ENSG00000184497.8,ENSG00000185112.4,ENSG00000185860.9,ENSG00000186105.7,ENSG00000196611.4,ENSG00000196700.3,ENSG00000198844.6,ENSG00000199161.1,ENSG00000203883.5,ENSG00000207798.1,ENSG00000213494.5,ENSG00000215183.4,ENSG00000224459.1,ENSG00000225775.1,ENSG00000226937.5,ENSG00000228401.3,ENSG00000228495.1,ENSG00000229953.1,ENSG00000230266.1,ENSG00000230309.1,ENSG00000230479.1,ENSG00000231298.2,ENSG00000232949.1,ENSG00000233251.3,ENSG00000233292.1,ENSG00000233611.3,ENSG00000235770.1,ENSG00000236081.1,ENSG00000236741.4,ENSG00000238970.1,ENSG00000239264.4,ENSG00000239322.1,ENSG00000243243.1,ENSG00000244619.2,ENSG00000248132.2,ENSG00000248890.1,ENSG00000249631.1,ENSG00000249751.1,ENSG00000249867.1,ENSG00000250234.1,ENSG00000253168.1,ENSG00000254943.1,ENSG00000254975.1,ENSG00000255471.1,ENSG00000255775.1,ENSG00000257219.1,ENSG00000257477.1,ENSG00000258808.1,ENSG00000259278.1,ENSG00000260604.1,ENSG00000260922.1,ENSG00000265980.1,ENSG00000267107.2,ENSG00000267175.1,ENSG00000267380.1,ENSG00000267583.1,ENSG00000270547.1,ENSG00000272473.1,ENSG00000273132.1</t>
  </si>
  <si>
    <t>CL:0002545</t>
  </si>
  <si>
    <t>thoracic aorta endothelial cell</t>
  </si>
  <si>
    <t>An endothelial cell that is part of the thoracic endothelium.</t>
  </si>
  <si>
    <t>CNhs11926,CNhs11978</t>
  </si>
  <si>
    <t>CATG00000000413.1,CATG00000000460.1,CATG00000002241.1,CATG00000003112.1,CATG00000003734.1,CATG00000007968.1,CATG00000009062.1,CATG00000010291.1,CATG00000010761.1,CATG00000011976.1,CATG00000011981.1,CATG00000012057.1,CATG00000012067.1,CATG00000012286.1,CATG00000013041.1,CATG00000014376.1,CATG00000015351.1,CATG00000015911.1,CATG00000018059.1,CATG00000018218.1,CATG00000019022.1,CATG00000019490.1,CATG00000019529.1,CATG00000019535.1,CATG00000019538.1,CATG00000019870.1,CATG00000020751.1,CATG00000020849.1,CATG00000021580.1,CATG00000021837.1,CATG00000022216.1,CATG00000022217.1,CATG00000022675.1,CATG00000023238.1,CATG00000023239.1,CATG00000028000.1,CATG00000028168.1,CATG00000028597.1,CATG00000029625.1,CATG00000033287.1,CATG00000033908.1,CATG00000034655.1,CATG00000035663.1,CATG00000036525.1,CATG00000037659.1,CATG00000037831.1,CATG00000037972.1,CATG00000038143.1,CATG00000038563.1,CATG00000039329.1,CATG00000039525.1,CATG00000039954.1,CATG00000039960.1,CATG00000039987.1,CATG00000041685.1,CATG00000042059.1,CATG00000042065.1,CATG00000042207.1,CATG00000042428.1,CATG00000042669.1,CATG00000042688.1,CATG00000042865.1,CATG00000042866.1,CATG00000042867.1,CATG00000042868.1,CATG00000042870.1,CATG00000043824.1,CATG00000046265.1,CATG00000046664.1,CATG00000046973.1,CATG00000047181.1,CATG00000047721.1,CATG00000048100.1,CATG00000048815.1,CATG00000048945.1,CATG00000049456.1,CATG00000050708.1,CATG00000054324.1,CATG00000054630.1,CATG00000054723.1,CATG00000055077.1,CATG00000056050.1,CATG00000056732.1,CATG00000057130.1,CATG00000058420.1,CATG00000059022.1,CATG00000059666.1,CATG00000059678.1,CATG00000061624.1,CATG00000061799.1,CATG00000061891.1,CATG00000062181.1,CATG00000062749.1,CATG00000063515.1,CATG00000063700.1,CATG00000063734.1,CATG00000064110.1,CATG00000065439.1,CATG00000066614.1,CATG00000066816.1,CATG00000066984.1,CATG00000068525.1,CATG00000068531.1,CATG00000068634.1,CATG00000068639.1,CATG00000069520.1,CATG00000070342.1,CATG00000071097.1,CATG00000072615.1,CATG00000074711.1,CATG00000074985.1,CATG00000075303.1,CATG00000075997.1,CATG00000076339.1,CATG00000077520.1,CATG00000078931.1,CATG00000082734.1,CATG00000084021.1,CATG00000084507.1,CATG00000085602.1,CATG00000085869.1,CATG00000087379.1,CATG00000087712.1,CATG00000089173.1,CATG00000089786.1,CATG00000093779.1,CATG00000095078.1,CATG00000095704.1,CATG00000095803.1,CATG00000095871.1,CATG00000096638.1,CATG00000096639.1,CATG00000096914.1,CATG00000100635.1,CATG00000100867.1,CATG00000100945.1,CATG00000100969.1,CATG00000101583.1,CATG00000101927.1,CATG00000102471.1,CATG00000102813.1,CATG00000104063.1,CATG00000104339.1,CATG00000104805.1,CATG00000106671.1,CATG00000107103.1,CATG00000107319.1,CATG00000107384.1,CATG00000107562.1,CATG00000109283.1,CATG00000109918.1,CATG00000110135.1,CATG00000111061.1,CATG00000111084.1,CATG00000112865.1,CATG00000113398.1,CATG00000113810.1,CATG00000114520.1,CATG00000114772.1,CATG00000117824.1,ENSG00000001617.7,ENSG00000004399.8,ENSG00000010327.6,ENSG00000064989.8,ENSG00000066056.9,ENSG00000068001.9,ENSG00000069812.7,ENSG00000073146.11,ENSG00000074660.11,ENSG00000076356.6,ENSG00000076706.10,ENSG00000078401.6,ENSG00000086991.8,ENSG00000087842.6,ENSG00000091879.9,ENSG00000100311.12,ENSG00000101000.4,ENSG00000102010.10,ENSG00000102359.5,ENSG00000103966.5,ENSG00000105538.4,ENSG00000106366.7,ENSG00000106540.4,ENSG00000106991.9,ENSG00000108622.6,ENSG00000110799.9,ENSG00000112759.12,ENSG00000113555.4,ENSG00000115380.14,ENSG00000118523.5,ENSG00000119630.9,ENSG00000120279.6,ENSG00000120337.7,ENSG00000124019.9,ENSG00000125378.11,ENSG00000126785.8,ENSG00000127329.10,ENSG00000127920.5,ENSG00000128052.8,ENSG00000128645.11,ENSG00000128917.5,ENSG00000129467.9,ENSG00000130307.7,ENSG00000133101.5,ENSG00000135312.4,ENSG00000135480.10,ENSG00000135636.9,ENSG00000137801.9,ENSG00000138722.5,ENSG00000139567.8,ENSG00000142798.12,ENSG00000142910.11,ENSG00000147113.12,ENSG00000148677.6,ENSG00000149564.7,ENSG00000150048.6,ENSG00000150667.6,ENSG00000152192.6,ENSG00000153162.8,ENSG00000154133.10,ENSG00000154529.10,ENSG00000154783.6,ENSG00000156453.9,ENSG00000157093.4,ENSG00000157554.14,ENSG00000161638.6,ENSG00000161940.6,ENSG00000162458.8,ENSG00000162618.8,ENSG00000163762.2,ENSG00000164161.5,ENSG00000164251.4,ENSG00000164283.8,ENSG00000164736.5,ENSG00000164867.6,ENSG00000165716.5,ENSG00000165949.8,ENSG00000166670.5,ENSG00000167680.11,ENSG00000168505.6,ENSG00000169291.5,ENSG00000169908.6,ENSG00000170891.6,ENSG00000171056.6,ENSG00000171388.9,ENSG00000172889.11,ENSG00000173269.9,ENSG00000173862.3,ENSG00000175264.3,ENSG00000175746.4,ENSG00000176435.6,ENSG00000177464.4,ENSG00000178922.12,ENSG00000179776.13,ENSG00000181104.6,ENSG00000184113.8,ENSG00000184274.3,ENSG00000184497.8,ENSG00000184916.4,ENSG00000185112.4,ENSG00000186105.7,ENSG00000186994.7,ENSG00000187536.4,ENSG00000187800.9,ENSG00000188643.6,ENSG00000196700.3,ENSG00000197245.4,ENSG00000198435.2,ENSG00000198844.6,ENSG00000199161.1,ENSG00000203588.3,ENSG00000203883.5,ENSG00000204301.5,ENSG00000205502.3,ENSG00000207798.1,ENSG00000213122.4,ENSG00000215183.4,ENSG00000222720.1,ENSG00000224189.2,ENSG00000224459.1,ENSG00000225032.1,ENSG00000225775.1,ENSG00000225918.1,ENSG00000226363.3,ENSG00000226937.5,ENSG00000228285.2,ENSG00000228495.1,ENSG00000229167.1,ENSG00000229953.1,ENSG00000230109.1,ENSG00000230266.1,ENSG00000230479.1,ENSG00000231298.2,ENSG00000232759.1,ENSG00000232949.1,ENSG00000233216.1,ENSG00000233251.3,ENSG00000233292.1,ENSG00000233611.3,ENSG00000235770.1,ENSG00000236189.2,ENSG00000236741.4,ENSG00000237286.1,ENSG00000237371.1,ENSG00000239322.1,ENSG00000239780.1,ENSG00000240052.1,ENSG00000242209.1,ENSG00000244619.2,ENSG00000248132.2,ENSG00000248890.1,ENSG00000249631.1,ENSG00000249751.1,ENSG00000249867.1,ENSG00000249899.1,ENSG00000250234.1,ENSG00000252581.1,ENSG00000254943.1,ENSG00000254975.1,ENSG00000255471.1,ENSG00000255775.1,ENSG00000256083.1,ENSG00000256492.1,ENSG00000257219.1,ENSG00000257564.1,ENSG00000258086.1,ENSG00000258137.1,ENSG00000258808.1,ENSG00000259278.1,ENSG00000260100.1,ENSG00000260148.1,ENSG00000261175.1,ENSG00000262678.1,ENSG00000263586.1,ENSG00000264780.1,ENSG00000265980.1,ENSG00000266374.1,ENSG00000267107.2,ENSG00000267175.1,ENSG00000267375.1,ENSG00000267583.1,ENSG00000267747.1,ENSG00000268112.1,ENSG00000268873.1,ENSG00000270488.1,ENSG00000270547.1,ENSG00000271978.1,ENSG00000273090.1,ENSG00000273132.1</t>
  </si>
  <si>
    <t>CL:0002547</t>
  </si>
  <si>
    <t>fibroblast of the aortic adventitia</t>
  </si>
  <si>
    <t>A fibroblast of the aortic adventitia.</t>
  </si>
  <si>
    <t>CNhs10874,CNhs12011</t>
  </si>
  <si>
    <t>CATG00000000478.1,CATG00000000481.1,CATG00000002474.1,CATG00000003622.1,CATG00000003623.1,CATG00000004222.1,CATG00000004560.1,CATG00000006510.1,CATG00000007511.1,CATG00000007625.1,CATG00000007894.1,CATG00000008747.1,CATG00000009609.1,CATG00000010575.1,CATG00000010720.1,CATG00000011928.1,CATG00000012124.1,CATG00000012188.1,CATG00000014089.1,CATG00000014277.1,CATG00000017289.1,CATG00000017945.1,CATG00000018269.1,CATG00000018402.1,CATG00000019241.1,CATG00000020359.1,CATG00000021325.1,CATG00000021388.1,CATG00000021434.1,CATG00000022372.1,CATG00000022645.1,CATG00000022942.1,CATG00000022947.1,CATG00000022948.1,CATG00000023391.1,CATG00000023392.1,CATG00000025698.1,CATG00000025714.1,CATG00000028169.1,CATG00000028870.1,CATG00000029055.1,CATG00000030086.1,CATG00000030165.1,CATG00000030279.1,CATG00000030643.1,CATG00000030644.1,CATG00000030734.1,CATG00000031328.1,CATG00000032075.1,CATG00000034852.1,CATG00000035211.1,CATG00000037985.1,CATG00000039377.1,CATG00000039644.1,CATG00000039854.1,CATG00000040013.1,CATG00000041407.1,CATG00000042865.1,CATG00000042868.1,CATG00000042883.1,CATG00000044656.1,CATG00000045953.1,CATG00000046578.1,CATG00000048085.1,CATG00000049008.1,CATG00000049478.1,CATG00000049492.1,CATG00000050681.1,CATG00000051513.1,CATG00000053327.1,CATG00000053494.1,CATG00000053531.1,CATG00000055248.1,CATG00000055819.1,CATG00000056969.1,CATG00000057023.1,CATG00000057345.1,CATG00000058399.1,CATG00000059666.1,CATG00000061357.1,CATG00000061518.1,CATG00000061622.1,CATG00000063224.1,CATG00000063822.1,CATG00000064138.1,CATG00000065618.1,CATG00000066408.1,CATG00000066936.1,CATG00000066963.1,CATG00000067029.1,CATG00000069199.1,CATG00000069204.1,CATG00000069370.1,CATG00000070049.1,CATG00000071739.1,CATG00000071872.1,CATG00000072318.1,CATG00000072693.1,CATG00000072695.1,CATG00000073475.1,CATG00000073635.1,CATG00000073638.1,CATG00000074469.1,CATG00000074723.1,CATG00000075456.1,CATG00000075997.1,CATG00000077547.1,CATG00000077697.1,CATG00000078113.1,CATG00000078612.1,CATG00000078918.1,CATG00000079996.1,CATG00000081042.1,CATG00000081330.1,CATG00000082425.1,CATG00000082447.1,CATG00000083458.1,CATG00000083546.1,CATG00000083771.1,CATG00000085602.1,CATG00000085760.1,CATG00000085869.1,CATG00000088105.1,CATG00000089018.1,CATG00000089639.1,CATG00000095994.1,CATG00000098629.1,CATG00000098756.1,CATG00000099696.1,CATG00000099942.1,CATG00000099945.1,CATG00000100867.1,CATG00000102393.1,CATG00000103739.1,CATG00000104063.1,CATG00000104572.1,CATG00000105661.1,CATG00000106630.1,CATG00000109923.1,CATG00000111061.1,CATG00000112880.1,CATG00000113394.1,CATG00000113838.1,CATG00000116308.1,CATG00000117303.1,CATG00000117347.1,CATG00000117958.1,ENSG00000002586.13,ENSG00000091986.11,ENSG00000095303.10,ENSG00000104368.13,ENSG00000105989.4,ENSG00000106540.4,ENSG00000109193.6,ENSG00000113083.8,ENSG00000113361.8,ENSG00000115380.14,ENSG00000117152.9,ENSG00000123496.3,ENSG00000124212.5,ENSG00000124343.8,ENSG00000133026.8,ENSG00000135919.8,ENSG00000137463.4,ENSG00000141448.4,ENSG00000143341.7,ENSG00000144063.3,ENSG00000150551.10,ENSG00000151388.6,ENSG00000153993.9,ENSG00000154529.10,ENSG00000164161.5,ENSG00000164484.7,ENSG00000173597.4,ENSG00000173862.3,ENSG00000176826.11,ENSG00000183671.8,ENSG00000185860.9,ENSG00000188801.8,ENSG00000196611.4,ENSG00000197614.6,ENSG00000199015.2,ENSG00000204957.1,ENSG00000207994.1,ENSG00000214203.4,ENSG00000214283.4,ENSG00000215317.2,ENSG00000220614.1,ENSG00000221381.1,ENSG00000223652.2,ENSG00000223828.1,ENSG00000224065.2,ENSG00000224259.1,ENSG00000224715.1,ENSG00000226261.1,ENSG00000226434.1,ENSG00000226652.1,ENSG00000229336.1,ENSG00000229751.1,ENSG00000229915.1,ENSG00000230838.1,ENSG00000232079.2,ENSG00000233384.1,ENSG00000234473.1,ENSG00000235420.6,ENSG00000236530.2,ENSG00000237007.3,ENSG00000238862.1,ENSG00000239365.2,ENSG00000242272.1,ENSG00000242670.1,ENSG00000242970.2,ENSG00000248698.1,ENSG00000248890.1,ENSG00000249278.1,ENSG00000249406.1,ENSG00000250509.1,ENSG00000250846.2,ENSG00000251108.1,ENSG00000251308.1,ENSG00000251667.1,ENSG00000253161.1,ENSG00000253414.2,ENSG00000253658.1,ENSG00000253661.1,ENSG00000253940.1,ENSG00000254138.1,ENSG00000254545.1,ENSG00000255909.1,ENSG00000257195.1,ENSG00000257564.1,ENSG00000258334.1,ENSG00000258357.1,ENSG00000258487.1,ENSG00000258711.2,ENSG00000258902.1,ENSG00000258998.1,ENSG00000259079.1,ENSG00000259256.1,ENSG00000259358.1,ENSG00000259580.1,ENSG00000260269.1,ENSG00000260576.1,ENSG00000263745.1,ENSG00000264157.1,ENSG00000265194.1,ENSG00000265267.1,ENSG00000265593.1,ENSG00000266010.1,ENSG00000267190.1,ENSG00000268723.1,ENSG00000272344.1,ENSG00000272736.1,ENSG00000272761.1,ENSG00000273090.1,ENSG00000273388.1</t>
  </si>
  <si>
    <t>CL:0002548</t>
  </si>
  <si>
    <t>fibroblast of cardiac tissue</t>
  </si>
  <si>
    <t>A fibroblast that is part of the heart.</t>
  </si>
  <si>
    <t>CNhs11378,CNhs11909,CNhs12027,CNhs12057,CNhs12061,CNhs12498</t>
  </si>
  <si>
    <t>CATG00000000516.1,CATG00000008626.1,CATG00000014419.1,CATG00000017474.1,CATG00000018064.1,CATG00000021325.1,CATG00000022675.1,CATG00000023460.1,CATG00000030086.1,CATG00000035285.1,CATG00000035944.1,CATG00000036745.1,CATG00000037022.1,CATG00000037523.1,CATG00000041756.1,CATG00000042866.1,CATG00000046265.1,CATG00000046948.1,CATG00000051851.1,CATG00000052322.1,CATG00000056282.1,CATG00000056293.1,CATG00000071384.1,CATG00000078588.1,CATG00000078731.1,CATG00000089942.1,CATG00000091881.1,CATG00000093443.1,CATG00000095614.1,CATG00000098142.1,CATG00000100876.1,CATG00000102283.1,CATG00000104063.1,CATG00000108950.1,CATG00000110053.1,CATG00000111172.1,CATG00000114825.1,CATG00000117958.1,CATG00000118017.1,ENSG00000101670.7,ENSG00000101955.10,ENSG00000106540.4,ENSG00000109193.6,ENSG00000128606.8,ENSG00000133110.10,ENSG00000136574.13,ENSG00000137033.7,ENSG00000143341.7,ENSG00000145681.6,ENSG00000154258.12,ENSG00000156466.8,ENSG00000164532.10,ENSG00000169067.2,ENSG00000179772.6,ENSG00000183072.9,ENSG00000202119.1,ENSG00000207371.1,ENSG00000225007.1,ENSG00000226063.1,ENSG00000226679.1,ENSG00000228707.1,ENSG00000230838.1,ENSG00000231525.1,ENSG00000233521.1,ENSG00000233589.1,ENSG00000234695.1,ENSG00000240602.3,ENSG00000249406.1,ENSG00000250961.1,ENSG00000253688.1,ENSG00000253702.1,ENSG00000253802.1,ENSG00000254526.1,ENSG00000259471.1,ENSG00000259518.1,ENSG00000261083.1,ENSG00000264748.1,ENSG00000270105.1,ENSG00000272736.1,ENSG00000273388.1</t>
  </si>
  <si>
    <t>CL:0002549</t>
  </si>
  <si>
    <t>fibroblast of choroid plexus</t>
  </si>
  <si>
    <t>A fibroblast that is part of the choroid plexus.</t>
  </si>
  <si>
    <t>CNhs11319,CNhs12344</t>
  </si>
  <si>
    <t>CATG00000000112.1,CATG00000002156.1,CATG00000004597.1,CATG00000006180.1,CATG00000006221.1,CATG00000007487.1,CATG00000008137.1,CATG00000008138.1,CATG00000008679.1,CATG00000008686.1,CATG00000010265.1,CATG00000010872.1,CATG00000010875.1,CATG00000011909.1,CATG00000015902.1,CATG00000018059.1,CATG00000018402.1,CATG00000018953.1,CATG00000020470.1,CATG00000023380.1,CATG00000027568.1,CATG00000027569.1,CATG00000027606.1,CATG00000030211.1,CATG00000033744.1,CATG00000042380.1,CATG00000046664.1,CATG00000047650.1,CATG00000048246.1,CATG00000049533.1,CATG00000049941.1,CATG00000051971.1,CATG00000052031.1,CATG00000053363.1,CATG00000054527.1,CATG00000054534.1,CATG00000055122.1,CATG00000056150.1,CATG00000056282.1,CATG00000057263.1,CATG00000058366.1,CATG00000058394.1,CATG00000058536.1,CATG00000060893.1,CATG00000063777.1,CATG00000066408.1,CATG00000066418.1,CATG00000069105.1,CATG00000070590.1,CATG00000073201.1,CATG00000074854.1,CATG00000075118.1,CATG00000079398.1,CATG00000081629.1,CATG00000084177.1,CATG00000084245.1,CATG00000084680.1,CATG00000085376.1,CATG00000089763.1,CATG00000089942.1,CATG00000091698.1,CATG00000091701.1,CATG00000093115.1,CATG00000093443.1,CATG00000095923.1,CATG00000097368.1,CATG00000099942.1,CATG00000100135.1,CATG00000100181.1,CATG00000102006.1,CATG00000105525.1,CATG00000106061.1,CATG00000106645.1,CATG00000106882.1,CATG00000107824.1,CATG00000107836.1,CATG00000108308.1,CATG00000108454.1,CATG00000108773.1,CATG00000108950.1,CATG00000110054.1,CATG00000110057.1,CATG00000110059.1,CATG00000111755.1,CATG00000113166.1,CATG00000113992.1,CATG00000116802.1,CATG00000118061.1,ENSG00000000971.11,ENSG00000003989.12,ENSG00000013297.6,ENSG00000027644.4,ENSG00000050555.13,ENSG00000052850.5,ENSG00000060718.14,ENSG00000087303.12,ENSG00000088882.7,ENSG00000091136.9,ENSG00000099998.13,ENSG00000100767.11,ENSG00000100979.10,ENSG00000102359.5,ENSG00000103742.7,ENSG00000105655.14,ENSG00000106484.10,ENSG00000107438.4,ENSG00000109193.6,ENSG00000109625.14,ENSG00000112238.11,ENSG00000112559.9,ENSG00000112837.12,ENSG00000112936.14,ENSG00000113361.8,ENSG00000113721.9,ENSG00000114270.11,ENSG00000115414.14,ENSG00000116962.10,ENSG00000118004.13,ENSG00000119686.5,ENSG00000120659.10,ENSG00000124749.12,ENSG00000128510.6,ENSG00000129009.8,ENSG00000130201.3,ENSG00000130584.6,ENSG00000130635.11,ENSG00000132031.8,ENSG00000134259.3,ENSG00000134871.13,ENSG00000135914.5,ENSG00000137868.14,ENSG00000140937.9,ENSG00000142089.11,ENSG00000142156.10,ENSG00000143127.8,ENSG00000148848.10,ENSG00000149506.6,ENSG00000151468.9,ENSG00000151491.8,ENSG00000152463.10,ENSG00000152779.12,ENSG00000152977.5,ENSG00000153246.7,ENSG00000158747.9,ENSG00000158748.3,ENSG00000162692.6,ENSG00000162878.8,ENSG00000163132.6,ENSG00000163359.11,ENSG00000164318.13,ENSG00000166106.2,ENSG00000166482.7,ENSG00000169071.10,ENSG00000169184.5,ENSG00000170577.7,ENSG00000174912.6,ENSG00000178342.4,ENSG00000178445.8,ENSG00000179772.6,ENSG00000180066.5,ENSG00000180318.3,ENSG00000180340.5,ENSG00000182492.11,ENSG00000183134.4,ENSG00000183807.6,ENSG00000183900.4,ENSG00000185339.4,ENSG00000185585.15,ENSG00000186564.5,ENSG00000187498.10,ENSG00000189058.4,ENSG00000196569.7,ENSG00000197467.9,ENSG00000198732.6,ENSG00000200651.1,ENSG00000203801.4,ENSG00000204174.2,ENSG00000204262.7,ENSG00000204542.2,ENSG00000205809.5,ENSG00000213406.3,ENSG00000213513.3,ENSG00000213694.3,ENSG00000215183.4,ENSG00000215808.2,ENSG00000220884.2,ENSG00000222022.1,ENSG00000223838.1,ENSG00000224064.1,ENSG00000224765.1,ENSG00000228707.1,ENSG00000232598.2,ENSG00000232814.2,ENSG00000234362.1,ENSG00000243620.1,ENSG00000244161.1,ENSG00000248572.1,ENSG00000250105.1,ENSG00000250808.1,ENSG00000251003.3,ENSG00000251354.3,ENSG00000251493.2,ENSG00000253940.1,ENSG00000254139.1,ENSG00000255641.1,ENSG00000255959.1,ENSG00000256377.1,ENSG00000258282.2,ENSG00000258673.1,ENSG00000259264.1,ENSG00000259675.1,ENSG00000259755.1,ENSG00000259847.1,ENSG00000261102.2,ENSG00000265174.1,ENSG00000267045.1,ENSG00000267780.1,ENSG00000271584.1,ENSG00000272620.1</t>
  </si>
  <si>
    <t>CL:0002551</t>
  </si>
  <si>
    <t>fibroblast of dermis</t>
  </si>
  <si>
    <t>CNhs11379,CNhs12028,CNhs12052,CNhs12055,CNhs12059,CNhs12499</t>
  </si>
  <si>
    <t>CATG00000000204.1,CATG00000000479.1,CATG00000001095.1,CATG00000001594.1,CATG00000004644.1,CATG00000005165.1,CATG00000007680.1,CATG00000008877.1,CATG00000009114.1,CATG00000010271.1,CATG00000011005.1,CATG00000011962.1,CATG00000012288.1,CATG00000012735.1,CATG00000012738.1,CATG00000013399.1,CATG00000016950.1,CATG00000016989.1,CATG00000019490.1,CATG00000022481.1,CATG00000023886.1,CATG00000031698.1,CATG00000034339.1,CATG00000034816.1,CATG00000036226.1,CATG00000038259.1,CATG00000040694.1,CATG00000043326.1,CATG00000044412.1,CATG00000044575.1,CATG00000046017.1,CATG00000047250.1,CATG00000048079.1,CATG00000048081.1,CATG00000051876.1,CATG00000051983.1,CATG00000052047.1,CATG00000052085.1,CATG00000053327.1,CATG00000054135.1,CATG00000055285.1,CATG00000057129.1,CATG00000057872.1,CATG00000058811.1,CATG00000060356.1,CATG00000064028.1,CATG00000066562.1,CATG00000066643.1,CATG00000066816.1,CATG00000069788.1,CATG00000071265.1,CATG00000073201.1,CATG00000073694.1,CATG00000077249.1,CATG00000077881.1,CATG00000079372.1,CATG00000080702.1,CATG00000082431.1,CATG00000082447.1,CATG00000082657.1,CATG00000083850.1,CATG00000083899.1,CATG00000084122.1,CATG00000084680.1,CATG00000084686.1,CATG00000085870.1,CATG00000089129.1,CATG00000093443.1,CATG00000093699.1,CATG00000094838.1,CATG00000096926.1,CATG00000097955.1,CATG00000098210.1,CATG00000098831.1,CATG00000100909.1,CATG00000101247.1,CATG00000102152.1,CATG00000102386.1,CATG00000104054.1,CATG00000109170.1,CATG00000110987.1,CATG00000111084.1,ENSG00000091844.3,ENSG00000101188.4,ENSG00000106236.3,ENSG00000123500.5,ENSG00000138675.12,ENSG00000159167.7,ENSG00000161653.6,ENSG00000164509.9,ENSG00000164647.4,ENSG00000170166.5,ENSG00000177300.5,ENSG00000179431.5,ENSG00000188487.7,ENSG00000196460.8,ENSG00000218052.4,ENSG00000222224.1,ENSG00000224715.1,ENSG00000225554.1,ENSG00000225775.1,ENSG00000226992.1,ENSG00000227517.2,ENSG00000229563.2,ENSG00000231298.2,ENSG00000231453.1,ENSG00000231987.1,ENSG00000233384.1,ENSG00000233440.2,ENSG00000233608.2,ENSG00000237548.1,ENSG00000237813.3,ENSG00000239455.1,ENSG00000241749.3,ENSG00000250748.2,ENSG00000251144.1,ENSG00000253368.3,ENSG00000255243.1,ENSG00000256915.1,ENSG00000257642.1,ENSG00000258177.1,ENSG00000259091.1,ENSG00000259348.1,ENSG00000262003.1,ENSG00000264876.1,ENSG00000267190.1,ENSG00000267279.1,ENSG00000267747.1,ENSG00000267761.2,ENSG00000268873.1</t>
  </si>
  <si>
    <t>CL:0002552</t>
  </si>
  <si>
    <t>fibroblast of gingiva</t>
  </si>
  <si>
    <t>CNhs10848,CNhs10866,CNhs11952,CNhs11961,CNhs12006,CNhs14128,CNhs14129,CNhs14130,CNhs14131,CNhs14132,CNhs14133,CNhs14134,CNhs14135</t>
  </si>
  <si>
    <t>CATG00000001095.1,CATG00000003149.1,CATG00000004601.1,CATG00000004847.1,CATG00000005871.1,CATG00000005972.1,CATG00000006180.1,CATG00000009365.1,CATG00000010826.1,CATG00000011005.1,CATG00000011013.1,CATG00000011856.1,CATG00000013399.1,CATG00000014277.1,CATG00000016372.1,CATG00000016989.1,CATG00000017297.1,CATG00000019188.1,CATG00000019490.1,CATG00000020744.1,CATG00000022488.1,CATG00000023361.1,CATG00000024268.1,CATG00000024325.1,CATG00000025460.1,CATG00000025698.1,CATG00000031368.1,CATG00000031635.1,CATG00000033366.1,CATG00000033931.1,CATG00000034033.1,CATG00000034843.1,CATG00000035225.1,CATG00000035820.1,CATG00000036226.1,CATG00000036426.1,CATG00000036927.1,CATG00000037645.1,CATG00000038084.1,CATG00000039975.1,CATG00000042420.1,CATG00000042645.1,CATG00000044396.1,CATG00000044575.1,CATG00000045032.1,CATG00000045038.1,CATG00000047195.1,CATG00000048038.1,CATG00000048138.1,CATG00000050697.1,CATG00000051316.1,CATG00000051513.1,CATG00000052032.1,CATG00000052041.1,CATG00000054135.1,CATG00000055285.1,CATG00000057129.1,CATG00000057495.1,CATG00000059951.1,CATG00000060084.1,CATG00000060233.1,CATG00000061296.1,CATG00000062391.1,CATG00000064696.1,CATG00000064707.1,CATG00000064929.1,CATG00000067664.1,CATG00000069925.1,CATG00000070299.1,CATG00000070590.1,CATG00000071675.1,CATG00000072957.1,CATG00000073717.1,CATG00000076789.1,CATG00000077881.1,CATG00000078113.1,CATG00000078737.1,CATG00000079372.1,CATG00000080959.1,CATG00000081813.1,CATG00000082339.1,CATG00000082431.1,CATG00000082447.1,CATG00000085376.1,CATG00000085960.1,CATG00000086359.1,CATG00000087815.1,CATG00000089018.1,CATG00000089639.1,CATG00000089804.1,CATG00000091675.1,CATG00000093421.1,CATG00000095756.1,CATG00000099921.1,CATG00000099945.1,CATG00000099957.1,CATG00000099978.1,CATG00000100479.1,CATG00000102497.1,CATG00000107028.1,CATG00000108308.1,CATG00000110247.1,CATG00000110987.1,CATG00000116783.1,CATG00000117742.1,CATG00000117785.1,CATG00000117941.1,ENSG00000073905.8,ENSG00000077943.7,ENSG00000087510.5,ENSG00000101333.12,ENSG00000103241.5,ENSG00000104313.13,ENSG00000104321.6,ENSG00000104611.7,ENSG00000111186.8,ENSG00000113361.8,ENSG00000114251.9,ENSG00000116132.7,ENSG00000122420.5,ENSG00000123500.5,ENSG00000131668.9,ENSG00000134363.7,ENSG00000137273.3,ENSG00000137801.9,ENSG00000138675.12,ENSG00000138829.6,ENSG00000141469.12,ENSG00000144355.10,ENSG00000147059.7,ENSG00000150051.9,ENSG00000162624.10,ENSG00000163132.6,ENSG00000164099.3,ENSG00000164220.6,ENSG00000164694.12,ENSG00000164761.4,ENSG00000166923.6,ENSG00000167157.9,ENSG00000168621.10,ENSG00000169213.6,ENSG00000170577.7,ENSG00000171451.13,ENSG00000172061.7,ENSG00000174136.7,ENSG00000174332.3,ENSG00000174343.5,ENSG00000177707.6,ENSG00000180447.5,ENSG00000180875.4,ENSG00000181195.6,ENSG00000181541.4,ENSG00000182261.3,ENSG00000182632.10,ENSG00000183287.9,ENSG00000185904.7,ENSG00000189184.7,ENSG00000189320.4,ENSG00000198807.8,ENSG00000203727.3,ENSG00000204880.6,ENSG00000212724.2,ENSG00000213417.2,ENSG00000214975.4,ENSG00000221852.4,ENSG00000224127.1,ENSG00000224149.1,ENSG00000225554.1,ENSG00000226992.1,ENSG00000227681.1,ENSG00000228035.1,ENSG00000228430.4,ENSG00000229373.4,ENSG00000230500.1,ENSG00000231106.2,ENSG00000231453.1,ENSG00000232486.1,ENSG00000233608.2,ENSG00000235601.1,ENSG00000246430.2,ENSG00000248596.2,ENSG00000251144.1,ENSG00000252819.1,ENSG00000253698.1,ENSG00000254254.1,ENSG00000255243.1,ENSG00000255945.1,ENSG00000256268.1,ENSG00000257496.1,ENSG00000258661.1,ENSG00000259091.1,ENSG00000260552.1,ENSG00000261327.3,ENSG00000261730.1,ENSG00000262003.1,ENSG00000264301.1,ENSG00000264876.1,ENSG00000266573.1,ENSG00000267774.1,ENSG00000270058.1,ENSG00000271362.1,ENSG00000272788.1</t>
  </si>
  <si>
    <t>CL:0002554</t>
  </si>
  <si>
    <t>fibroblast of lymphatic vessel</t>
  </si>
  <si>
    <t>A fibroblast of the lymphatic system.</t>
  </si>
  <si>
    <t>CNhs11322,CNhs12118</t>
  </si>
  <si>
    <t>CATG00000000413.1,CATG00000001095.1,CATG00000002572.1,CATG00000005569.1,CATG00000010781.1,CATG00000011928.1,CATG00000012158.1,CATG00000012288.1,CATG00000016098.1,CATG00000018749.1,CATG00000019381.1,CATG00000020049.1,CATG00000021764.1,CATG00000022919.1,CATG00000027150.1,CATG00000030204.1,CATG00000030750.1,CATG00000039350.1,CATG00000043009.1,CATG00000043663.1,CATG00000043959.1,CATG00000045951.1,CATG00000047205.1,CATG00000048014.1,CATG00000049948.1,CATG00000051513.1,CATG00000054098.1,CATG00000056187.1,CATG00000057263.1,CATG00000057577.1,CATG00000061625.1,CATG00000066816.1,CATG00000067488.1,CATG00000068962.1,CATG00000071023.1,CATG00000072419.1,CATG00000073943.1,CATG00000075172.1,CATG00000077904.1,CATG00000078074.1,CATG00000078985.1,CATG00000081129.1,CATG00000087881.1,CATG00000091060.1,CATG00000092236.1,CATG00000094926.1,CATG00000098035.1,CATG00000098547.1,CATG00000106655.1,CATG00000114819.1,ENSG00000004776.7,ENSG00000013297.6,ENSG00000024422.7,ENSG00000037965.4,ENSG00000073905.8,ENSG00000095303.10,ENSG00000099994.10,ENSG00000102265.7,ENSG00000104368.13,ENSG00000104415.9,ENSG00000106366.7,ENSG00000108511.8,ENSG00000109705.7,ENSG00000118990.5,ENSG00000119919.9,ENSG00000124191.13,ENSG00000125148.6,ENSG00000126458.3,ENSG00000126562.12,ENSG00000128165.7,ENSG00000128709.10,ENSG00000128965.7,ENSG00000134824.9,ENSG00000141448.4,ENSG00000153976.2,ENSG00000154319.10,ENSG00000157111.8,ENSG00000157613.6,ENSG00000159674.7,ENSG00000163364.5,ENSG00000163661.3,ENSG00000164442.8,ENSG00000165171.6,ENSG00000169071.10,ENSG00000169174.9,ENSG00000170689.8,ENSG00000173210.15,ENSG00000175274.14,ENSG00000175745.7,ENSG00000176532.3,ENSG00000178343.4,ENSG00000179242.11,ENSG00000180806.4,ENSG00000180818.4,ENSG00000181649.5,ENSG00000183153.5,ENSG00000183287.9,ENSG00000186453.8,ENSG00000187678.8,ENSG00000196566.2,ENSG00000197757.7,ENSG00000198353.6,ENSG00000200651.1,ENSG00000204187.5,ENSG00000212994.4,ENSG00000213188.3,ENSG00000213275.2,ENSG00000213331.4,ENSG00000213755.3,ENSG00000215448.3,ENSG00000221887.4,ENSG00000222022.1,ENSG00000222888.1,ENSG00000224000.1,ENSG00000224260.2,ENSG00000224413.1,ENSG00000224861.1,ENSG00000225614.2,ENSG00000226312.3,ENSG00000226790.2,ENSG00000226808.1,ENSG00000227038.2,ENSG00000230080.2,ENSG00000230191.1,ENSG00000232024.2,ENSG00000233313.2,ENSG00000233589.1,ENSG00000235497.1,ENSG00000235884.2,ENSG00000237380.2,ENSG00000239739.1,ENSG00000243279.2,ENSG00000243509.4,ENSG00000243811.3,ENSG00000244020.2,ENSG00000244509.3,ENSG00000244585.1,ENSG00000244619.2,ENSG00000248265.1,ENSG00000248498.3,ENSG00000248802.1,ENSG00000250129.1,ENSG00000250133.2,ENSG00000250432.1,ENSG00000250451.1,ENSG00000253102.1,ENSG00000253187.2,ENSG00000253368.3,ENSG00000254337.1,ENSG00000256222.1,ENSG00000256546.1,ENSG00000257219.1,ENSG00000257582.1,ENSG00000258452.1,ENSG00000260498.1,ENSG00000260634.1,ENSG00000261373.1,ENSG00000262003.1,ENSG00000264986.1,ENSG00000265096.1,ENSG00000265864.1,ENSG00000266239.1,ENSG00000267761.2,ENSG00000270182.1,ENSG00000273046.1,ENSG00000273348.1</t>
  </si>
  <si>
    <t>CL:0002556</t>
  </si>
  <si>
    <t>fibroblast of periodontium</t>
  </si>
  <si>
    <t>A fibroblast of the periodontium.</t>
  </si>
  <si>
    <t>CNhs10867,CNhs11907,CNhs11953,CNhs11962,CNhs11996,CNhs12493</t>
  </si>
  <si>
    <t>CATG00000001095.1,CATG00000004644.1,CATG00000004847.1,CATG00000005871.1,CATG00000005972.1,CATG00000010524.1,CATG00000011005.1,CATG00000012281.1,CATG00000014419.1,CATG00000016989.1,CATG00000022488.1,CATG00000024325.1,CATG00000025460.1,CATG00000025698.1,CATG00000028205.1,CATG00000031367.1,CATG00000031368.1,CATG00000033366.1,CATG00000034033.1,CATG00000034843.1,CATG00000036226.1,CATG00000036426.1,CATG00000037645.1,CATG00000042645.1,CATG00000047205.1,CATG00000047250.1,CATG00000047650.1,CATG00000048080.1,CATG00000048339.1,CATG00000049317.1,CATG00000049666.1,CATG00000051513.1,CATG00000052031.1,CATG00000052032.1,CATG00000054135.1,CATG00000055285.1,CATG00000055425.1,CATG00000057129.1,CATG00000059951.1,CATG00000064696.1,CATG00000064707.1,CATG00000064929.1,CATG00000065361.1,CATG00000069925.1,CATG00000070299.1,CATG00000071675.1,CATG00000072957.1,CATG00000073314.1,CATG00000074845.1,CATG00000077458.1,CATG00000081813.1,CATG00000082339.1,CATG00000082431.1,CATG00000082447.1,CATG00000083850.1,CATG00000085376.1,CATG00000087815.1,CATG00000088696.1,CATG00000089639.1,CATG00000091675.1,CATG00000093160.1,CATG00000099978.1,CATG00000101681.1,CATG00000102152.1,CATG00000105170.1,CATG00000107028.1,CATG00000110005.1,ENSG00000024526.12,ENSG00000077943.7,ENSG00000087510.5,ENSG00000095303.10,ENSG00000095752.2,ENSG00000104321.6,ENSG00000105889.10,ENSG00000116132.7,ENSG00000123500.5,ENSG00000131668.9,ENSG00000131737.5,ENSG00000134363.7,ENSG00000137273.3,ENSG00000138180.11,ENSG00000138675.12,ENSG00000138829.6,ENSG00000150051.9,ENSG00000155011.4,ENSG00000159167.7,ENSG00000162624.10,ENSG00000163132.6,ENSG00000166923.6,ENSG00000167157.9,ENSG00000168078.5,ENSG00000169213.6,ENSG00000170577.7,ENSG00000174332.3,ENSG00000174343.5,ENSG00000180318.3,ENSG00000180875.4,ENSG00000181195.6,ENSG00000182261.3,ENSG00000183287.9,ENSG00000186871.5,ENSG00000188581.8,ENSG00000189320.4,ENSG00000198807.8,ENSG00000213417.2,ENSG00000214975.4,ENSG00000218107.1,ENSG00000221852.4,ENSG00000224127.1,ENSG00000224149.1,ENSG00000225554.1,ENSG00000226261.1,ENSG00000227438.1,ENSG00000229563.2,ENSG00000231298.2,ENSG00000237548.1,ENSG00000241749.3,ENSG00000246430.2,ENSG00000248596.2,ENSG00000252819.1,ENSG00000253163.1,ENSG00000254254.1,ENSG00000255243.1,ENSG00000255945.1,ENSG00000256268.1,ENSG00000257496.1,ENSG00000257642.1,ENSG00000258902.1,ENSG00000259091.1,ENSG00000259518.1,ENSG00000259585.2,ENSG00000260910.1,ENSG00000261730.1,ENSG00000264301.1,ENSG00000264876.1,ENSG00000270058.1</t>
  </si>
  <si>
    <t>CL:0002559</t>
  </si>
  <si>
    <t>hair follicle cell</t>
  </si>
  <si>
    <t>An animal cell that is part of a hair follicle.</t>
  </si>
  <si>
    <t>CNhs11979,CNhs12030,CNhs12339,CNhs12347,CNhs12501</t>
  </si>
  <si>
    <t>CATG00000001594.1,CATG00000002156.1,CATG00000004855.1,CATG00000005516.1,CATG00000007231.1,CATG00000009021.1,CATG00000009904.1,CATG00000010873.1,CATG00000010876.1,CATG00000011005.1,CATG00000011013.1,CATG00000011950.1,CATG00000012021.1,CATG00000016989.1,CATG00000016998.1,CATG00000017474.1,CATG00000020511.1,CATG00000024485.1,CATG00000028084.1,CATG00000032554.1,CATG00000032638.1,CATG00000033839.1,CATG00000034912.1,CATG00000035142.1,CATG00000036226.1,CATG00000037443.1,CATG00000039064.1,CATG00000044858.1,CATG00000045588.1,CATG00000045955.1,CATG00000046918.1,CATG00000051979.1,CATG00000054370.1,CATG00000057028.1,CATG00000057032.1,CATG00000057034.1,CATG00000060229.1,CATG00000062658.1,CATG00000066318.1,CATG00000066963.1,CATG00000069923.1,CATG00000072568.1,CATG00000073640.1,CATG00000073694.1,CATG00000074205.1,CATG00000077249.1,CATG00000078735.1,CATG00000078736.1,CATG00000079372.1,CATG00000081129.1,CATG00000082447.1,CATG00000086393.1,CATG00000089018.1,CATG00000089244.1,CATG00000089370.1,CATG00000089804.1,CATG00000090270.1,CATG00000095756.1,CATG00000096484.1,CATG00000099244.1,CATG00000102296.1,CATG00000105808.1,CATG00000106837.1,CATG00000108871.1,CATG00000109916.1,ENSG00000052850.5,ENSG00000087510.5,ENSG00000101282.4,ENSG00000111186.8,ENSG00000114251.9,ENSG00000123500.5,ENSG00000128709.10,ENSG00000130707.13,ENSG00000130720.8,ENSG00000138131.3,ENSG00000138135.5,ENSG00000138829.6,ENSG00000148926.5,ENSG00000149968.7,ENSG00000150667.6,ENSG00000156804.3,ENSG00000163064.6,ENSG00000163364.5,ENSG00000164761.4,ENSG00000167157.9,ENSG00000168779.15,ENSG00000172817.3,ENSG00000172927.3,ENSG00000174325.4,ENSG00000174807.3,ENSG00000176971.2,ENSG00000180340.5,ENSG00000181019.8,ENSG00000182218.5,ENSG00000182261.3,ENSG00000183160.8,ENSG00000183287.9,ENSG00000187173.3,ENSG00000200434.1,ENSG00000207752.1,ENSG00000215808.2,ENSG00000223617.1,ENSG00000224012.3,ENSG00000224577.1,ENSG00000225968.4,ENSG00000227438.1,ENSG00000229373.4,ENSG00000231574.1,ENSG00000232848.1,ENSG00000236036.1,ENSG00000236530.2,ENSG00000236591.1,ENSG00000237234.2,ENSG00000239216.1,ENSG00000242611.1,ENSG00000246430.2,ENSG00000249406.1,ENSG00000250917.1,ENSG00000251144.1,ENSG00000253455.1,ENSG00000255317.1,ENSG00000258910.2,ENSG00000259279.1,ENSG00000259423.1,ENSG00000259450.1,ENSG00000259580.1,ENSG00000259721.1,ENSG00000261602.1,ENSG00000262003.1,ENSG00000264823.1,ENSG00000267669.1,ENSG00000267691.1</t>
  </si>
  <si>
    <t>CL:0002561</t>
  </si>
  <si>
    <t>outer root sheath cell</t>
  </si>
  <si>
    <t>An epithelial cell that is part of the outer root sheath.</t>
  </si>
  <si>
    <t>CNhs12339,CNhs12347</t>
  </si>
  <si>
    <t>CATG00000003011.1,CATG00000004860.1,CATG00000005088.1,CATG00000006509.1,CATG00000006977.1,CATG00000007026.1,CATG00000007231.1,CATG00000007316.1,CATG00000009021.1,CATG00000009161.1,CATG00000009171.1,CATG00000009874.1,CATG00000009904.1,CATG00000010654.1,CATG00000010873.1,CATG00000010875.1,CATG00000010876.1,CATG00000011928.1,CATG00000011950.1,CATG00000012020.1,CATG00000012735.1,CATG00000014364.1,CATG00000016989.1,CATG00000017474.1,CATG00000017891.1,CATG00000019833.1,CATG00000020849.1,CATG00000022942.1,CATG00000023985.1,CATG00000025701.1,CATG00000027114.1,CATG00000027568.1,CATG00000027569.1,CATG00000027605.1,CATG00000029660.1,CATG00000030862.1,CATG00000031397.1,CATG00000032554.1,CATG00000034164.1,CATG00000035142.1,CATG00000035750.1,CATG00000036226.1,CATG00000038271.1,CATG00000038592.1,CATG00000039833.1,CATG00000040435.1,CATG00000041291.1,CATG00000041300.1,CATG00000041325.1,CATG00000043232.1,CATG00000044858.1,CATG00000045588.1,CATG00000045953.1,CATG00000046017.1,CATG00000046496.1,CATG00000046561.1,CATG00000046562.1,CATG00000046565.1,CATG00000046566.1,CATG00000046567.1,CATG00000046568.1,CATG00000046578.1,CATG00000047208.1,CATG00000047333.1,CATG00000047336.1,CATG00000048080.1,CATG00000048331.1,CATG00000048372.1,CATG00000049832.1,CATG00000050675.1,CATG00000051404.1,CATG00000053344.1,CATG00000053562.1,CATG00000053750.1,CATG00000055141.1,CATG00000055327.1,CATG00000055371.1,CATG00000055725.1,CATG00000055805.1,CATG00000057033.1,CATG00000057034.1,CATG00000057263.1,CATG00000057264.1,CATG00000057366.1,CATG00000057588.1,CATG00000057828.1,CATG00000057852.1,CATG00000058401.1,CATG00000058420.1,CATG00000059689.1,CATG00000060084.1,CATG00000060899.1,CATG00000060900.1,CATG00000061357.1,CATG00000062658.1,CATG00000063206.1,CATG00000063477.1,CATG00000063694.1,CATG00000063860.1,CATG00000064028.1,CATG00000064110.1,CATG00000064873.1,CATG00000064875.1,CATG00000066562.1,CATG00000066614.1,CATG00000066963.1,CATG00000067488.1,CATG00000067491.1,CATG00000068260.1,CATG00000069923.1,CATG00000071067.1,CATG00000071724.1,CATG00000071872.1,CATG00000072599.1,CATG00000072870.1,CATG00000073694.1,CATG00000074225.1,CATG00000075481.1,CATG00000075698.1,CATG00000077249.1,CATG00000078736.1,CATG00000078737.1,CATG00000078963.1,CATG00000079372.1,CATG00000080195.1,CATG00000080518.1,CATG00000081129.1,CATG00000081190.1,CATG00000081641.1,CATG00000082447.1,CATG00000082600.1,CATG00000083714.1,CATG00000083716.1,CATG00000084495.1,CATG00000084681.1,CATG00000085868.1,CATG00000086265.1,CATG00000086393.1,CATG00000088194.1,CATG00000089018.1,CATG00000089370.1,CATG00000090248.1,CATG00000090289.1,CATG00000090884.1,CATG00000091675.1,CATG00000093950.1,CATG00000095756.1,CATG00000096062.1,CATG00000096995.1,CATG00000098737.1,CATG00000099515.1,CATG00000099954.1,CATG00000100639.1,CATG00000100956.1,CATG00000101789.1,CATG00000102030.1,CATG00000102215.1,CATG00000102394.1,CATG00000102395.1,CATG00000102685.1,CATG00000105808.1,CATG00000106555.1,CATG00000106837.1,CATG00000108311.1,CATG00000108871.1,CATG00000113156.1,CATG00000113645.1,CATG00000115065.1,CATG00000115971.1,CATG00000116048.1,CATG00000116397.1,CATG00000116595.1,CATG00000117079.1,ENSG00000052850.5,ENSG00000077942.13,ENSG00000101230.5,ENSG00000101282.4,ENSG00000109610.5,ENSG00000115041.8,ENSG00000117507.4,ENSG00000118432.11,ENSG00000119915.4,ENSG00000125965.4,ENSG00000138356.9,ENSG00000138829.6,ENSG00000139304.8,ENSG00000145244.7,ENSG00000145681.6,ENSG00000147059.7,ENSG00000148926.5,ENSG00000154188.5,ENSG00000159167.7,ENSG00000163364.5,ENSG00000163661.3,ENSG00000164220.6,ENSG00000168779.15,ENSG00000169271.1,ENSG00000172817.3,ENSG00000173838.7,ENSG00000174325.4,ENSG00000174697.4,ENSG00000176971.2,ENSG00000179256.2,ENSG00000182109.3,ENSG00000182261.3,ENSG00000183287.9,ENSG00000183770.5,ENSG00000185585.15,ENSG00000186453.8,ENSG00000187229.3,ENSG00000206262.4,ENSG00000206538.3,ENSG00000207808.1,ENSG00000212226.1,ENSG00000213304.3,ENSG00000213343.5,ENSG00000213695.3,ENSG00000214203.4,ENSG00000215369.3,ENSG00000215808.2,ENSG00000221267.1,ENSG00000223617.1,ENSG00000223668.1,ENSG00000224012.3,ENSG00000224939.1,ENSG00000224988.1,ENSG00000225234.1,ENSG00000226439.3,ENSG00000226465.1,ENSG00000227220.1,ENSG00000228237.1,ENSG00000229694.2,ENSG00000229867.1,ENSG00000230355.1,ENSG00000231546.1,ENSG00000231574.1,ENSG00000232699.2,ENSG00000232848.1,ENSG00000233717.1,ENSG00000234810.1,ENSG00000234961.1,ENSG00000236166.1,ENSG00000236591.1,ENSG00000237234.2,ENSG00000237540.1,ENSG00000237816.1,ENSG00000239793.1,ENSG00000239828.2,ENSG00000240305.1,ENSG00000240463.1,ENSG00000240729.1,ENSG00000242611.1,ENSG00000243775.2,ENSG00000244021.3,ENSG00000245812.2,ENSG00000246228.2,ENSG00000246430.2,ENSG00000249264.1,ENSG00000250451.1,ENSG00000250917.1,ENSG00000251144.1,ENSG00000253368.3,ENSG00000253702.1,ENSG00000254300.1,ENSG00000254449.1,ENSG00000255959.1,ENSG00000257033.1,ENSG00000258231.1,ENSG00000258754.3,ENSG00000258910.2,ENSG00000259423.1,ENSG00000259450.1,ENSG00000259521.1,ENSG00000259580.1,ENSG00000260597.1,ENSG00000260833.2,ENSG00000260944.1,ENSG00000261105.1,ENSG00000264304.1,ENSG00000264868.1,ENSG00000265864.1,ENSG00000266236.1,ENSG00000266411.1,ENSG00000267328.1,ENSG00000267589.1,ENSG00000267669.1,ENSG00000267761.2,ENSG00000267980.1,ENSG00000268894.2,ENSG00000270866.1,ENSG00000271134.1,ENSG00000271482.1,ENSG00000271984.1,ENSG00000272695.1,ENSG00000272761.1,ENSG00000273006.1</t>
  </si>
  <si>
    <t>CL:0002567</t>
  </si>
  <si>
    <t>light melanocyte</t>
  </si>
  <si>
    <t>A melanocyte that appears lighter in color.</t>
  </si>
  <si>
    <t>CNhs11303,CNhs11383,CNhs12033</t>
  </si>
  <si>
    <t>CATG00000000247.1,CATG00000000425.1,CATG00000001620.1,CATG00000002807.1,CATG00000004853.1,CATG00000005449.1,CATG00000005987.1,CATG00000005999.1,CATG00000006018.1,CATG00000006163.1,CATG00000008137.1,CATG00000009293.1,CATG00000009771.1,CATG00000012173.1,CATG00000012216.1,CATG00000012328.1,CATG00000012638.1,CATG00000012900.1,CATG00000012908.1,CATG00000014320.1,CATG00000014356.1,CATG00000014369.1,CATG00000014752.1,CATG00000016508.1,CATG00000020150.1,CATG00000021577.1,CATG00000023949.1,CATG00000024667.1,CATG00000025274.1,CATG00000026100.1,CATG00000027094.1,CATG00000030137.1,CATG00000030348.1,CATG00000030886.1,CATG00000030901.1,CATG00000031030.1,CATG00000031086.1,CATG00000031675.1,CATG00000032320.1,CATG00000032630.1,CATG00000033744.1,CATG00000033766.1,CATG00000033923.1,CATG00000034672.1,CATG00000036637.1,CATG00000036937.1,CATG00000037533.1,CATG00000038253.1,CATG00000038494.1,CATG00000040527.1,CATG00000040749.1,CATG00000041447.1,CATG00000042513.1,CATG00000043109.1,CATG00000043523.1,CATG00000044308.1,CATG00000046847.1,CATG00000047215.1,CATG00000047595.1,CATG00000047656.1,CATG00000048410.1,CATG00000048781.1,CATG00000051793.1,CATG00000051860.1,CATG00000051867.1,CATG00000052050.1,CATG00000052051.1,CATG00000053292.1,CATG00000055117.1,CATG00000056705.1,CATG00000057494.1,CATG00000057653.1,CATG00000057656.1,CATG00000058014.1,CATG00000058213.1,CATG00000058780.1,CATG00000060128.1,CATG00000061639.1,CATG00000065289.1,CATG00000066407.1,CATG00000070666.1,CATG00000070950.1,CATG00000072621.1,CATG00000077371.1,CATG00000078349.1,CATG00000080202.1,CATG00000082661.1,CATG00000084930.1,CATG00000085989.1,CATG00000086032.1,CATG00000086038.1,CATG00000086642.1,CATG00000086894.1,CATG00000087835.1,CATG00000088801.1,CATG00000091628.1,CATG00000092493.1,CATG00000095864.1,CATG00000096595.1,CATG00000098161.1,CATG00000099171.1,CATG00000102021.1,CATG00000103919.1,CATG00000103964.1,CATG00000104460.1,CATG00000109831.1,CATG00000109849.1,CATG00000110122.1,CATG00000112852.1,CATG00000113632.1,CATG00000116913.1,ENSG00000004846.12,ENSG00000061337.11,ENSG00000064300.4,ENSG00000064961.14,ENSG00000069424.10,ENSG00000070731.5,ENSG00000077498.8,ENSG00000080166.11,ENSG00000089101.13,ENSG00000092068.14,ENSG00000092529.18,ENSG00000100146.12,ENSG00000101197.8,ENSG00000101850.8,ENSG00000103175.6,ENSG00000104044.11,ENSG00000105538.4,ENSG00000107165.8,ENSG00000108828.11,ENSG00000108932.7,ENSG00000110080.14,ENSG00000115648.9,ENSG00000115828.11,ENSG00000115902.6,ENSG00000118298.6,ENSG00000120215.5,ENSG00000121068.9,ENSG00000121743.3,ENSG00000123374.6,ENSG00000123892.7,ENSG00000124103.8,ENSG00000125931.6,ENSG00000128298.12,ENSG00000128731.11,ENSG00000130513.6,ENSG00000132185.12,ENSG00000134160.9,ENSG00000134508.8,ENSG00000135116.5,ENSG00000135903.14,ENSG00000135931.13,ENSG00000136295.10,ENSG00000136999.4,ENSG00000137198.5,ENSG00000137203.6,ENSG00000144233.5,ENSG00000145040.3,ENSG00000145358.2,ENSG00000154025.11,ENSG00000158022.6,ENSG00000159184.7,ENSG00000161091.8,ENSG00000161544.5,ENSG00000162892.11,ENSG00000163081.2,ENSG00000163975.7,ENSG00000164175.10,ENSG00000166558.6,ENSG00000167291.11,ENSG00000175899.10,ENSG00000176769.9,ENSG00000178718.5,ENSG00000179855.5,ENSG00000180318.3,ENSG00000182612.6,ENSG00000183397.5,ENSG00000183615.5,ENSG00000183674.7,ENSG00000184351.7,ENSG00000185664.10,ENSG00000187140.4,ENSG00000187688.10,ENSG00000187773.7,ENSG00000188269.4,ENSG00000188467.6,ENSG00000196208.9,ENSG00000198211.8,ENSG00000198598.2,ENSG00000198910.8,ENSG00000199572.1,ENSG00000200434.1,ENSG00000204993.3,ENSG00000205444.2,ENSG00000205899.3,ENSG00000206190.7,ENSG00000207505.1,ENSG00000220785.3,ENSG00000222044.1,ENSG00000222999.1,ENSG00000223414.2,ENSG00000224184.1,ENSG00000225768.1,ENSG00000226674.4,ENSG00000226869.2,ENSG00000227195.4,ENSG00000228150.1,ENSG00000228594.1,ENSG00000229195.1,ENSG00000229400.1,ENSG00000229637.2,ENSG00000229950.1,ENSG00000231188.1,ENSG00000232028.1,ENSG00000232803.1,ENSG00000233539.2,ENSG00000233610.1,ENSG00000235584.2,ENSG00000237810.3,ENSG00000246922.4,ENSG00000248461.1,ENSG00000249825.1,ENSG00000250748.2,ENSG00000251191.3,ENSG00000251705.1,ENSG00000251966.2,ENSG00000253490.1,ENSG00000253522.2,ENSG00000254659.2,ENSG00000255933.1,ENSG00000256390.1,ENSG00000258461.1,ENSG00000258580.1,ENSG00000258657.1,ENSG00000258791.3,ENSG00000259420.1,ENSG00000260577.1,ENSG00000261857.2,ENSG00000262222.1,ENSG00000264063.1,ENSG00000264166.1,ENSG00000264175.1,ENSG00000265222.1,ENSG00000266554.1,ENSG00000267231.1,ENSG00000267436.1,ENSG00000267528.1,ENSG00000272667.1,ENSG00000272710.1</t>
  </si>
  <si>
    <t>CL:0002569</t>
  </si>
  <si>
    <t>mesenchymal stem cell of umbilical cord</t>
  </si>
  <si>
    <t>A mesenchymal stem cell of the umbilical cord.</t>
  </si>
  <si>
    <t>CNhs11057,CNhs11347,CNhs11350,CNhs12102,CNhs12105,CNhs12127,CNhs12492</t>
  </si>
  <si>
    <t>CATG00000012046.1,CATG00000012158.1,CATG00000023460.1,CATG00000031707.1,CATG00000031709.1,CATG00000031710.1,CATG00000031711.1,CATG00000034212.1,CATG00000035290.1,CATG00000043232.1,CATG00000045951.1,CATG00000045954.1,CATG00000050955.1,CATG00000050959.1,CATG00000052127.1,CATG00000066674.1,CATG00000067488.1,CATG00000069751.1,CATG00000070500.1,CATG00000075561.1,CATG00000082666.1,CATG00000087208.1,CATG00000091881.1,CATG00000099244.1,CATG00000100956.1,CATG00000110053.1,CATG00000110055.1,CATG00000110056.1,CATG00000110057.1,CATG00000110059.1,CATG00000110062.1,CATG00000110068.1,CATG00000115971.1,ENSG00000005073.5,ENSG00000037965.4,ENSG00000103196.7,ENSG00000106031.6,ENSG00000108821.9,ENSG00000113739.6,ENSG00000128713.11,ENSG00000130635.11,ENSG00000140545.10,ENSG00000149380.7,ENSG00000159674.7,ENSG00000164093.11,ENSG00000164107.7,ENSG00000164764.10,ENSG00000168542.8,ENSG00000170421.7,ENSG00000201247.1,ENSG00000222022.1,ENSG00000229720.1,ENSG00000233588.1,ENSG00000237125.4,ENSG00000240990.5,ENSG00000248265.1,ENSG00000249406.1,ENSG00000250103.1,ENSG00000263176.1,ENSG00000267328.1</t>
  </si>
  <si>
    <t>CL:0002570</t>
  </si>
  <si>
    <t>mesenchymal stem cell of adipose</t>
  </si>
  <si>
    <t>A mesenchymal stem cell of adipose tissue.</t>
  </si>
  <si>
    <t>CNhs10844,CNhs11345,CNhs12101,CNhs12363,CNhs12364,CNhs12365,CNhs12922,CNhs13337,CNhs13420,CNhs13421,CNhs13633,CNhs13634,CNhs13692</t>
  </si>
  <si>
    <t>CATG00000000615.1,CATG00000004811.1,CATG00000006180.1,CATG00000006182.1,CATG00000007894.1,CATG00000008135.1,CATG00000009062.1,CATG00000011648.1,CATG00000013746.1,CATG00000020713.1,CATG00000022942.1,CATG00000030848.1,CATG00000032061.1,CATG00000034737.1,CATG00000038489.1,CATG00000040432.1,CATG00000043046.1,CATG00000045956.1,CATG00000047205.1,CATG00000047208.1,CATG00000047210.1,CATG00000050953.1,CATG00000050955.1,CATG00000050961.1,CATG00000051983.1,CATG00000052032.1,CATG00000052038.1,CATG00000057030.1,CATG00000057031.1,CATG00000057033.1,CATG00000057034.1,CATG00000061353.1,CATG00000071023.1,CATG00000079758.1,CATG00000084122.1,CATG00000086613.1,CATG00000088651.1,CATG00000089370.1,CATG00000093115.1,CATG00000093921.1,CATG00000096926.1,CATG00000098783.1,CATG00000099257.1,CATG00000099942.1,CATG00000105576.1,CATG00000106824.1,CATG00000110051.1,CATG00000110987.1,ENSG00000037965.4,ENSG00000062282.10,ENSG00000080573.6,ENSG00000099994.10,ENSG00000105509.6,ENSG00000116774.7,ENSG00000119927.9,ENSG00000123496.3,ENSG00000129048.6,ENSG00000133937.3,ENSG00000135218.13,ENSG00000138615.4,ENSG00000142156.10,ENSG00000142173.10,ENSG00000143196.4,ENSG00000143341.7,ENSG00000162746.10,ENSG00000163359.11,ENSG00000163364.5,ENSG00000163520.9,ENSG00000165197.4,ENSG00000172789.3,ENSG00000174325.4,ENSG00000174807.3,ENSG00000176826.11,ENSG00000180806.4,ENSG00000183160.8,ENSG00000188015.5,ENSG00000189129.9,ENSG00000197614.6,ENSG00000197757.7,ENSG00000197766.3,ENSG00000198353.6,ENSG00000207752.1,ENSG00000207949.1,ENSG00000208024.1,ENSG00000213082.3,ENSG00000214100.4,ENSG00000224132.2,ENSG00000224413.1,ENSG00000226992.1,ENSG00000228035.1,ENSG00000229694.2,ENSG00000230024.1,ENSG00000230630.1,ENSG00000230838.1,ENSG00000231106.2,ENSG00000231528.2,ENSG00000232679.1,ENSG00000233243.1,ENSG00000235813.1,ENSG00000239332.1,ENSG00000248187.1,ENSG00000248265.1,ENSG00000248869.1,ENSG00000249035.2,ENSG00000249378.1,ENSG00000250038.1,ENSG00000250064.1,ENSG00000250748.2,ENSG00000251705.1,ENSG00000254366.2,ENSG00000254560.1,ENSG00000259807.1,ENSG00000259847.1,ENSG00000260012.1,ENSG00000260597.1,ENSG00000262003.1,ENSG00000263426.1,ENSG00000264116.1,ENSG00000265864.1,ENSG00000272761.1,ENSG00000273046.1</t>
  </si>
  <si>
    <t>CL:0002571</t>
  </si>
  <si>
    <t>hepatic mesenchymal stem cell</t>
  </si>
  <si>
    <t>A mesenchymal stem cell of liver.</t>
  </si>
  <si>
    <t>CNhs10845,CNhs11346,CNhs12730</t>
  </si>
  <si>
    <t>CATG00000005517.1,CATG00000006787.1,CATG00000007592.1,CATG00000009021.1,CATG00000009062.1,CATG00000010265.1,CATG00000013363.1,CATG00000016639.1,CATG00000018064.1,CATG00000018953.1,CATG00000019022.1,CATG00000021111.1,CATG00000023888.1,CATG00000030337.1,CATG00000031707.1,CATG00000031709.1,CATG00000032990.1,CATG00000033678.1,CATG00000034672.1,CATG00000035108.1,CATG00000037022.1,CATG00000040432.1,CATG00000041004.1,CATG00000043581.1,CATG00000045954.1,CATG00000046599.1,CATG00000046638.1,CATG00000046918.1,CATG00000047193.1,CATG00000048399.1,CATG00000048906.1,CATG00000050959.1,CATG00000050961.1,CATG00000053168.1,CATG00000055768.1,CATG00000055820.1,CATG00000056270.1,CATG00000056276.1,CATG00000057034.1,CATG00000058320.1,CATG00000061621.1,CATG00000061622.1,CATG00000061623.1,CATG00000061625.1,CATG00000067488.1,CATG00000070175.1,CATG00000070590.1,CATG00000072556.1,CATG00000073658.1,CATG00000074545.1,CATG00000083048.1,CATG00000083714.1,CATG00000083849.1,CATG00000086894.1,CATG00000088427.1,CATG00000094156.1,CATG00000095923.1,CATG00000096238.1,CATG00000097955.1,CATG00000101886.1,CATG00000107732.1,CATG00000110055.1,CATG00000110056.1,CATG00000110057.1,CATG00000110059.1,CATG00000110067.1,CATG00000110068.1,CATG00000111755.1,CATG00000112878.1,CATG00000113992.1,CATG00000115477.1,CATG00000115971.1,ENSG00000000971.11,ENSG00000003436.10,ENSG00000003989.12,ENSG00000004776.7,ENSG00000006016.6,ENSG00000012504.9,ENSG00000015413.5,ENSG00000019991.11,ENSG00000050555.13,ENSG00000087116.9,ENSG00000087303.12,ENSG00000095303.10,ENSG00000097096.8,ENSG00000100739.6,ENSG00000103196.7,ENSG00000103241.5,ENSG00000104321.6,ENSG00000104368.13,ENSG00000104415.9,ENSG00000106819.7,ENSG00000107159.8,ENSG00000111057.6,ENSG00000112414.10,ENSG00000112936.14,ENSG00000113389.11,ENSG00000113594.5,ENSG00000114115.5,ENSG00000115252.14,ENSG00000115461.4,ENSG00000116194.8,ENSG00000116260.12,ENSG00000116285.8,ENSG00000116774.7,ENSG00000116962.10,ENSG00000118004.13,ENSG00000130635.11,ENSG00000131634.9,ENSG00000132329.6,ENSG00000134853.7,ENSG00000136574.13,ENSG00000141150.3,ENSG00000142156.10,ENSG00000143125.5,ENSG00000143839.12,ENSG00000145506.9,ENSG00000147119.3,ENSG00000149257.9,ENSG00000149380.7,ENSG00000151388.6,ENSG00000154188.5,ENSG00000154734.10,ENSG00000159674.7,ENSG00000161544.5,ENSG00000161905.8,ENSG00000162383.7,ENSG00000162493.12,ENSG00000162552.10,ENSG00000162878.8,ENSG00000163975.7,ENSG00000164107.7,ENSG00000165124.13,ENSG00000166292.7,ENSG00000166482.7,ENSG00000167595.10,ENSG00000167874.6,ENSG00000168542.8,ENSG00000168679.13,ENSG00000169067.2,ENSG00000169071.10,ENSG00000169218.9,ENSG00000170421.7,ENSG00000170801.5,ENSG00000172572.6,ENSG00000173706.8,ENSG00000173918.10,ENSG00000174348.9,ENSG00000175040.4,ENSG00000175745.7,ENSG00000178342.4,ENSG00000179921.10,ENSG00000181072.7,ENSG00000182118.5,ENSG00000183682.7,ENSG00000184374.2,ENSG00000185897.6,ENSG00000187634.6,ENSG00000189184.7,ENSG00000189221.5,ENSG00000189409.8,ENSG00000196114.3,ENSG00000197381.11,ENSG00000197565.11,ENSG00000198959.7,ENSG00000204176.9,ENSG00000204262.7,ENSG00000206897.1,ENSG00000212040.1,ENSG00000213275.2,ENSG00000213949.4,ENSG00000215246.4,ENSG00000216917.2,ENSG00000221955.6,ENSG00000222022.1,ENSG00000223617.1,ENSG00000223652.2,ENSG00000223764.2,ENSG00000224431.1,ENSG00000225537.1,ENSG00000225790.1,ENSG00000226790.2,ENSG00000228707.1,ENSG00000230191.1,ENSG00000232320.5,ENSG00000233588.1,ENSG00000233589.1,ENSG00000234362.1,ENSG00000235636.1,ENSG00000236976.1,ENSG00000237125.4,ENSG00000241644.2,ENSG00000243517.1,ENSG00000247311.2,ENSG00000249706.1,ENSG00000249923.1,ENSG00000250957.1,ENSG00000251003.3,ENSG00000253163.1,ENSG00000253330.1,ENSG00000254959.2,ENSG00000256879.1,ENSG00000257732.1,ENSG00000257752.1,ENSG00000258734.2,ENSG00000259807.1,ENSG00000259863.1,ENSG00000260802.1,ENSG00000261083.1,ENSG00000262831.1,ENSG00000264748.1,ENSG00000265096.1,ENSG00000267328.1,ENSG00000267780.1,ENSG00000268388.1,ENSG00000270058.1,ENSG00000270105.1,ENSG00000272622.1</t>
  </si>
  <si>
    <t>CL:0002573</t>
  </si>
  <si>
    <t>Schwann cell</t>
  </si>
  <si>
    <t>A glial cell that ensheathes axons of neuron in the peripheral nervous system and are necessary for their maintainance and function.</t>
  </si>
  <si>
    <t>CNhs12073,CNhs12621</t>
  </si>
  <si>
    <t>CATG00000000388.1,CATG00000001594.1,CATG00000004772.1,CATG00000004855.1,CATG00000007680.1,CATG00000007760.1,CATG00000008866.1,CATG00000009036.1,CATG00000011005.1,CATG00000012386.1,CATG00000013531.1,CATG00000015098.1,CATG00000016617.1,CATG00000017499.1,CATG00000017849.1,CATG00000018059.1,CATG00000018064.1,CATG00000020003.1,CATG00000021488.1,CATG00000021751.1,CATG00000024502.1,CATG00000025886.1,CATG00000026221.1,CATG00000027114.1,CATG00000027606.1,CATG00000028136.1,CATG00000028359.1,CATG00000029438.1,CATG00000030211.1,CATG00000030382.1,CATG00000031285.1,CATG00000031568.1,CATG00000031710.1,CATG00000031912.1,CATG00000032438.1,CATG00000032553.1,CATG00000032638.1,CATG00000032887.1,CATG00000032990.1,CATG00000033021.1,CATG00000033287.1,CATG00000033391.1,CATG00000033638.1,CATG00000033759.1,CATG00000034660.1,CATG00000036927.1,CATG00000037443.1,CATG00000038155.1,CATG00000038359.1,CATG00000038498.1,CATG00000038511.1,CATG00000038552.1,CATG00000038698.1,CATG00000039064.1,CATG00000039360.1,CATG00000039854.1,CATG00000040286.1,CATG00000040993.1,CATG00000041206.1,CATG00000041272.1,CATG00000041300.1,CATG00000041539.1,CATG00000042982.1,CATG00000043412.1,CATG00000045183.1,CATG00000047060.1,CATG00000048038.1,CATG00000048100.1,CATG00000049450.1,CATG00000050093.1,CATG00000052031.1,CATG00000052039.1,CATG00000052051.1,CATG00000052052.1,CATG00000052127.1,CATG00000052198.1,CATG00000052765.1,CATG00000052951.1,CATG00000053587.1,CATG00000053593.1,CATG00000053594.1,CATG00000054487.1,CATG00000054535.1,CATG00000054699.1,CATG00000055146.1,CATG00000055299.1,CATG00000055328.1,CATG00000055385.1,CATG00000056282.1,CATG00000057032.1,CATG00000057158.1,CATG00000057668.1,CATG00000058527.1,CATG00000058536.1,CATG00000061237.1,CATG00000063140.1,CATG00000066407.1,CATG00000066418.1,CATG00000069204.1,CATG00000075172.1,CATG00000076265.1,CATG00000076290.1,CATG00000080195.1,CATG00000083463.1,CATG00000083605.1,CATG00000087320.1,CATG00000087909.1,CATG00000088381.1,CATG00000088410.1,CATG00000089244.1,CATG00000094526.1,CATG00000098733.1,CATG00000099917.1,CATG00000102049.1,CATG00000102685.1,CATG00000102786.1,CATG00000106064.1,CATG00000106332.1,CATG00000110055.1,CATG00000110057.1,CATG00000110237.1,CATG00000111285.1,CATG00000111316.1,CATG00000112874.1,CATG00000113245.1,CATG00000113370.1,CATG00000113371.1,CATG00000116161.1,CATG00000116605.1,CATG00000117347.1,CATG00000117817.1,ENSG00000006638.7,ENSG00000026559.9,ENSG00000043355.6,ENSG00000061337.11,ENSG00000064300.4,ENSG00000064655.14,ENSG00000089685.10,ENSG00000099998.13,ENSG00000105996.5,ENSG00000108511.8,ENSG00000111206.8,ENSG00000111665.7,ENSG00000114270.11,ENSG00000117399.9,ENSG00000120068.5,ENSG00000123407.3,ENSG00000126778.7,ENSG00000129195.11,ENSG00000137868.14,ENSG00000143127.8,ENSG00000149948.9,ENSG00000152977.5,ENSG00000160886.9,ENSG00000161888.7,ENSG00000163623.5,ENSG00000163923.5,ENSG00000164087.3,ENSG00000167900.7,ENSG00000169750.4,ENSG00000170166.5,ENSG00000170498.7,ENSG00000170689.8,ENSG00000172789.3,ENSG00000173546.7,ENSG00000175600.11,ENSG00000180340.5,ENSG00000183900.4,ENSG00000186530.13,ENSG00000187013.2,ENSG00000187140.4,ENSG00000188064.5,ENSG00000196226.2,ENSG00000196966.3,ENSG00000197046.7,ENSG00000197467.9,ENSG00000197932.3,ENSG00000199769.1,ENSG00000200538.1,ENSG00000200608.1,ENSG00000201592.1,ENSG00000201882.1,ENSG00000202268.1,ENSG00000204832.5,ENSG00000207584.1,ENSG00000214881.4,ENSG00000220418.1,ENSG00000222720.1,ENSG00000224311.1,ENSG00000224715.1,ENSG00000226261.1,ENSG00000227218.3,ENSG00000227291.1,ENSG00000227964.1,ENSG00000228264.1,ENSG00000228877.2,ENSG00000229774.1,ENSG00000230798.1,ENSG00000231007.4,ENSG00000231831.1,ENSG00000232821.1,ENSG00000233163.1,ENSG00000234844.1,ENSG00000235323.2,ENSG00000236591.1,ENSG00000239183.1,ENSG00000240929.2,ENSG00000241404.2,ENSG00000241577.1,ENSG00000242207.1,ENSG00000243509.4,ENSG00000248890.1,ENSG00000248913.1,ENSG00000249183.1,ENSG00000251493.2,ENSG00000252669.1,ENSG00000252699.1,ENSG00000254369.2,ENSG00000254416.1,ENSG00000256417.1,ENSG00000256906.1,ENSG00000258527.1,ENSG00000259797.1,ENSG00000260549.1,ENSG00000261559.1,ENSG00000262609.1,ENSG00000263585.1,ENSG00000263745.1,ENSG00000264304.1,ENSG00000265934.1,ENSG00000265939.1,ENSG00000266290.1,ENSG00000266509.1,ENSG00000269706.1,ENSG00000272661.1,ENSG00000273266.1</t>
  </si>
  <si>
    <t>CL:0002577</t>
  </si>
  <si>
    <t>placental epithelial cell</t>
  </si>
  <si>
    <t>An epithelial cell of the placenta.</t>
  </si>
  <si>
    <t>CNhs11079,CNhs11386,CNhs12037</t>
  </si>
  <si>
    <t>CATG00000000070.1,CATG00000001200.1,CATG00000001347.1,CATG00000001487.1,CATG00000001597.1,CATG00000002616.1,CATG00000003482.1,CATG00000005626.1,CATG00000005883.1,CATG00000005924.1,CATG00000005937.1,CATG00000005951.1,CATG00000006321.1,CATG00000006744.1,CATG00000007019.1,CATG00000007704.1,CATG00000007803.1,CATG00000008982.1,CATG00000008986.1,CATG00000008997.1,CATG00000008998.1,CATG00000010475.1,CATG00000010752.1,CATG00000011416.1,CATG00000011990.1,CATG00000011999.1,CATG00000013219.1,CATG00000013573.1,CATG00000014061.1,CATG00000016639.1,CATG00000016910.1,CATG00000019241.1,CATG00000019261.1,CATG00000019535.1,CATG00000020713.1,CATG00000022125.1,CATG00000022193.1,CATG00000023073.1,CATG00000023611.1,CATG00000023985.1,CATG00000024273.1,CATG00000025227.1,CATG00000025895.1,CATG00000027094.1,CATG00000027648.1,CATG00000030632.1,CATG00000031332.1,CATG00000031528.1,CATG00000031856.1,CATG00000033021.1,CATG00000033158.1,CATG00000033616.1,CATG00000033698.1,CATG00000034041.1,CATG00000034323.1,CATG00000034604.1,CATG00000034711.1,CATG00000034859.1,CATG00000035051.1,CATG00000035504.1,CATG00000037513.1,CATG00000038192.1,CATG00000038209.1,CATG00000039455.1,CATG00000039543.1,CATG00000040956.1,CATG00000041200.1,CATG00000041539.1,CATG00000042022.1,CATG00000042036.1,CATG00000042380.1,CATG00000042600.1,CATG00000043412.1,CATG00000045321.1,CATG00000045322.1,CATG00000045337.1,CATG00000047060.1,CATG00000047168.1,CATG00000047169.1,CATG00000047343.1,CATG00000050740.1,CATG00000052877.1,CATG00000053171.1,CATG00000053516.1,CATG00000054545.1,CATG00000055986.1,CATG00000057049.1,CATG00000057342.1,CATG00000057345.1,CATG00000057355.1,CATG00000060206.1,CATG00000060233.1,CATG00000062382.1,CATG00000064710.1,CATG00000064764.1,CATG00000070724.1,CATG00000071023.1,CATG00000071748.1,CATG00000072584.1,CATG00000074079.1,CATG00000074316.1,CATG00000074545.1,CATG00000075963.1,CATG00000076016.1,CATG00000077368.1,CATG00000077372.1,CATG00000078011.1,CATG00000078045.1,CATG00000078191.1,CATG00000078376.1,CATG00000078731.1,CATG00000080468.1,CATG00000082681.1,CATG00000082772.1,CATG00000083449.1,CATG00000083712.1,CATG00000083716.1,CATG00000083861.1,CATG00000084667.1,CATG00000084678.1,CATG00000084681.1,CATG00000086622.1,CATG00000087443.1,CATG00000090248.1,CATG00000090880.1,CATG00000090997.1,CATG00000091626.1,CATG00000092624.1,CATG00000094799.1,CATG00000095857.1,CATG00000096611.1,CATG00000096894.1,CATG00000098333.1,CATG00000098439.1,CATG00000098748.1,CATG00000098754.1,CATG00000098773.1,CATG00000098782.1,CATG00000098783.1,CATG00000099238.1,CATG00000101885.1,CATG00000101903.1,CATG00000102007.1,CATG00000102166.1,CATG00000104225.1,CATG00000104541.1,CATG00000105889.1,CATG00000106061.1,CATG00000106146.1,CATG00000106954.1,CATG00000107094.1,CATG00000107304.1,CATG00000107489.1,CATG00000108835.1,CATG00000108840.1,CATG00000109857.1,CATG00000110053.1,CATG00000110059.1,CATG00000112878.1,CATG00000113422.1,CATG00000113631.1,CATG00000113654.1,CATG00000113726.1,CATG00000114769.1,CATG00000116317.1,CATG00000116501.1,CATG00000117079.1,CATG00000118022.1,ENSG00000006327.9,ENSG00000019549.4,ENSG00000048545.9,ENSG00000049283.13,ENSG00000052344.11,ENSG00000053747.11,ENSG00000060140.4,ENSG00000064547.9,ENSG00000065618.12,ENSG00000075702.12,ENSG00000083307.6,ENSG00000085552.12,ENSG00000085741.8,ENSG00000088280.14,ENSG00000092295.7,ENSG00000092929.7,ENSG00000094755.12,ENSG00000099812.6,ENSG00000099869.6,ENSG00000100867.10,ENSG00000102243.8,ENSG00000102854.10,ENSG00000102890.10,ENSG00000104892.12,ENSG00000105143.8,ENSG00000105519.8,ENSG00000105989.4,ENSG00000107438.4,ENSG00000107485.11,ENSG00000111057.6,ENSG00000111339.6,ENSG00000112559.9,ENSG00000112655.11,ENSG00000113196.2,ENSG00000113396.8,ENSG00000114251.9,ENSG00000114270.11,ENSG00000114638.3,ENSG00000115221.6,ENSG00000115457.5,ENSG00000116661.9,ENSG00000116774.7,ENSG00000117122.9,ENSG00000120149.7,ENSG00000121900.14,ENSG00000124143.6,ENSG00000124440.11,ENSG00000124466.8,ENSG00000125731.8,ENSG00000125850.6,ENSG00000128422.11,ENSG00000129194.3,ENSG00000129354.7,ENSG00000130222.6,ENSG00000130600.11,ENSG00000130635.11,ENSG00000131746.8,ENSG00000132698.9,ENSG00000132854.14,ENSG00000133519.8,ENSG00000134258.12,ENSG00000135480.10,ENSG00000136155.12,ENSG00000136695.10,ENSG00000137699.12,ENSG00000139629.11,ENSG00000139973.11,ENSG00000141744.3,ENSG00000142677.3,ENSG00000143140.6,ENSG00000143217.7,ENSG00000143320.4,ENSG00000143816.7,ENSG00000143845.10,ENSG00000143867.5,ENSG00000144648.10,ENSG00000146904.4,ENSG00000148344.10,ENSG00000149596.6,ENSG00000152049.5,ENSG00000155066.11,ENSG00000155366.12,ENSG00000158246.7,ENSG00000163141.14,ENSG00000163701.14,ENSG00000163702.14,ENSG00000163810.7,ENSG00000163870.10,ENSG00000164488.7,ENSG00000165912.11,ENSG00000166546.9,ENSG00000166689.10,ENSG00000167105.3,ENSG00000167123.14,ENSG00000167244.13,ENSG00000167644.7,ENSG00000167916.4,ENSG00000168477.13,ENSG00000168487.13,ENSG00000169067.2,ENSG00000169231.9,ENSG00000169583.12,ENSG00000170209.4,ENSG00000170214.3,ENSG00000170382.7,ENSG00000170549.3,ENSG00000170801.5,ENSG00000171345.9,ENSG00000171346.9,ENSG00000173156.2,ENSG00000174292.8,ENSG00000174792.6,ENSG00000174807.3,ENSG00000174945.9,ENSG00000175318.7,ENSG00000175416.8,ENSG00000175707.7,ENSG00000175793.10,ENSG00000175866.11,ENSG00000176532.3,ENSG00000176720.3,ENSG00000176984.2,ENSG00000177106.10,ENSG00000177494.5,ENSG00000179059.5,ENSG00000179148.5,ENSG00000179256.2,ENSG00000180066.5,ENSG00000180176.10,ENSG00000181126.9,ENSG00000181143.11,ENSG00000181392.10,ENSG00000182261.3,ENSG00000182585.5,ENSG00000183691.4,ENSG00000183840.5,ENSG00000184363.5,ENSG00000184564.8,ENSG00000185186.4,ENSG00000185332.2,ENSG00000185668.5,ENSG00000185751.4,ENSG00000185761.6,ENSG00000186081.7,ENSG00000186212.2,ENSG00000186493.7,ENSG00000186567.8,ENSG00000186832.4,ENSG00000186847.5,ENSG00000187714.5,ENSG00000188086.8,ENSG00000188910.7,ENSG00000189143.8,ENSG00000189280.3,ENSG00000189433.5,ENSG00000196878.8,ENSG00000197308.4,ENSG00000197375.8,ENSG00000197406.6,ENSG00000197614.6,ENSG00000197934.4,ENSG00000198246.7,ENSG00000198959.7,ENSG00000201207.1,ENSG00000201684.1,ENSG00000204539.3,ENSG00000204540.6,ENSG00000204632.7,ENSG00000205420.6,ENSG00000205978.5,ENSG00000213937.3,ENSG00000214145.2,ENSG00000214530.3,ENSG00000214851.4,ENSG00000218416.3,ENSG00000221055.1,ENSG00000221273.1,ENSG00000223617.1,ENSG00000223784.1,ENSG00000223813.2,ENSG00000224260.2,ENSG00000224511.1,ENSG00000224592.1,ENSG00000224888.3,ENSG00000225511.2,ENSG00000225950.3,ENSG00000226416.1,ENSG00000226965.1,ENSG00000227155.3,ENSG00000227479.1,ENSG00000227959.1,ENSG00000228917.1,ENSG00000229021.2,ENSG00000229028.2,ENSG00000229261.1,ENSG00000229373.4,ENSG00000229950.1,ENSG00000230716.3,ENSG00000231213.2,ENSG00000231826.1,ENSG00000231851.1,ENSG00000232453.1,ENSG00000232638.1,ENSG00000233521.1,ENSG00000233978.1,ENSG00000235043.2,ENSG00000235124.1,ENSG00000236216.4,ENSG00000236472.1,ENSG00000237330.2,ENSG00000237813.3,ENSG00000239887.3,ENSG00000240006.1,ENSG00000240096.1,ENSG00000240418.1,ENSG00000240563.1,ENSG00000240801.1,ENSG00000241416.1,ENSG00000241852.5,ENSG00000242568.1,ENSG00000243350.1,ENSG00000249142.1,ENSG00000249267.2,ENSG00000249430.1,ENSG00000249590.3,ENSG00000250539.1,ENSG00000251095.2,ENSG00000253348.1,ENSG00000254024.1,ENSG00000254153.1,ENSG00000254202.1,ENSG00000254458.1,ENSG00000255129.1,ENSG00000255133.1,ENSG00000255824.1,ENSG00000256232.1,ENSG00000256276.1,ENSG00000257038.1,ENSG00000257671.1,ENSG00000258115.1,ENSG00000258839.2,ENSG00000259038.1,ENSG00000259603.1,ENSG00000260466.1,ENSG00000260899.1,ENSG00000261632.1,ENSG00000263345.1,ENSG00000264748.1,ENSG00000264831.1,ENSG00000265660.1,ENSG00000265984.1,ENSG00000267730.1,ENSG00000268108.1,ENSG00000269099.1,ENSG00000269371.1,ENSG00000269855.1,ENSG00000271009.2,ENSG00000272411.1,ENSG00000273328.1</t>
  </si>
  <si>
    <t>CL:0002579</t>
  </si>
  <si>
    <t>omentum preadipocyte</t>
  </si>
  <si>
    <t>CNhs11065,CNhs11902,CNhs12013</t>
  </si>
  <si>
    <t>CATG00000000936.1,CATG00000004601.1,CATG00000005923.1,CATG00000006510.1,CATG00000006805.1,CATG00000010313.1,CATG00000010356.1,CATG00000010873.1,CATG00000010875.1,CATG00000013128.1,CATG00000013999.1,CATG00000014724.1,CATG00000015098.1,CATG00000015315.1,CATG00000015743.1,CATG00000016936.1,CATG00000017891.1,CATG00000019164.1,CATG00000020196.1,CATG00000020452.1,CATG00000021325.1,CATG00000022131.1,CATG00000022388.1,CATG00000022481.1,CATG00000023409.1,CATG00000023412.1,CATG00000023513.1,CATG00000023985.1,CATG00000024485.1,CATG00000025698.1,CATG00000025699.1,CATG00000025701.1,CATG00000025714.1,CATG00000029620.1,CATG00000030643.1,CATG00000030748.1,CATG00000031635.1,CATG00000031707.1,CATG00000031711.1,CATG00000033059.1,CATG00000033931.1,CATG00000035290.1,CATG00000035412.1,CATG00000035421.1,CATG00000037022.1,CATG00000037497.1,CATG00000042883.1,CATG00000043259.1,CATG00000044402.1,CATG00000046561.1,CATG00000046844.1,CATG00000047310.1,CATG00000047658.1,CATG00000048031.1,CATG00000048883.1,CATG00000050442.1,CATG00000051850.1,CATG00000053494.1,CATG00000053497.1,CATG00000055987.1,CATG00000056978.1,CATG00000057342.1,CATG00000059127.1,CATG00000059232.1,CATG00000059689.1,CATG00000060900.1,CATG00000061071.1,CATG00000061353.1,CATG00000061551.1,CATG00000061621.1,CATG00000061623.1,CATG00000061625.1,CATG00000061960.1,CATG00000062658.1,CATG00000064678.1,CATG00000066963.1,CATG00000069781.1,CATG00000072405.1,CATG00000073068.1,CATG00000073638.1,CATG00000075698.1,CATG00000078588.1,CATG00000079838.1,CATG00000081129.1,CATG00000081190.1,CATG00000081330.1,CATG00000081675.1,CATG00000082339.1,CATG00000083771.1,CATG00000084461.1,CATG00000088651.1,CATG00000089215.1,CATG00000090491.1,CATG00000092115.1,CATG00000093421.1,CATG00000093705.1,CATG00000094156.1,CATG00000094926.1,CATG00000095756.1,CATG00000096088.1,CATG00000096560.1,CATG00000097030.1,CATG00000098636.1,CATG00000098661.1,CATG00000099515.1,CATG00000100320.1,CATG00000102220.1,CATG00000102288.1,CATG00000102712.1,CATG00000102715.1,CATG00000103688.1,CATG00000105415.1,CATG00000106102.1,CATG00000106225.1,CATG00000107848.1,CATG00000108290.1,CATG00000110051.1,CATG00000110062.1,CATG00000110068.1,CATG00000110144.1,CATG00000111533.1,CATG00000112458.1,CATG00000116308.1,CATG00000118017.1,ENSG00000004776.7,ENSG00000006016.6,ENSG00000006606.4,ENSG00000037965.4,ENSG00000049540.12,ENSG00000060718.14,ENSG00000070404.5,ENSG00000071282.7,ENSG00000071967.7,ENSG00000078098.9,ENSG00000082196.16,ENSG00000084636.13,ENSG00000086991.8,ENSG00000091986.11,ENSG00000101280.6,ENSG00000101825.7,ENSG00000102265.7,ENSG00000102683.6,ENSG00000102802.5,ENSG00000103888.11,ENSG00000105664.6,ENSG00000105668.3,ENSG00000106004.4,ENSG00000106483.7,ENSG00000107731.8,ENSG00000107957.12,ENSG00000107984.5,ENSG00000108821.9,ENSG00000111799.16,ENSG00000113083.8,ENSG00000113140.6,ENSG00000113739.6,ENSG00000117318.8,ENSG00000118523.5,ENSG00000118762.3,ENSG00000119280.12,ENSG00000120708.12,ENSG00000121039.5,ENSG00000122176.10,ENSG00000122641.9,ENSG00000122642.6,ENSG00000122786.15,ENSG00000124212.5,ENSG00000129009.8,ENSG00000130635.11,ENSG00000130751.5,ENSG00000131668.9,ENSG00000131737.5,ENSG00000132000.7,ENSG00000132031.8,ENSG00000133026.8,ENSG00000133110.10,ENSG00000133937.3,ENSG00000134259.3,ENSG00000135299.12,ENSG00000135919.8,ENSG00000136010.9,ENSG00000136153.15,ENSG00000137573.9,ENSG00000137801.9,ENSG00000137809.12,ENSG00000138061.7,ENSG00000140092.10,ENSG00000140285.5,ENSG00000140545.10,ENSG00000143631.10,ENSG00000144810.11,ENSG00000145681.6,ENSG00000146197.7,ENSG00000147027.3,ENSG00000147059.7,ENSG00000147224.6,ENSG00000147883.9,ENSG00000149591.12,ENSG00000150667.6,ENSG00000150687.7,ENSG00000151388.6,ENSG00000152049.5,ENSG00000153904.14,ENSG00000154122.8,ENSG00000155324.5,ENSG00000155792.5,ENSG00000159200.13,ENSG00000162576.12,ENSG00000162591.11,ENSG00000163064.6,ENSG00000163430.5,ENSG00000163453.7,ENSG00000163520.9,ENSG00000163661.3,ENSG00000164093.11,ENSG00000164106.3,ENSG00000164294.9,ENSG00000164484.7,ENSG00000164530.9,ENSG00000164692.13,ENSG00000164694.12,ENSG00000164932.8,ENSG00000165617.10,ENSG00000166147.9,ENSG00000166923.6,ENSG00000167332.7,ENSG00000168938.5,ENSG00000168994.9,ENSG00000169231.9,ENSG00000169432.10,ENSG00000169583.12,ENSG00000169604.15,ENSG00000170558.4,ENSG00000172061.7,ENSG00000173706.8,ENSG00000176826.11,ENSG00000178033.5,ENSG00000178860.8,ENSG00000179256.2,ENSG00000180053.6,ENSG00000180914.6,ENSG00000181104.6,ENSG00000183160.8,ENSG00000183496.5,ENSG00000183531.1,ENSG00000183671.8,ENSG00000183775.6,ENSG00000184160.6,ENSG00000184347.10,ENSG00000185483.7,ENSG00000186340.10,ENSG00000187634.6,ENSG00000196604.7,ENSG00000197415.7,ENSG00000197614.6,ENSG00000197757.7,ENSG00000198353.6,ENSG00000198542.9,ENSG00000199460.2,ENSG00000203721.1,ENSG00000203805.6,ENSG00000204174.2,ENSG00000204176.9,ENSG00000204262.7,ENSG00000204941.9,ENSG00000205002.3,ENSG00000206913.1,ENSG00000207561.1,ENSG00000213857.3,ENSG00000214970.4,ENSG00000219790.3,ENSG00000221028.1,ENSG00000221365.1,ENSG00000223477.3,ENSG00000223652.2,ENSG00000223764.2,ENSG00000223786.1,ENSG00000224172.1,ENSG00000224259.1,ENSG00000224743.2,ENSG00000225656.1,ENSG00000226510.1,ENSG00000227220.1,ENSG00000228221.1,ENSG00000228470.1,ENSG00000229373.4,ENSG00000229720.1,ENSG00000230216.1,ENSG00000230417.6,ENSG00000230515.1,ENSG00000232630.1,ENSG00000232756.1,ENSG00000232939.1,ENSG00000233521.1,ENSG00000233682.2,ENSG00000233901.1,ENSG00000234315.1,ENSG00000235288.1,ENSG00000235513.1,ENSG00000235601.1,ENSG00000235636.1,ENSG00000236166.1,ENSG00000236310.1,ENSG00000238291.1,ENSG00000241644.2,ENSG00000244479.2,ENSG00000244486.3,ENSG00000244649.2,ENSG00000245067.2,ENSG00000248498.3,ENSG00000249406.1,ENSG00000249706.1,ENSG00000250038.1,ENSG00000250056.1,ENSG00000253595.1,ENSG00000253658.1,ENSG00000253767.1,ENSG00000254295.1,ENSG00000254333.1,ENSG00000254959.2,ENSG00000256261.1,ENSG00000257596.1,ENSG00000258624.1,ENSG00000258773.1,ENSG00000259091.1,ENSG00000259256.1,ENSG00000259279.1,ENSG00000259345.1,ENSG00000259450.1,ENSG00000259580.1,ENSG00000259627.1,ENSG00000259721.1,ENSG00000260798.1,ENSG00000260910.1,ENSG00000261105.1,ENSG00000261305.1,ENSG00000261425.1,ENSG00000261573.1,ENSG00000262185.1,ENSG00000262888.1,ENSG00000263858.1,ENSG00000264986.1,ENSG00000265438.1,ENSG00000267317.1,ENSG00000267328.1,ENSG00000268894.2,ENSG00000269690.1,ENSG00000269728.1,ENSG00000270705.1,ENSG00000271709.1,ENSG00000272243.1,ENSG00000272695.1,ENSG00000272761.1,ENSG00000273006.1,ENSG00000273046.1</t>
  </si>
  <si>
    <t>CL:0002580</t>
  </si>
  <si>
    <t>preadipocyte of the breast</t>
  </si>
  <si>
    <t>A preadipocyte that is part of the breast.</t>
  </si>
  <si>
    <t>CNhs11052,CNhs11971</t>
  </si>
  <si>
    <t>CATG00000000936.1,CATG00000001094.1,CATG00000001096.1,CATG00000001097.1,CATG00000001258.1,CATG00000004854.1,CATG00000006510.1,CATG00000006805.1,CATG00000007026.1,CATG00000007511.1,CATG00000007894.1,CATG00000009904.1,CATG00000010271.1,CATG00000010273.1,CATG00000010356.1,CATG00000010872.1,CATG00000010873.1,CATG00000010970.1,CATG00000011832.1,CATG00000011950.1,CATG00000012046.1,CATG00000012094.1,CATG00000012250.1,CATG00000012337.1,CATG00000014089.1,CATG00000014418.1,CATG00000014724.1,CATG00000015315.1,CATG00000016936.1,CATG00000017891.1,CATG00000019947.1,CATG00000020010.1,CATG00000020452.1,CATG00000021275.1,CATG00000022131.1,CATG00000022388.1,CATG00000022645.1,CATG00000022937.1,CATG00000022941.1,CATG00000022942.1,CATG00000022947.1,CATG00000022948.1,CATG00000023409.1,CATG00000024139.1,CATG00000024485.1,CATG00000025047.1,CATG00000025320.1,CATG00000025699.1,CATG00000025701.1,CATG00000025714.1,CATG00000027603.1,CATG00000028761.1,CATG00000029613.1,CATG00000029620.1,CATG00000029638.1,CATG00000030079.1,CATG00000030084.1,CATG00000030279.1,CATG00000031707.1,CATG00000031709.1,CATG00000031711.1,CATG00000033059.1,CATG00000033931.1,CATG00000035412.1,CATG00000035421.1,CATG00000037497.1,CATG00000038378.1,CATG00000038838.1,CATG00000041074.1,CATG00000042883.1,CATG00000044118.1,CATG00000045953.1,CATG00000046358.1,CATG00000046561.1,CATG00000046562.1,CATG00000046566.1,CATG00000046567.1,CATG00000046843.1,CATG00000046845.1,CATG00000047658.1,CATG00000048031.1,CATG00000049526.1,CATG00000049834.1,CATG00000049835.1,CATG00000049959.1,CATG00000050442.1,CATG00000050664.1,CATG00000051483.1,CATG00000054630.1,CATG00000056667.1,CATG00000057342.1,CATG00000057994.1,CATG00000058363.1,CATG00000059232.1,CATG00000059442.1,CATG00000059689.1,CATG00000061211.1,CATG00000062137.1,CATG00000062658.1,CATG00000064770.1,CATG00000065344.1,CATG00000065362.1,CATG00000065504.1,CATG00000065823.1,CATG00000066085.1,CATG00000066408.1,CATG00000066614.1,CATG00000067519.1,CATG00000068577.1,CATG00000069660.1,CATG00000069781.1,CATG00000071673.1,CATG00000071675.1,CATG00000072116.1,CATG00000072404.1,CATG00000072405.1,CATG00000072990.1,CATG00000073068.1,CATG00000073228.1,CATG00000073640.1,CATG00000074723.1,CATG00000075481.1,CATG00000075850.1,CATG00000076333.1,CATG00000076494.1,CATG00000077658.1,CATG00000078588.1,CATG00000078730.1,CATG00000081129.1,CATG00000081132.1,CATG00000081190.1,CATG00000081330.1,CATG00000081334.1,CATG00000081335.1,CATG00000081784.1,CATG00000081963.1,CATG00000082102.1,CATG00000082339.1,CATG00000082425.1,CATG00000082600.1,CATG00000083612.1,CATG00000084374.1,CATG00000084461.1,CATG00000084471.1,CATG00000085376.1,CATG00000085463.1,CATG00000086224.1,CATG00000088182.1,CATG00000088651.1,CATG00000088911.1,CATG00000088912.1,CATG00000091831.1,CATG00000091959.1,CATG00000092826.1,CATG00000093106.1,CATG00000093115.1,CATG00000093421.1,CATG00000093422.1,CATG00000093705.1,CATG00000094926.1,CATG00000095261.1,CATG00000096088.1,CATG00000096485.1,CATG00000098275.1,CATG00000098636.1,CATG00000098647.1,CATG00000098734.1,CATG00000099515.1,CATG00000100639.1,CATG00000102152.1,CATG00000102220.1,CATG00000102283.1,CATG00000102288.1,CATG00000102712.1,CATG00000103688.1,CATG00000103739.1,CATG00000105415.1,CATG00000106102.1,CATG00000107094.1,CATG00000107841.1,CATG00000107848.1,CATG00000108307.1,CATG00000108686.1,CATG00000109016.1,CATG00000109898.1,CATG00000109923.1,CATG00000110053.1,CATG00000110055.1,CATG00000110056.1,CATG00000110062.1,CATG00000110067.1,CATG00000110068.1,CATG00000110247.1,CATG00000111060.1,CATG00000116308.1,CATG00000118017.1,ENSG00000002586.13,ENSG00000006016.6,ENSG00000037965.4,ENSG00000049540.12,ENSG00000060718.14,ENSG00000071282.7,ENSG00000078098.9,ENSG00000082196.16,ENSG00000082482.9,ENSG00000084636.13,ENSG00000087116.9,ENSG00000091986.11,ENSG00000101280.6,ENSG00000101825.7,ENSG00000102265.7,ENSG00000103888.11,ENSG00000105664.6,ENSG00000106483.7,ENSG00000107821.10,ENSG00000107957.12,ENSG00000107984.5,ENSG00000108821.9,ENSG00000111799.16,ENSG00000113083.8,ENSG00000113140.6,ENSG00000115414.14,ENSG00000117318.8,ENSG00000119280.12,ENSG00000119681.7,ENSG00000120708.12,ENSG00000121039.5,ENSG00000122641.9,ENSG00000122642.6,ENSG00000124212.5,ENSG00000124343.8,ENSG00000128165.7,ENSG00000129009.8,ENSG00000130635.11,ENSG00000130751.5,ENSG00000131737.5,ENSG00000132000.7,ENSG00000133110.10,ENSG00000133937.3,ENSG00000135919.8,ENSG00000136010.9,ENSG00000136153.15,ENSG00000137573.9,ENSG00000137801.9,ENSG00000137809.12,ENSG00000140092.10,ENSG00000140285.5,ENSG00000140545.10,ENSG00000144810.11,ENSG00000145423.4,ENSG00000146197.7,ENSG00000147224.6,ENSG00000150667.6,ENSG00000151388.6,ENSG00000151468.9,ENSG00000152049.5,ENSG00000155324.5,ENSG00000155792.5,ENSG00000159200.13,ENSG00000162576.12,ENSG00000162591.11,ENSG00000162624.10,ENSG00000163364.5,ENSG00000163453.7,ENSG00000163520.9,ENSG00000164093.11,ENSG00000164106.3,ENSG00000164294.9,ENSG00000164530.9,ENSG00000164692.13,ENSG00000164694.12,ENSG00000164932.8,ENSG00000165617.10,ENSG00000166033.7,ENSG00000166147.9,ENSG00000166923.6,ENSG00000167157.9,ENSG00000168994.9,ENSG00000169583.12,ENSG00000170558.4,ENSG00000170893.3,ENSG00000172061.7,ENSG00000172789.3,ENSG00000173641.13,ENSG00000176046.7,ENSG00000176826.11,ENSG00000178033.5,ENSG00000180053.6,ENSG00000180875.4,ENSG00000180914.6,ENSG00000181104.6,ENSG00000183160.8,ENSG00000183671.8,ENSG00000184160.6,ENSG00000184347.10,ENSG00000186340.10,ENSG00000187634.6,ENSG00000187667.6,ENSG00000189129.9,ENSG00000197301.3,ENSG00000197614.6,ENSG00000197757.7,ENSG00000198353.6,ENSG00000198542.9,ENSG00000199460.2,ENSG00000201574.1,ENSG00000203506.3,ENSG00000203721.1,ENSG00000203805.6,ENSG00000204174.2,ENSG00000204176.9,ENSG00000204262.7,ENSG00000204941.9,ENSG00000206761.1,ENSG00000207744.1,ENSG00000207949.1,ENSG00000208024.1,ENSG00000213078.3,ENSG00000213406.3,ENSG00000214110.3,ENSG00000214626.2,ENSG00000214970.4,ENSG00000216802.1,ENSG00000220924.4,ENSG00000221365.1,ENSG00000221656.1,ENSG00000223040.1,ENSG00000223477.3,ENSG00000223485.1,ENSG00000223604.1,ENSG00000223764.2,ENSG00000224172.1,ENSG00000224259.1,ENSG00000224431.1,ENSG00000225407.3,ENSG00000226491.1,ENSG00000226965.1,ENSG00000227145.1,ENSG00000227964.1,ENSG00000228313.3,ENSG00000229207.1,ENSG00000229720.1,ENSG00000230417.6,ENSG00000230535.1,ENSG00000230838.1,ENSG00000231638.1,ENSG00000232630.1,ENSG00000232756.1,ENSG00000232939.1,ENSG00000233521.1,ENSG00000233682.2,ENSG00000233901.1,ENSG00000234135.2,ENSG00000234473.1,ENSG00000235288.1,ENSG00000235674.2,ENSG00000235879.1,ENSG00000237456.3,ENSG00000241810.1,ENSG00000244479.2,ENSG00000244486.3,ENSG00000245067.2,ENSG00000248187.1,ENSG00000248456.1,ENSG00000248498.3,ENSG00000249098.1,ENSG00000249378.1,ENSG00000249406.1,ENSG00000249835.2,ENSG00000250038.1,ENSG00000250064.1,ENSG00000250424.3,ENSG00000253163.1,ENSG00000253658.1,ENSG00000253702.1,ENSG00000254295.1,ENSG00000254631.1,ENSG00000255399.2,ENSG00000256261.1,ENSG00000257225.1,ENSG00000257596.1,ENSG00000258773.1,ENSG00000258910.2,ENSG00000258964.1,ENSG00000259279.1,ENSG00000259345.1,ENSG00000259450.1,ENSG00000259531.2,ENSG00000259627.1,ENSG00000259721.1,ENSG00000260498.1,ENSG00000260597.1,ENSG00000260650.1,ENSG00000260798.1,ENSG00000260910.1,ENSG00000261039.1,ENSG00000261105.1,ENSG00000261573.1,ENSG00000263176.1,ENSG00000264986.1,ENSG00000265438.1,ENSG00000266976.1,ENSG00000268894.2,ENSG00000269728.1,ENSG00000270705.1,ENSG00000271134.1,ENSG00000271709.1,ENSG00000272243.1,ENSG00000273046.1</t>
  </si>
  <si>
    <t>CL:0002582</t>
  </si>
  <si>
    <t>visceral preadipocyte</t>
  </si>
  <si>
    <t>A preadipocyte that is part of visceral tissue.</t>
  </si>
  <si>
    <t>CNhs11082,CNhs11982,CNhs12039</t>
  </si>
  <si>
    <t>CATG00000000478.1,CATG00000000481.1,CATG00000001594.1,CATG00000003150.1,CATG00000004347.1,CATG00000004409.1,CATG00000004644.1,CATG00000004772.1,CATG00000005517.1,CATG00000007503.1,CATG00000010354.1,CATG00000010853.1,CATG00000010858.1,CATG00000011928.1,CATG00000012291.1,CATG00000018519.1,CATG00000019490.1,CATG00000019579.1,CATG00000020700.1,CATG00000021281.1,CATG00000022481.1,CATG00000023511.1,CATG00000023614.1,CATG00000024018.1,CATG00000024019.1,CATG00000028215.1,CATG00000028786.1,CATG00000030214.1,CATG00000030232.1,CATG00000030279.1,CATG00000030743.1,CATG00000030848.1,CATG00000031362.1,CATG00000031568.1,CATG00000033062.1,CATG00000034125.1,CATG00000034814.1,CATG00000034902.1,CATG00000034919.1,CATG00000039687.1,CATG00000042284.1,CATG00000043662.1,CATG00000044402.1,CATG00000044656.1,CATG00000045037.1,CATG00000047584.1,CATG00000048080.1,CATG00000048081.1,CATG00000048336.1,CATG00000050915.1,CATG00000052032.1,CATG00000052040.1,CATG00000052231.1,CATG00000055153.1,CATG00000056858.1,CATG00000057033.1,CATG00000057034.1,CATG00000057831.1,CATG00000063875.1,CATG00000064110.1,CATG00000064707.1,CATG00000066071.1,CATG00000066816.1,CATG00000067247.1,CATG00000067488.1,CATG00000069199.1,CATG00000069204.1,CATG00000069564.1,CATG00000070354.1,CATG00000070933.1,CATG00000071265.1,CATG00000074088.1,CATG00000074469.1,CATG00000075303.1,CATG00000076850.1,CATG00000078918.1,CATG00000078985.1,CATG00000079024.1,CATG00000079199.1,CATG00000079491.1,CATG00000079555.1,CATG00000079758.1,CATG00000079996.1,CATG00000080389.1,CATG00000080590.1,CATG00000081371.1,CATG00000081650.1,CATG00000085958.1,CATG00000087716.1,CATG00000089018.1,CATG00000092842.1,CATG00000093956.1,CATG00000095251.1,CATG00000096234.1,CATG00000096926.1,CATG00000098070.1,CATG00000098210.1,CATG00000098744.1,CATG00000098748.1,CATG00000098831.1,CATG00000099944.1,CATG00000099945.1,CATG00000100510.1,CATG00000100649.1,CATG00000102049.1,CATG00000104054.1,CATG00000106824.1,CATG00000108291.1,CATG00000108679.1,CATG00000108911.1,CATG00000110051.1,CATG00000113577.1,CATG00000115554.1,CATG00000117842.1,CATG00000117941.1,CATG00000118017.1,ENSG00000013297.6,ENSG00000019991.11,ENSG00000037965.4,ENSG00000079931.10,ENSG00000100739.6,ENSG00000101188.4,ENSG00000104321.6,ENSG00000105509.6,ENSG00000105825.7,ENSG00000108342.8,ENSG00000109511.6,ENSG00000120075.5,ENSG00000123496.3,ENSG00000127241.12,ENSG00000128298.12,ENSG00000128606.8,ENSG00000131459.8,ENSG00000138623.5,ENSG00000146197.7,ENSG00000149090.7,ENSG00000149968.7,ENSG00000151388.6,ENSG00000151812.10,ENSG00000153495.6,ENSG00000153976.2,ENSG00000155011.4,ENSG00000159167.7,ENSG00000162631.14,ENSG00000163735.6,ENSG00000163739.4,ENSG00000164616.10,ENSG00000164932.8,ENSG00000165949.8,ENSG00000168077.9,ENSG00000169436.12,ENSG00000170961.6,ENSG00000172789.3,ENSG00000172927.3,ENSG00000178550.3,ENSG00000187173.3,ENSG00000188015.5,ENSG00000188064.5,ENSG00000189320.4,ENSG00000196460.8,ENSG00000196611.4,ENSG00000197046.7,ENSG00000201041.1,ENSG00000203434.2,ENSG00000205333.5,ENSG00000212724.2,ENSG00000213416.3,ENSG00000213569.4,ENSG00000213846.3,ENSG00000214100.4,ENSG00000214671.4,ENSG00000221818.4,ENSG00000224132.2,ENSG00000224715.1,ENSG00000226926.2,ENSG00000226986.3,ENSG00000227517.2,ENSG00000227744.4,ENSG00000228285.2,ENSG00000228526.2,ENSG00000228925.1,ENSG00000229334.1,ENSG00000229774.1,ENSG00000229915.1,ENSG00000230024.1,ENSG00000230812.1,ENSG00000232679.1,ENSG00000232739.1,ENSG00000234264.1,ENSG00000234369.1,ENSG00000236345.1,ENSG00000236453.1,ENSG00000237013.1,ENSG00000238258.1,ENSG00000239332.1,ENSG00000239793.1,ENSG00000240541.2,ENSG00000241749.3,ENSG00000242147.1,ENSG00000243742.1,ENSG00000248698.1,ENSG00000249183.1,ENSG00000249378.1,ENSG00000249992.1,ENSG00000250657.1,ENSG00000250697.1,ENSG00000252866.1,ENSG00000253702.1,ENSG00000254545.1,ENSG00000255399.2,ENSG00000255491.1,ENSG00000255909.1,ENSG00000255945.1,ENSG00000257605.1,ENSG00000259091.1,ENSG00000259579.1,ENSG00000260944.1,ENSG00000262003.1,ENSG00000263731.1,ENSG00000264116.1,ENSG00000264433.1,ENSG00000264780.1,ENSG00000267761.2,ENSG00000268812.2,ENSG00000273312.1</t>
  </si>
  <si>
    <t>CL:0002583</t>
  </si>
  <si>
    <t>subcutaneous preadipocyte</t>
  </si>
  <si>
    <t>A preadipocyte that is part of subcutaneous tissue.</t>
  </si>
  <si>
    <t>CNhs11981,CNhs12038</t>
  </si>
  <si>
    <t>CATG00000000478.1,CATG00000000481.1,CATG00000001594.1,CATG00000003622.1,CATG00000003624.1,CATG00000004412.1,CATG00000004772.1,CATG00000004811.1,CATG00000005130.1,CATG00000006978.1,CATG00000007075.1,CATG00000007503.1,CATG00000007505.1,CATG00000008595.1,CATG00000008648.1,CATG00000008881.1,CATG00000010616.1,CATG00000010853.1,CATG00000010858.1,CATG00000011013.1,CATG00000011648.1,CATG00000011972.1,CATG00000012248.1,CATG00000012278.1,CATG00000012291.1,CATG00000012735.1,CATG00000013747.1,CATG00000013837.1,CATG00000014212.1,CATG00000014624.1,CATG00000016703.1,CATG00000018986.1,CATG00000019490.1,CATG00000019911.1,CATG00000020049.1,CATG00000020700.1,CATG00000021079.1,CATG00000022937.1,CATG00000022942.1,CATG00000022944.1,CATG00000023046.1,CATG00000023513.1,CATG00000023614.1,CATG00000024003.1,CATG00000024018.1,CATG00000024019.1,CATG00000024435.1,CATG00000025047.1,CATG00000025490.1,CATG00000027351.1,CATG00000027605.1,CATG00000029613.1,CATG00000030204.1,CATG00000030214.1,CATG00000030232.1,CATG00000030279.1,CATG00000030448.1,CATG00000030839.1,CATG00000031362.1,CATG00000031366.1,CATG00000031698.1,CATG00000033931.1,CATG00000034210.1,CATG00000034370.1,CATG00000034737.1,CATG00000034902.1,CATG00000035420.1,CATG00000035820.1,CATG00000036988.1,CATG00000037443.1,CATG00000037645.1,CATG00000038489.1,CATG00000038511.1,CATG00000039747.1,CATG00000040694.1,CATG00000041024.1,CATG00000041292.1,CATG00000042017.1,CATG00000042034.1,CATG00000042284.1,CATG00000042556.1,CATG00000042693.1,CATG00000042883.1,CATG00000042920.1,CATG00000043384.1,CATG00000044101.1,CATG00000044118.1,CATG00000044176.1,CATG00000044402.1,CATG00000044412.1,CATG00000046017.1,CATG00000046135.1,CATG00000046561.1,CATG00000046562.1,CATG00000046566.1,CATG00000046567.1,CATG00000046568.1,CATG00000046578.1,CATG00000046779.1,CATG00000047193.1,CATG00000047208.1,CATG00000047210.1,CATG00000048336.1,CATG00000049837.1,CATG00000050778.1,CATG00000051241.1,CATG00000052032.1,CATG00000052034.1,CATG00000052038.1,CATG00000052039.1,CATG00000052040.1,CATG00000052041.1,CATG00000052762.1,CATG00000054158.1,CATG00000055248.1,CATG00000055993.1,CATG00000056139.1,CATG00000056294.1,CATG00000056463.1,CATG00000057022.1,CATG00000057030.1,CATG00000057032.1,CATG00000057034.1,CATG00000057831.1,CATG00000058420.1,CATG00000058476.1,CATG00000061419.1,CATG00000062391.1,CATG00000062786.1,CATG00000063875.1,CATG00000064110.1,CATG00000065823.1,CATG00000066273.1,CATG00000066638.1,CATG00000066816.1,CATG00000067488.1,CATG00000067664.1,CATG00000068454.1,CATG00000068585.1,CATG00000069358.1,CATG00000069821.1,CATG00000070052.1,CATG00000071023.1,CATG00000071673.1,CATG00000072990.1,CATG00000074244.1,CATG00000074469.1,CATG00000074649.1,CATG00000074805.1,CATG00000075175.1,CATG00000075997.1,CATG00000076333.1,CATG00000076339.1,CATG00000078985.1,CATG00000079485.1,CATG00000081330.1,CATG00000081371.1,CATG00000081650.1,CATG00000081737.1,CATG00000082447.1,CATG00000083651.1,CATG00000083850.1,CATG00000084932.1,CATG00000085325.1,CATG00000085361.1,CATG00000085958.1,CATG00000085960.1,CATG00000087213.1,CATG00000087716.1,CATG00000088368.1,CATG00000089172.1,CATG00000089537.1,CATG00000089639.1,CATG00000089651.1,CATG00000090657.1,CATG00000091312.1,CATG00000094838.1,CATG00000095274.1,CATG00000095616.1,CATG00000095698.1,CATG00000095994.1,CATG00000096386.1,CATG00000096485.1,CATG00000096921.1,CATG00000096926.1,CATG00000097865.1,CATG00000098184.1,CATG00000098210.1,CATG00000098377.1,CATG00000098829.1,CATG00000098831.1,CATG00000099921.1,CATG00000099942.1,CATG00000099944.1,CATG00000100510.1,CATG00000100909.1,CATG00000101675.1,CATG00000101949.1,CATG00000102394.1,CATG00000104060.1,CATG00000106034.1,CATG00000106064.1,CATG00000106823.1,CATG00000106824.1,CATG00000106826.1,CATG00000106827.1,CATG00000107052.1,CATG00000107434.1,CATG00000107464.1,CATG00000107824.1,CATG00000107840.1,CATG00000108350.1,CATG00000108916.1,CATG00000108950.1,CATG00000109048.1,CATG00000109580.1,CATG00000110005.1,CATG00000110051.1,CATG00000110055.1,CATG00000110494.1,CATG00000112484.1,CATG00000112799.1,CATG00000112878.1,CATG00000113632.1,CATG00000113651.1,CATG00000116048.1,CATG00000116151.1,CATG00000116839.1,CATG00000118017.1,CATG00000118431.1,ENSG00000002586.13,ENSG00000013297.6,ENSG00000037965.4,ENSG00000041982.10,ENSG00000079931.10,ENSG00000082126.13,ENSG00000082482.9,ENSG00000100196.6,ENSG00000100234.11,ENSG00000100739.6,ENSG00000101188.4,ENSG00000104415.9,ENSG00000105509.6,ENSG00000109511.6,ENSG00000119681.7,ENSG00000123496.3,ENSG00000124343.8,ENSG00000128298.12,ENSG00000129009.8,ENSG00000130720.8,ENSG00000131459.8,ENSG00000133110.10,ENSG00000133937.3,ENSG00000137507.7,ENSG00000137709.5,ENSG00000138131.3,ENSG00000138623.5,ENSG00000142156.10,ENSG00000143786.3,ENSG00000145147.15,ENSG00000146197.7,ENSG00000149968.7,ENSG00000153976.2,ENSG00000159167.7,ENSG00000163364.5,ENSG00000163735.6,ENSG00000164251.4,ENSG00000164484.7,ENSG00000164932.8,ENSG00000166546.9,ENSG00000166825.9,ENSG00000167157.9,ENSG00000168077.9,ENSG00000168621.10,ENSG00000169067.2,ENSG00000169436.12,ENSG00000169548.3,ENSG00000170961.6,ENSG00000172061.7,ENSG00000172789.3,ENSG00000172927.3,ENSG00000174595.4,ENSG00000174807.3,ENSG00000176170.9,ENSG00000177374.8,ENSG00000178550.3,ENSG00000179431.5,ENSG00000180806.4,ENSG00000183171.5,ENSG00000183531.1,ENSG00000185044.10,ENSG00000187013.2,ENSG00000188015.5,ENSG00000188064.5,ENSG00000196460.8,ENSG00000196611.4,ENSG00000197932.3,ENSG00000199092.2,ENSG00000201027.1,ENSG00000201041.1,ENSG00000202048.1,ENSG00000203434.2,ENSG00000204767.3,ENSG00000204941.9,ENSG00000206838.1,ENSG00000207949.1,ENSG00000208005.1,ENSG00000208024.1,ENSG00000212498.1,ENSG00000212724.2,ENSG00000213005.2,ENSG00000213209.2,ENSG00000213333.3,ENSG00000213416.3,ENSG00000213417.2,ENSG00000213942.3,ENSG00000214018.3,ENSG00000219074.1,ENSG00000220745.2,ENSG00000221182.1,ENSG00000221818.4,ENSG00000223741.1,ENSG00000223749.3,ENSG00000224130.1,ENSG00000224401.2,ENSG00000224413.1,ENSG00000224887.1,ENSG00000225661.2,ENSG00000225918.1,ENSG00000227401.1,ENSG00000227744.4,ENSG00000227964.1,ENSG00000228035.1,ENSG00000228286.2,ENSG00000228526.2,ENSG00000228714.2,ENSG00000229001.1,ENSG00000229106.1,ENSG00000229334.1,ENSG00000229751.1,ENSG00000229774.1,ENSG00000229795.2,ENSG00000229915.1,ENSG00000230024.1,ENSG00000230047.1,ENSG00000230067.3,ENSG00000230212.2,ENSG00000230282.1,ENSG00000230330.1,ENSG00000231053.1,ENSG00000231471.1,ENSG00000231965.4,ENSG00000233229.1,ENSG00000233384.1,ENSG00000233680.4,ENSG00000233916.1,ENSG00000234264.1,ENSG00000234369.1,ENSG00000234961.1,ENSG00000235813.1,ENSG00000236015.1,ENSG00000236345.1,ENSG00000236347.1,ENSG00000236440.1,ENSG00000236453.1,ENSG00000238258.1,ENSG00000239332.1,ENSG00000241547.1,ENSG00000241749.3,ENSG00000241810.1,ENSG00000242147.1,ENSG00000243742.1,ENSG00000244716.2,ENSG00000248187.1,ENSG00000248191.1,ENSG00000248439.2,ENSG00000248533.1,ENSG00000248781.1,ENSG00000249014.2,ENSG00000249256.2,ENSG00000249378.1,ENSG00000249417.1,ENSG00000249639.1,ENSG00000249992.1,ENSG00000250815.1,ENSG00000251017.1,ENSG00000251215.1,ENSG00000252866.1,ENSG00000254038.1,ENSG00000254303.1,ENSG00000254545.1,ENSG00000254559.1,ENSG00000254605.1,ENSG00000254680.1,ENSG00000255276.1,ENSG00000255491.1,ENSG00000255909.1,ENSG00000256091.1,ENSG00000256627.1,ENSG00000257605.1,ENSG00000257849.1,ENSG00000258976.1,ENSG00000259091.1,ENSG00000259348.1,ENSG00000259493.2,ENSG00000259847.1,ENSG00000262003.1,ENSG00000263325.1,ENSG00000264304.1,ENSG00000264379.1,ENSG00000264748.1,ENSG00000264780.1,ENSG00000265477.1,ENSG00000265939.1,ENSG00000267190.1,ENSG00000267761.2,ENSG00000267980.1,ENSG00000268208.1,ENSG00000268503.1,ENSG00000270488.1,ENSG00000270986.1,ENSG00000272841.1</t>
  </si>
  <si>
    <t>CL:0002584</t>
  </si>
  <si>
    <t>renal cortical epithelial cell</t>
  </si>
  <si>
    <t>An epithelial cell of the kidney cortex.</t>
  </si>
  <si>
    <t>CNhs11330,CNhs11331,CNhs11333,CNhs12074,CNhs12086,CNhs12087,CNhs12120,CNhs12121,CNhs12624,CNhs12728,CNhs13080</t>
  </si>
  <si>
    <t>CATG00000005569.1,CATG00000006223.1,CATG00000008997.1,CATG00000009007.1,CATG00000013746.1,CATG00000015637.1,CATG00000017996.1,CATG00000024566.1,CATG00000025047.1,CATG00000027114.1,CATG00000034713.1,CATG00000037523.1,CATG00000044225.1,CATG00000045713.1,CATG00000047094.1,CATG00000049147.1,CATG00000049835.1,CATG00000055127.1,CATG00000057003.1,CATG00000057004.1,CATG00000057129.1,CATG00000057668.1,CATG00000058572.1,CATG00000065342.1,CATG00000069829.1,CATG00000071303.1,CATG00000074726.1,CATG00000076290.1,CATG00000086133.1,CATG00000086544.1,CATG00000101752.1,CATG00000111131.1,CATG00000112852.1,CATG00000113039.1,CATG00000117059.1,CATG00000117070.1,CATG00000118113.1,ENSG00000005001.5,ENSG00000005884.13,ENSG00000008196.8,ENSG00000013588.5,ENSG00000037280.11,ENSG00000064218.4,ENSG00000075891.17,ENSG00000078399.11,ENSG00000095587.8,ENSG00000100311.12,ENSG00000100557.5,ENSG00000100918.8,ENSG00000101670.7,ENSG00000105996.5,ENSG00000108511.8,ENSG00000108753.8,ENSG00000111057.6,ENSG00000111319.8,ENSG00000113946.3,ENSG00000117472.5,ENSG00000120068.5,ENSG00000122861.11,ENSG00000125618.12,ENSG00000125726.6,ENSG00000125872.7,ENSG00000125878.4,ENSG00000127129.5,ENSG00000128645.11,ENSG00000128709.10,ENSG00000128713.11,ENSG00000129354.7,ENSG00000130545.11,ENSG00000130768.10,ENSG00000132130.7,ENSG00000136883.8,ENSG00000137251.11,ENSG00000137731.9,ENSG00000139211.5,ENSG00000142910.11,ENSG00000146038.7,ENSG00000148426.8,ENSG00000149564.7,ENSG00000153292.11,ENSG00000156510.11,ENSG00000158089.10,ENSG00000162039.10,ENSG00000162366.3,ENSG00000163347.5,ENSG00000163435.11,ENSG00000167755.9,ENSG00000167767.9,ENSG00000167874.6,ENSG00000170166.5,ENSG00000170412.12,ENSG00000170689.8,ENSG00000171345.9,ENSG00000178343.4,ENSG00000178826.6,ENSG00000179776.13,ENSG00000180730.4,ENSG00000181577.11,ENSG00000181885.14,ENSG00000183018.4,ENSG00000183145.4,ENSG00000184497.8,ENSG00000184669.6,ENSG00000184697.6,ENSG00000185275.6,ENSG00000188064.5,ENSG00000188157.9,ENSG00000189143.8,ENSG00000196260.3,ENSG00000197046.7,ENSG00000198889.3,ENSG00000204362.5,ENSG00000205426.6,ENSG00000205795.4,ENSG00000212724.2,ENSG00000214049.6,ENSG00000216193.2,ENSG00000218014.1,ENSG00000219797.2,ENSG00000223503.1,ENSG00000223784.1,ENSG00000226363.3,ENSG00000226835.1,ENSG00000228877.2,ENSG00000230716.3,ENSG00000231107.1,ENSG00000231363.1,ENSG00000231550.1,ENSG00000231651.1,ENSG00000232110.3,ENSG00000232814.2,ENSG00000233296.1,ENSG00000233313.2,ENSG00000233611.3,ENSG00000238120.1,ENSG00000240476.1,ENSG00000241416.1,ENSG00000242207.1,ENSG00000243081.2,ENSG00000243509.4,ENSG00000244649.2,ENSG00000249007.1,ENSG00000250073.2,ENSG00000251292.1,ENSG00000251381.2,ENSG00000253552.3,ENSG00000255275.3,ENSG00000255462.1,ENSG00000255509.2,ENSG00000257642.1,ENSG00000259207.3,ENSG00000259293.1,ENSG00000259549.1,ENSG00000259753.1,ENSG00000259933.2,ENSG00000260027.3,ENSG00000260549.1,ENSG00000261175.1,ENSG00000262302.1,ENSG00000262920.1,ENSG00000263462.1,ENSG00000265610.1,ENSG00000269706.1,ENSG00000270182.1,ENSG00000272763.1</t>
  </si>
  <si>
    <t>CL:0002586</t>
  </si>
  <si>
    <t>retinal pigment epithelial cell</t>
  </si>
  <si>
    <t>An epithelial cell of the retinal pigmented epithelium.</t>
  </si>
  <si>
    <t>CNhs10842,CNhs11338,CNhs12733</t>
  </si>
  <si>
    <t>CATG00000000226.1,CATG00000004587.1,CATG00000005033.1,CATG00000006223.1,CATG00000010872.1,CATG00000014011.1,CATG00000018299.1,CATG00000019022.1,CATG00000019756.1,CATG00000023940.1,CATG00000031856.1,CATG00000033632.1,CATG00000034547.1,CATG00000034978.1,CATG00000035504.1,CATG00000039382.1,CATG00000039514.1,CATG00000040710.1,CATG00000040846.1,CATG00000042063.1,CATG00000042883.1,CATG00000043385.1,CATG00000044308.1,CATG00000045032.1,CATG00000047119.1,CATG00000049941.1,CATG00000052177.1,CATG00000053011.1,CATG00000053706.1,CATG00000056218.1,CATG00000057004.1,CATG00000058014.1,CATG00000058296.1,CATG00000058780.1,CATG00000065342.1,CATG00000066287.1,CATG00000067579.1,CATG00000074722.1,CATG00000075963.1,CATG00000080250.1,CATG00000083771.1,CATG00000085764.1,CATG00000087332.1,CATG00000088618.1,CATG00000088731.1,CATG00000090160.1,CATG00000094129.1,CATG00000097606.1,CATG00000098643.1,CATG00000100750.1,CATG00000100755.1,CATG00000101207.1,CATG00000102440.1,CATG00000102786.1,CATG00000104004.1,CATG00000105393.1,CATG00000109528.1,CATG00000110238.1,CATG00000113148.1,CATG00000116828.1,CATG00000117059.1,ENSG00000006042.7,ENSG00000013588.5,ENSG00000019186.5,ENSG00000049089.9,ENSG00000077092.14,ENSG00000077498.8,ENSG00000080644.11,ENSG00000083067.18,ENSG00000086696.6,ENSG00000090097.16,ENSG00000092068.14,ENSG00000100078.3,ENSG00000100156.6,ENSG00000100344.6,ENSG00000100918.8,ENSG00000101850.8,ENSG00000103355.8,ENSG00000105655.14,ENSG00000106538.5,ENSG00000106689.6,ENSG00000107159.8,ENSG00000109255.7,ENSG00000114115.5,ENSG00000117394.15,ENSG00000120057.4,ENSG00000121005.4,ENSG00000124915.6,ENSG00000124920.9,ENSG00000125378.11,ENSG00000127129.5,ENSG00000130513.6,ENSG00000130720.8,ENSG00000132386.6,ENSG00000133519.8,ENSG00000134160.9,ENSG00000134245.13,ENSG00000134438.9,ENSG00000135480.10,ENSG00000136943.6,ENSG00000137474.15,ENSG00000137834.10,ENSG00000138083.3,ENSG00000140057.4,ENSG00000140522.7,ENSG00000142611.12,ENSG00000143322.15,ENSG00000146411.5,ENSG00000148204.7,ENSG00000149328.10,ENSG00000150556.12,ENSG00000150782.7,ENSG00000156510.11,ENSG00000157600.7,ENSG00000158258.11,ENSG00000159212.8,ENSG00000162496.4,ENSG00000162836.7,ENSG00000163762.2,ENSG00000163817.11,ENSG00000164007.6,ENSG00000164175.10,ENSG00000164220.6,ENSG00000164379.4,ENSG00000165588.12,ENSG00000167332.7,ENSG00000167757.9,ENSG00000167767.9,ENSG00000167874.6,ENSG00000168672.3,ENSG00000170421.7,ENSG00000170891.6,ENSG00000171243.7,ENSG00000171345.9,ENSG00000176058.7,ENSG00000177133.6,ENSG00000177414.9,ENSG00000177459.6,ENSG00000177519.3,ENSG00000179133.7,ENSG00000179292.4,ENSG00000180613.6,ENSG00000180660.6,ENSG00000181104.6,ENSG00000181541.4,ENSG00000181577.11,ENSG00000182612.6,ENSG00000183018.4,ENSG00000183531.1,ENSG00000183571.9,ENSG00000183729.3,ENSG00000183798.4,ENSG00000183876.8,ENSG00000183971.5,ENSG00000184254.12,ENSG00000184669.6,ENSG00000185664.10,ENSG00000187123.10,ENSG00000187260.11,ENSG00000187510.3,ENSG00000187634.6,ENSG00000188467.6,ENSG00000188613.5,ENSG00000188937.5,ENSG00000204060.4,ENSG00000207935.1,ENSG00000211448.7,ENSG00000213272.5,ENSG00000214754.3,ENSG00000218014.1,ENSG00000221986.2,ENSG00000223953.3,ENSG00000224109.1,ENSG00000224520.2,ENSG00000225156.2,ENSG00000225298.1,ENSG00000225383.2,ENSG00000225867.1,ENSG00000227117.2,ENSG00000227200.1,ENSG00000228120.2,ENSG00000229133.1,ENSG00000230716.3,ENSG00000231943.3,ENSG00000232110.3,ENSG00000232530.1,ENSG00000232823.2,ENSG00000233005.1,ENSG00000233313.2,ENSG00000234789.1,ENSG00000235001.2,ENSG00000235718.3,ENSG00000236081.1,ENSG00000236502.1,ENSG00000237167.1,ENSG00000237543.1,ENSG00000237594.2,ENSG00000240541.2,ENSG00000241416.1,ENSG00000241739.1,ENSG00000243566.2,ENSG00000244476.2,ENSG00000248538.2,ENSG00000248599.1,ENSG00000248608.2,ENSG00000249437.3,ENSG00000250186.3,ENSG00000250539.1,ENSG00000250711.1,ENSG00000253309.2,ENSG00000253417.1,ENSG00000254202.1,ENSG00000254416.1,ENSG00000257671.1,ENSG00000258548.1,ENSG00000258734.2,ENSG00000258776.1,ENSG00000259159.1,ENSG00000259264.1,ENSG00000259439.1,ENSG00000259977.1,ENSG00000260650.1,ENSG00000263436.1,ENSG00000264175.1,ENSG00000265329.1,ENSG00000267375.1,ENSG00000267530.2,ENSG00000268714.3,ENSG00000268812.2,ENSG00000268894.2,ENSG00000272438.1,ENSG00000273451.1</t>
  </si>
  <si>
    <t>CL:0002588</t>
  </si>
  <si>
    <t>smooth muscle cell of the umbilical vein</t>
  </si>
  <si>
    <t>A smooth muscle cell of the umbilical vein.</t>
  </si>
  <si>
    <t>CNhs12569,CNhs12597</t>
  </si>
  <si>
    <t>CATG00000001192.1,CATG00000004467.1,CATG00000005137.1,CATG00000005146.1,CATG00000008514.1,CATG00000011648.1,CATG00000016639.1,CATG00000016936.1,CATG00000018619.1,CATG00000019198.1,CATG00000019328.1,CATG00000019355.1,CATG00000020700.1,CATG00000022429.1,CATG00000022937.1,CATG00000023460.1,CATG00000024313.1,CATG00000024502.1,CATG00000030464.1,CATG00000031662.1,CATG00000032990.1,CATG00000034867.1,CATG00000035504.1,CATG00000042842.1,CATG00000045954.1,CATG00000045955.1,CATG00000046160.1,CATG00000046779.1,CATG00000050769.1,CATG00000052764.1,CATG00000053168.1,CATG00000053594.1,CATG00000057495.1,CATG00000057527.1,CATG00000061622.1,CATG00000062127.1,CATG00000062829.1,CATG00000063128.1,CATG00000065345.1,CATG00000066562.1,CATG00000066674.1,CATG00000067826.1,CATG00000069751.1,CATG00000070500.1,CATG00000070626.1,CATG00000076320.1,CATG00000076494.1,CATG00000079996.1,CATG00000083714.1,CATG00000083716.1,CATG00000084171.1,CATG00000084566.1,CATG00000085898.1,CATG00000087208.1,CATG00000088410.1,CATG00000089972.1,CATG00000092748.1,CATG00000092938.1,CATG00000092984.1,CATG00000094604.1,CATG00000094849.1,CATG00000096638.1,CATG00000096655.1,CATG00000097396.1,CATG00000098626.1,CATG00000101848.1,CATG00000104775.1,CATG00000106271.1,CATG00000110704.1,CATG00000111542.1,CATG00000112603.1,CATG00000114910.1,ENSG00000037965.4,ENSG00000050344.8,ENSG00000052802.8,ENSG00000071282.7,ENSG00000106031.6,ENSG00000106366.7,ENSG00000107984.5,ENSG00000123388.4,ENSG00000128510.6,ENSG00000128713.11,ENSG00000131737.5,ENSG00000132967.9,ENSG00000139239.6,ENSG00000145681.6,ENSG00000149948.9,ENSG00000154545.12,ENSG00000155011.4,ENSG00000164093.11,ENSG00000164107.7,ENSG00000167874.6,ENSG00000169067.2,ENSG00000170421.7,ENSG00000180806.4,ENSG00000180818.4,ENSG00000183911.7,ENSG00000196549.6,ENSG00000196933.5,ENSG00000197757.7,ENSG00000198353.6,ENSG00000199492.1,ENSG00000203413.3,ENSG00000204652.5,ENSG00000212802.3,ENSG00000213082.3,ENSG00000213170.3,ENSG00000213385.3,ENSG00000213608.5,ENSG00000213613.2,ENSG00000213641.4,ENSG00000213979.3,ENSG00000214318.3,ENSG00000214434.2,ENSG00000214671.4,ENSG00000215035.2,ENSG00000215096.3,ENSG00000216740.2,ENSG00000216754.2,ENSG00000218014.1,ENSG00000219451.3,ENSG00000221955.6,ENSG00000224706.1,ENSG00000225159.1,ENSG00000225603.3,ENSG00000225739.1,ENSG00000226080.1,ENSG00000226084.4,ENSG00000226646.1,ENSG00000226701.1,ENSG00000227440.1,ENSG00000227694.1,ENSG00000228630.1,ENSG00000228992.2,ENSG00000229067.1,ENSG00000229205.2,ENSG00000230383.1,ENSG00000230459.2,ENSG00000230585.2,ENSG00000230913.1,ENSG00000230958.1,ENSG00000231066.3,ENSG00000231376.1,ENSG00000231991.3,ENSG00000232054.1,ENSG00000232341.2,ENSG00000232486.1,ENSG00000232883.1,ENSG00000233588.1,ENSG00000233676.2,ENSG00000233838.4,ENSG00000234502.2,ENSG00000234619.1,ENSG00000235124.1,ENSG00000235734.3,ENSG00000236349.1,ENSG00000236654.2,ENSG00000237379.1,ENSG00000239223.2,ENSG00000239269.1,ENSG00000239351.1,ENSG00000239872.1,ENSG00000239926.1,ENSG00000240480.1,ENSG00000240616.1,ENSG00000240861.1,ENSG00000240954.1,ENSG00000241134.2,ENSG00000241416.1,ENSG00000241961.1,ENSG00000242071.2,ENSG00000242285.1,ENSG00000242445.1,ENSG00000242461.1,ENSG00000242634.1,ENSG00000242990.2,ENSG00000243099.1,ENSG00000243175.1,ENSG00000243824.1,ENSG00000244196.1,ENSG00000244266.1,ENSG00000244363.2,ENSG00000248200.2,ENSG00000248265.1,ENSG00000248336.1,ENSG00000250229.1,ENSG00000250329.1,ENSG00000251215.1,ENSG00000253668.1,ENSG00000253954.2,ENSG00000254285.2,ENSG00000256977.6,ENSG00000257184.2,ENSG00000258759.1,ENSG00000259166.1,ENSG00000259191.2,ENSG00000259873.1,ENSG00000260478.1,ENSG00000261620.1,ENSG00000261817.1,ENSG00000261838.1,ENSG00000263219.1,ENSG00000264748.1,ENSG00000267409.1,ENSG00000267681.1,ENSG00000269099.1,ENSG00000269175.1,ENSG00000269637.1,ENSG00000271264.1,ENSG00000271362.1,ENSG00000271482.1,ENSG00000273046.1</t>
  </si>
  <si>
    <t>CL:0002589</t>
  </si>
  <si>
    <t>smooth muscle cell of the brachiocephalic vasculature</t>
  </si>
  <si>
    <t>A smooth muscle cell of the bachiocephalic vasculature.</t>
  </si>
  <si>
    <t>CNhs11086,CNhs12043</t>
  </si>
  <si>
    <t>CATG00000001572.1,CATG00000001573.1,CATG00000002359.1,CATG00000002844.1,CATG00000004813.1,CATG00000005137.1,CATG00000005146.1,CATG00000005150.1,CATG00000006007.1,CATG00000006211.1,CATG00000006509.1,CATG00000010858.1,CATG00000010860.1,CATG00000012286.1,CATG00000012959.1,CATG00000014418.1,CATG00000015902.1,CATG00000017474.1,CATG00000017524.1,CATG00000018269.1,CATG00000019241.1,CATG00000019529.1,CATG00000020880.1,CATG00000022709.1,CATG00000023391.1,CATG00000025224.1,CATG00000025227.1,CATG00000028003.1,CATG00000028216.1,CATG00000030211.1,CATG00000030216.1,CATG00000030274.1,CATG00000030279.1,CATG00000032106.1,CATG00000033735.1,CATG00000034738.1,CATG00000035012.1,CATG00000035421.1,CATG00000036521.1,CATG00000037022.1,CATG00000037027.1,CATG00000039064.1,CATG00000041291.1,CATG00000042268.1,CATG00000042870.1,CATG00000043177.1,CATG00000044656.1,CATG00000046210.1,CATG00000046578.1,CATG00000046849.1,CATG00000047658.1,CATG00000047757.1,CATG00000048039.1,CATG00000048085.1,CATG00000048817.1,CATG00000049233.1,CATG00000050033.1,CATG00000050653.1,CATG00000050697.1,CATG00000051241.1,CATG00000051357.1,CATG00000052768.1,CATG00000053497.1,CATG00000053499.1,CATG00000054136.1,CATG00000055146.1,CATG00000055725.1,CATG00000056133.1,CATG00000056293.1,CATG00000057028.1,CATG00000057127.1,CATG00000060429.1,CATG00000060759.1,CATG00000061212.1,CATG00000062130.1,CATG00000062136.1,CATG00000062322.1,CATG00000062929.1,CATG00000063224.1,CATG00000064087.1,CATG00000064469.1,CATG00000064756.1,CATG00000066408.1,CATG00000067335.1,CATG00000068627.1,CATG00000068962.1,CATG00000069358.1,CATG00000071872.1,CATG00000072659.1,CATG00000072792.1,CATG00000072794.1,CATG00000073635.1,CATG00000074649.1,CATG00000076339.1,CATG00000076880.1,CATG00000077608.1,CATG00000077757.1,CATG00000078038.1,CATG00000078113.1,CATG00000078731.1,CATG00000079927.1,CATG00000080958.1,CATG00000081042.1,CATG00000082734.1,CATG00000084677.1,CATG00000085303.1,CATG00000085602.1,CATG00000085788.1,CATG00000086133.1,CATG00000086392.1,CATG00000087379.1,CATG00000088696.1,CATG00000089651.1,CATG00000089786.1,CATG00000089804.1,CATG00000089939.1,CATG00000091452.1,CATG00000093459.1,CATG00000094443.1,CATG00000095695.1,CATG00000095751.1,CATG00000095852.1,CATG00000095857.1,CATG00000095898.1,CATG00000096484.1,CATG00000096635.1,CATG00000097955.1,CATG00000098756.1,CATG00000099730.1,CATG00000100867.1,CATG00000100945.1,CATG00000100969.1,CATG00000101681.1,CATG00000102378.1,CATG00000103470.1,CATG00000104063.1,CATG00000104208.1,CATG00000104805.1,CATG00000106055.1,CATG00000106558.1,CATG00000106700.1,CATG00000106702.1,CATG00000106872.1,CATG00000107533.1,CATG00000109491.1,CATG00000109580.1,CATG00000110942.1,CATG00000112329.1,CATG00000113148.1,CATG00000116308.1,CATG00000116398.1,CATG00000117355.1,ENSG00000082126.13,ENSG00000086991.8,ENSG00000095752.2,ENSG00000102802.5,ENSG00000104368.13,ENSG00000105825.7,ENSG00000106366.7,ENSG00000113361.8,ENSG00000113739.6,ENSG00000120279.6,ENSG00000120937.8,ENSG00000123977.5,ENSG00000124875.5,ENSG00000133110.10,ENSG00000133808.4,ENSG00000134668.8,ENSG00000136026.9,ENSG00000136244.7,ENSG00000136275.6,ENSG00000137033.7,ENSG00000138650.7,ENSG00000138685.8,ENSG00000140416.15,ENSG00000141052.13,ENSG00000145681.6,ENSG00000146674.10,ENSG00000151388.6,ENSG00000152952.7,ENSG00000153162.8,ENSG00000154237.8,ENSG00000154529.10,ENSG00000156466.8,ENSG00000156804.3,ENSG00000159167.7,ENSG00000159261.6,ENSG00000163735.6,ENSG00000163739.4,ENSG00000164161.5,ENSG00000164171.6,ENSG00000164251.4,ENSG00000164283.8,ENSG00000164484.7,ENSG00000164736.5,ENSG00000167941.2,ENSG00000170054.10,ENSG00000170558.4,ENSG00000171889.3,ENSG00000172139.10,ENSG00000173530.5,ENSG00000178550.3,ENSG00000178776.4,ENSG00000179136.2,ENSG00000179772.6,ENSG00000180801.11,ENSG00000183775.6,ENSG00000184254.12,ENSG00000189326.4,ENSG00000198959.7,ENSG00000213076.3,ENSG00000213078.3,ENSG00000213480.3,ENSG00000214671.4,ENSG00000215088.3,ENSG00000223485.1,ENSG00000224173.1,ENSG00000224459.1,ENSG00000225722.1,ENSG00000226926.2,ENSG00000227056.2,ENSG00000227517.2,ENSG00000228328.2,ENSG00000228714.2,ENSG00000229751.1,ENSG00000230432.1,ENSG00000232807.2,ENSG00000232949.1,ENSG00000234695.1,ENSG00000237013.1,ENSG00000237760.1,ENSG00000238291.1,ENSG00000239264.4,ENSG00000240032.1,ENSG00000240602.3,ENSG00000243113.1,ENSG00000248132.2,ENSG00000248537.1,ENSG00000248890.1,ENSG00000249379.1,ENSG00000249867.1,ENSG00000249992.1,ENSG00000250339.2,ENSG00000251587.1,ENSG00000253069.1,ENSG00000253373.1,ENSG00000253802.1,ENSG00000253940.1,ENSG00000254138.1,ENSG00000254337.1,ENSG00000254526.1,ENSG00000255400.1,ENSG00000255471.1,ENSG00000258355.1,ENSG00000258976.1,ENSG00000258998.1,ENSG00000259727.1,ENSG00000260944.1,ENSG00000261327.3,ENSG00000261838.1,ENSG00000272482.1,ENSG00000273348.1</t>
  </si>
  <si>
    <t>CL:0002590</t>
  </si>
  <si>
    <t>smooth muscle cell of the brain vasculature</t>
  </si>
  <si>
    <t>A vascular associated smooth muscle cell of the brain vasculature.</t>
  </si>
  <si>
    <t>CNhs10863,CNhs11900,CNhs12004</t>
  </si>
  <si>
    <t>CATG00000001095.1,CATG00000002891.1,CATG00000005146.1,CATG00000005184.1,CATG00000006211.1,CATG00000010872.1,CATG00000010875.1,CATG00000010876.1,CATG00000012158.1,CATG00000016258.1,CATG00000017474.1,CATG00000018064.1,CATG00000018953.1,CATG00000025698.1,CATG00000032990.1,CATG00000035504.1,CATG00000035610.1,CATG00000038552.1,CATG00000046416.1,CATG00000046496.1,CATG00000047650.1,CATG00000048399.1,CATG00000049662.1,CATG00000051503.1,CATG00000052052.1,CATG00000056218.1,CATG00000062084.1,CATG00000070850.1,CATG00000073201.1,CATG00000073509.1,CATG00000075436.1,CATG00000076290.1,CATG00000079398.1,CATG00000080876.1,CATG00000086587.1,CATG00000087853.1,CATG00000088950.1,CATG00000089284.1,CATG00000098035.1,CATG00000102006.1,CATG00000103770.1,CATG00000113233.1,CATG00000117871.1,ENSG00000000971.11,ENSG00000060718.14,ENSG00000087303.12,ENSG00000101680.9,ENSG00000106484.10,ENSG00000109193.6,ENSG00000112837.12,ENSG00000112972.10,ENSG00000128510.6,ENSG00000133107.10,ENSG00000137463.4,ENSG00000138379.4,ENSG00000143127.8,ENSG00000144810.11,ENSG00000149506.6,ENSG00000152463.10,ENSG00000166106.2,ENSG00000180318.3,ENSG00000199043.1,ENSG00000215808.2,ENSG00000221955.6,ENSG00000223838.1,ENSG00000225383.2,ENSG00000226087.1,ENSG00000233532.1,ENSG00000234315.1,ENSG00000234362.1,ENSG00000243243.1,ENSG00000243620.1,ENSG00000250229.1,ENSG00000250320.1,ENSG00000251003.3,ENSG00000251361.1,ENSG00000253496.2,ENSG00000255345.1,ENSG00000258232.2,ENSG00000268894.2,ENSG00000269608.1</t>
  </si>
  <si>
    <t>CL:0002592</t>
  </si>
  <si>
    <t>smooth muscle cell of the coronary artery</t>
  </si>
  <si>
    <t>A smooth muscle cell of the coronary artery.</t>
  </si>
  <si>
    <t>CNhs11088,CNhs11987,CNhs12045</t>
  </si>
  <si>
    <t>CATG00000002241.1,CATG00000003622.1,CATG00000003623.1,CATG00000005447.1,CATG00000006018.1,CATG00000006509.1,CATG00000006510.1,CATG00000006744.1,CATG00000010853.1,CATG00000010858.1,CATG00000010860.1,CATG00000011634.1,CATG00000012020.1,CATG00000016949.1,CATG00000018402.1,CATG00000021396.1,CATG00000023391.1,CATG00000030279.1,CATG00000041204.1,CATG00000041291.1,CATG00000041409.1,CATG00000044638.1,CATG00000044656.1,CATG00000046148.1,CATG00000046265.1,CATG00000048085.1,CATG00000050033.1,CATG00000052475.1,CATG00000053497.1,CATG00000054366.1,CATG00000055739.1,CATG00000056264.1,CATG00000056293.1,CATG00000058772.1,CATG00000061212.1,CATG00000062929.1,CATG00000071872.1,CATG00000072469.1,CATG00000072792.1,CATG00000075481.1,CATG00000076850.1,CATG00000077758.1,CATG00000078045.1,CATG00000081335.1,CATG00000082172.1,CATG00000089786.1,CATG00000095614.1,CATG00000095751.1,CATG00000095923.1,CATG00000096234.1,CATG00000096638.1,CATG00000096639.1,CATG00000099238.1,CATG00000100867.1,CATG00000103739.1,CATG00000106558.1,CATG00000109580.1,CATG00000113838.1,CATG00000114340.1,CATG00000115129.1,CATG00000117058.1,CATG00000117824.1,ENSG00000006606.4,ENSG00000095752.2,ENSG00000101670.7,ENSG00000102802.5,ENSG00000104368.13,ENSG00000105825.7,ENSG00000106366.7,ENSG00000108342.8,ENSG00000109511.6,ENSG00000113361.8,ENSG00000115226.5,ENSG00000123977.5,ENSG00000124875.5,ENSG00000125845.6,ENSG00000126562.12,ENSG00000127920.5,ENSG00000128342.4,ENSG00000134668.8,ENSG00000137033.7,ENSG00000143340.6,ENSG00000150551.10,ENSG00000154237.8,ENSG00000156466.8,ENSG00000157111.8,ENSG00000159263.11,ENSG00000163739.4,ENSG00000163814.3,ENSG00000164161.5,ENSG00000164283.8,ENSG00000164619.4,ENSG00000164736.5,ENSG00000170054.10,ENSG00000172139.10,ENSG00000174527.5,ENSG00000178776.4,ENSG00000184254.12,ENSG00000185164.10,ENSG00000196566.2,ENSG00000196611.4,ENSG00000198682.8,ENSG00000198959.7,ENSG00000213406.3,ENSG00000214881.4,ENSG00000219807.2,ENSG00000223485.1,ENSG00000224743.2,ENSG00000227517.2,ENSG00000227764.1,ENSG00000228714.2,ENSG00000228925.1,ENSG00000229915.1,ENSG00000232949.1,ENSG00000233384.1,ENSG00000233876.2,ENSG00000234695.1,ENSG00000237425.1,ENSG00000238423.1,ENSG00000240032.1,ENSG00000240602.3,ENSG00000243141.2,ENSG00000249379.1,ENSG00000249417.1,ENSG00000255471.1,ENSG00000257219.1,ENSG00000257605.1,ENSG00000258487.1,ENSG00000258976.1,ENSG00000258998.1,ENSG00000259627.1,ENSG00000260944.1,ENSG00000261461.1,ENSG00000267484.1,ENSG00000267577.1,ENSG00000267882.1,ENSG00000269927.1,ENSG00000270105.1,ENSG00000272736.1,ENSG00000273388.1</t>
  </si>
  <si>
    <t>CL:0002593</t>
  </si>
  <si>
    <t>smooth muscle cell of the internal thoracic artery</t>
  </si>
  <si>
    <t>A smooth muscle of the internal thoracic artery.</t>
  </si>
  <si>
    <t>CNhs11988,CNhs12046</t>
  </si>
  <si>
    <t>CATG00000003622.1,CATG00000003623.1,CATG00000005137.1,CATG00000005146.1,CATG00000005150.1,CATG00000005447.1,CATG00000006035.1,CATG00000006510.1,CATG00000007003.1,CATG00000007026.1,CATG00000007202.1,CATG00000007505.1,CATG00000007894.1,CATG00000008040.1,CATG00000008563.1,CATG00000010858.1,CATG00000010860.1,CATG00000012020.1,CATG00000013128.1,CATG00000014189.1,CATG00000016136.1,CATG00000018332.1,CATG00000018993.1,CATG00000021396.1,CATG00000022709.1,CATG00000022948.1,CATG00000023460.1,CATG00000023681.1,CATG00000024018.1,CATG00000024166.1,CATG00000029638.1,CATG00000031248.1,CATG00000032877.1,CATG00000034660.1,CATG00000034902.1,CATG00000035012.1,CATG00000035412.1,CATG00000035421.1,CATG00000035944.1,CATG00000038270.1,CATG00000038547.1,CATG00000039644.1,CATG00000040013.1,CATG00000040303.1,CATG00000041126.1,CATG00000041128.1,CATG00000041291.1,CATG00000041409.1,CATG00000042428.1,CATG00000042865.1,CATG00000042867.1,CATG00000043211.1,CATG00000044656.1,CATG00000045032.1,CATG00000046265.1,CATG00000046664.1,CATG00000046843.1,CATG00000047195.1,CATG00000048101.1,CATG00000048336.1,CATG00000048787.1,CATG00000049662.1,CATG00000050913.1,CATG00000052475.1,CATG00000053154.1,CATG00000053497.1,CATG00000053940.1,CATG00000054125.1,CATG00000054127.1,CATG00000054139.1,CATG00000054723.1,CATG00000054968.1,CATG00000056687.1,CATG00000056978.1,CATG00000057776.1,CATG00000058476.1,CATG00000059666.1,CATG00000059961.1,CATG00000060429.1,CATG00000061212.1,CATG00000061960.1,CATG00000062127.1,CATG00000062130.1,CATG00000062857.1,CATG00000064087.1,CATG00000064469.1,CATG00000064766.1,CATG00000066466.1,CATG00000068454.1,CATG00000068938.1,CATG00000070052.1,CATG00000071094.1,CATG00000072419.1,CATG00000072598.1,CATG00000072794.1,CATG00000073640.1,CATG00000075481.1,CATG00000077547.1,CATG00000077697.1,CATG00000077758.1,CATG00000077759.1,CATG00000078961.1,CATG00000079376.1,CATG00000079996.1,CATG00000081335.1,CATG00000081387.1,CATG00000081802.1,CATG00000082172.1,CATG00000086133.1,CATG00000086890.1,CATG00000087712.1,CATG00000088557.1,CATG00000088737.1,CATG00000089731.1,CATG00000095751.1,CATG00000096638.1,CATG00000096639.1,CATG00000097955.1,CATG00000098210.1,CATG00000099439.1,CATG00000099457.1,CATG00000099730.1,CATG00000100479.1,CATG00000101949.1,CATG00000106703.1,CATG00000107094.1,CATG00000107533.1,CATG00000109489.1,CATG00000112329.1,CATG00000114327.1,CATG00000114340.1,CATG00000114825.1,CATG00000116308.1,CATG00000116746.1,CATG00000117058.1,ENSG00000006118.10,ENSG00000006606.4,ENSG00000010438.12,ENSG00000088826.13,ENSG00000091972.14,ENSG00000095752.2,ENSG00000100234.11,ENSG00000100739.6,ENSG00000101955.10,ENSG00000102265.7,ENSG00000102802.5,ENSG00000104213.8,ENSG00000104368.13,ENSG00000105825.7,ENSG00000105996.5,ENSG00000105997.18,ENSG00000106004.4,ENSG00000106366.7,ENSG00000108342.8,ENSG00000108688.7,ENSG00000113070.6,ENSG00000115318.7,ENSG00000119514.5,ENSG00000120279.6,ENSG00000121898.8,ENSG00000122641.9,ENSG00000124875.5,ENSG00000126562.12,ENSG00000127920.5,ENSG00000128342.4,ENSG00000128606.8,ENSG00000131015.4,ENSG00000134668.8,ENSG00000135318.7,ENSG00000136026.9,ENSG00000136244.7,ENSG00000137033.7,ENSG00000137573.9,ENSG00000138685.8,ENSG00000142552.3,ENSG00000143340.6,ENSG00000145375.7,ENSG00000148344.10,ENSG00000150551.10,ENSG00000150630.2,ENSG00000151388.6,ENSG00000152952.7,ENSG00000153823.14,ENSG00000154237.8,ENSG00000154319.10,ENSG00000154529.10,ENSG00000159167.7,ENSG00000159263.11,ENSG00000162595.4,ENSG00000162723.5,ENSG00000163734.4,ENSG00000163735.6,ENSG00000163739.4,ENSG00000163814.3,ENSG00000164283.8,ENSG00000164484.7,ENSG00000164619.4,ENSG00000164736.5,ENSG00000164761.4,ENSG00000167600.9,ENSG00000167779.3,ENSG00000168679.13,ENSG00000169908.6,ENSG00000173918.10,ENSG00000174527.5,ENSG00000176697.14,ENSG00000177283.4,ENSG00000177464.4,ENSG00000178343.4,ENSG00000178550.3,ENSG00000178922.12,ENSG00000183531.1,ENSG00000184254.12,ENSG00000186340.10,ENSG00000187583.6,ENSG00000189320.4,ENSG00000189326.4,ENSG00000196460.8,ENSG00000196611.4,ENSG00000197576.9,ENSG00000197614.6,ENSG00000200745.1,ENSG00000202103.1,ENSG00000213228.5,ENSG00000222720.1,ENSG00000222727.1,ENSG00000223485.1,ENSG00000224173.1,ENSG00000224743.2,ENSG00000226679.1,ENSG00000227495.1,ENSG00000228431.1,ENSG00000228787.1,ENSG00000228925.1,ENSG00000229230.2,ENSG00000229334.1,ENSG00000229915.1,ENSG00000230191.1,ENSG00000230812.1,ENSG00000230993.1,ENSG00000232220.2,ENSG00000232949.1,ENSG00000234695.1,ENSG00000236453.1,ENSG00000237013.1,ENSG00000237352.2,ENSG00000240602.3,ENSG00000248132.2,ENSG00000249706.1,ENSG00000249867.1,ENSG00000249899.1,ENSG00000249992.1,ENSG00000250339.2,ENSG00000250444.1,ENSG00000252581.1,ENSG00000253069.1,ENSG00000253161.1,ENSG00000253270.1,ENSG00000253479.1,ENSG00000254303.1,ENSG00000254337.1,ENSG00000254461.1,ENSG00000254545.1,ENSG00000254703.2,ENSG00000255317.1,ENSG00000255354.1,ENSG00000255364.1,ENSG00000255381.1,ENSG00000255414.1,ENSG00000255518.1,ENSG00000255606.1,ENSG00000255824.1,ENSG00000256195.2,ENSG00000256813.1,ENSG00000257596.1,ENSG00000257605.1,ENSG00000258355.1,ENSG00000258793.1,ENSG00000259321.1,ENSG00000259614.2,ENSG00000259721.1,ENSG00000260545.1,ENSG00000262678.1,ENSG00000262831.1,ENSG00000264780.1,ENSG00000265799.1,ENSG00000265980.1,ENSG00000267473.1,ENSG00000267577.1,ENSG00000267607.1,ENSG00000267730.1,ENSG00000272482.1,ENSG00000273312.1,ENSG00000273452.1,ENSG00000273466.1</t>
  </si>
  <si>
    <t>CL:0002594</t>
  </si>
  <si>
    <t>smooth muscle cell of the umbilical artery</t>
  </si>
  <si>
    <t>A smooth muscle cell of the umbilical artery.</t>
  </si>
  <si>
    <t>CNhs10839,CNhs11091,CNhs11991,CNhs12049</t>
  </si>
  <si>
    <t>CATG00000000413.1,CATG00000001572.1,CATG00000001573.1,CATG00000002359.1,CATG00000003622.1,CATG00000003623.1,CATG00000003948.1,CATG00000004412.1,CATG00000004852.1,CATG00000005146.1,CATG00000006016.1,CATG00000006211.1,CATG00000006780.1,CATG00000007503.1,CATG00000007505.1,CATG00000007511.1,CATG00000009007.1,CATG00000009052.1,CATG00000009355.1,CATG00000009516.1,CATG00000009609.1,CATG00000010860.1,CATG00000011128.1,CATG00000011634.1,CATG00000014277.1,CATG00000014417.1,CATG00000014421.1,CATG00000016136.1,CATG00000016766.1,CATG00000016957.1,CATG00000018058.1,CATG00000018159.1,CATG00000018918.1,CATG00000019529.1,CATG00000021520.1,CATG00000022645.1,CATG00000022709.1,CATG00000023391.1,CATG00000023392.1,CATG00000023460.1,CATG00000025224.1,CATG00000025227.1,CATG00000026123.1,CATG00000027865.1,CATG00000028168.1,CATG00000028216.1,CATG00000030768.1,CATG00000031684.1,CATG00000032105.1,CATG00000032106.1,CATG00000033446.1,CATG00000033839.1,CATG00000033923.1,CATG00000035285.1,CATG00000035420.1,CATG00000035421.1,CATG00000035820.1,CATG00000036968.1,CATG00000039312.1,CATG00000041291.1,CATG00000042883.1,CATG00000043177.1,CATG00000043250.1,CATG00000043384.1,CATG00000043959.1,CATG00000044199.1,CATG00000044656.1,CATG00000044661.1,CATG00000045676.1,CATG00000046265.1,CATG00000047757.1,CATG00000048038.1,CATG00000048079.1,CATG00000048138.1,CATG00000048399.1,CATG00000048817.1,CATG00000050033.1,CATG00000051241.1,CATG00000051513.1,CATG00000052039.1,CATG00000052047.1,CATG00000053499.1,CATG00000053593.1,CATG00000053594.1,CATG00000055146.1,CATG00000055819.1,CATG00000057448.1,CATG00000058363.1,CATG00000060759.1,CATG00000061212.1,CATG00000062290.1,CATG00000064107.1,CATG00000064469.1,CATG00000064756.1,CATG00000065345.1,CATG00000066312.1,CATG00000066408.1,CATG00000066936.1,CATG00000067664.1,CATG00000070468.1,CATG00000071384.1,CATG00000073508.1,CATG00000074545.1,CATG00000076233.1,CATG00000076265.1,CATG00000076339.1,CATG00000077658.1,CATG00000077757.1,CATG00000078050.1,CATG00000080251.1,CATG00000080958.1,CATG00000082734.1,CATG00000085380.1,CATG00000085602.1,CATG00000085760.1,CATG00000088696.1,CATG00000089136.1,CATG00000089786.1,CATG00000089804.1,CATG00000089882.1,CATG00000089939.1,CATG00000089972.1,CATG00000092229.1,CATG00000095751.1,CATG00000095857.1,CATG00000096107.1,CATG00000096234.1,CATG00000096634.1,CATG00000096635.1,CATG00000096638.1,CATG00000096639.1,CATG00000098547.1,CATG00000098629.1,CATG00000098661.1,CATG00000098880.1,CATG00000099244.1,CATG00000099730.1,CATG00000100876.1,CATG00000100969.1,CATG00000101681.1,CATG00000101693.1,CATG00000102278.1,CATG00000104070.1,CATG00000105768.1,CATG00000106709.1,CATG00000106860.1,CATG00000106872.1,CATG00000109580.1,CATG00000110289.1,CATG00000110942.1,CATG00000112166.1,CATG00000113021.1,CATG00000113148.1,CATG00000115928.1,CATG00000115980.1,ENSG00000105825.7,ENSG00000106366.7,ENSG00000107796.8,ENSG00000114812.8,ENSG00000117152.9,ENSG00000120937.8,ENSG00000123388.4,ENSG00000124875.5,ENSG00000134668.8,ENSG00000135074.11,ENSG00000149591.12,ENSG00000150551.10,ENSG00000151388.6,ENSG00000154529.10,ENSG00000156466.8,ENSG00000157093.4,ENSG00000163017.9,ENSG00000164484.7,ENSG00000164736.5,ENSG00000164761.4,ENSG00000170421.7,ENSG00000178776.4,ENSG00000184586.4,ENSG00000185860.9,ENSG00000196611.4,ENSG00000222022.1,ENSG00000226434.1,ENSG00000226835.1,ENSG00000227150.1,ENSG00000228431.1,ENSG00000228630.1,ENSG00000228714.2,ENSG00000233589.1,ENSG00000233818.1,ENSG00000234695.1,ENSG00000235385.1,ENSG00000240476.1,ENSG00000248537.1,ENSG00000248568.1,ENSG00000251844.1,ENSG00000253802.1,ENSG00000253940.1,ENSG00000254057.1,ENSG00000254839.1,ENSG00000254991.1,ENSG00000255400.1,ENSG00000256195.2,ENSG00000256386.1,ENSG00000259721.1,ENSG00000261392.1,ENSG00000263436.1,ENSG00000267013.1,ENSG00000267375.1,ENSG00000272788.1</t>
  </si>
  <si>
    <t>CL:0002595</t>
  </si>
  <si>
    <t>smooth muscle cell of the subclavian artery</t>
  </si>
  <si>
    <t>A smooth muscle cell of the subclavian artery.</t>
  </si>
  <si>
    <t>CNhs11090,CNhs11990,CNhs12048</t>
  </si>
  <si>
    <t>CATG00000001573.1,CATG00000001978.1,CATG00000004404.1,CATG00000004863.1,CATG00000005146.1,CATG00000005150.1,CATG00000009293.1,CATG00000010858.1,CATG00000012286.1,CATG00000017387.1,CATG00000022142.1,CATG00000023391.1,CATG00000023460.1,CATG00000030279.1,CATG00000034737.1,CATG00000035285.1,CATG00000037022.1,CATG00000040500.1,CATG00000041500.1,CATG00000043232.1,CATG00000043384.1,CATG00000044402.1,CATG00000044656.1,CATG00000044661.1,CATG00000046843.1,CATG00000046934.1,CATG00000047643.1,CATG00000049834.1,CATG00000050697.1,CATG00000053494.1,CATG00000053497.1,CATG00000054627.1,CATG00000055384.1,CATG00000055768.1,CATG00000056923.1,CATG00000057022.1,CATG00000057930.1,CATG00000061212.1,CATG00000062749.1,CATG00000065390.1,CATG00000065942.1,CATG00000072794.1,CATG00000072806.1,CATG00000073640.1,CATG00000081294.1,CATG00000082684.1,CATG00000088696.1,CATG00000089786.1,CATG00000092186.1,CATG00000095751.1,CATG00000095871.1,CATG00000096227.1,CATG00000096638.1,CATG00000097421.1,CATG00000098648.1,CATG00000099730.1,CATG00000100945.1,CATG00000106979.1,CATG00000107533.1,CATG00000112207.1,CATG00000112329.1,CATG00000116308.1,CATG00000116321.1,CATG00000117941.1,CATG00000118017.1,ENSG00000006606.4,ENSG00000010438.12,ENSG00000057019.11,ENSG00000078401.6,ENSG00000095303.10,ENSG00000095752.2,ENSG00000100739.6,ENSG00000102802.5,ENSG00000104332.7,ENSG00000104368.13,ENSG00000105825.7,ENSG00000106366.7,ENSG00000107159.8,ENSG00000109511.6,ENSG00000110092.3,ENSG00000113361.8,ENSG00000120279.6,ENSG00000121898.8,ENSG00000124212.5,ENSG00000124875.5,ENSG00000125845.6,ENSG00000126562.12,ENSG00000127324.4,ENSG00000128342.4,ENSG00000128606.8,ENSG00000129009.8,ENSG00000134668.8,ENSG00000136244.7,ENSG00000137033.7,ENSG00000138685.8,ENSG00000145681.6,ENSG00000146674.10,ENSG00000150551.10,ENSG00000151632.12,ENSG00000152952.7,ENSG00000154319.10,ENSG00000154734.10,ENSG00000156466.8,ENSG00000159167.7,ENSG00000160013.4,ENSG00000162595.4,ENSG00000163735.6,ENSG00000163739.4,ENSG00000163814.3,ENSG00000164161.5,ENSG00000164283.8,ENSG00000164484.7,ENSG00000164736.5,ENSG00000164761.4,ENSG00000167941.2,ENSG00000169436.12,ENSG00000172061.7,ENSG00000176697.14,ENSG00000177283.4,ENSG00000178550.3,ENSG00000178776.4,ENSG00000187608.5,ENSG00000188958.5,ENSG00000189320.4,ENSG00000196611.4,ENSG00000198768.6,ENSG00000198975.1,ENSG00000202252.1,ENSG00000207371.1,ENSG00000207752.1,ENSG00000213401.4,ENSG00000224173.1,ENSG00000226051.2,ENSG00000228431.1,ENSG00000228714.2,ENSG00000229915.1,ENSG00000232949.1,ENSG00000234695.1,ENSG00000235420.6,ENSG00000240602.3,ENSG00000242599.3,ENSG00000248890.1,ENSG00000249867.1,ENSG00000249992.1,ENSG00000250271.1,ENSG00000250339.2,ENSG00000250697.1,ENSG00000251587.1,ENSG00000253069.1,ENSG00000254303.1,ENSG00000254545.1,ENSG00000256873.1,ENSG00000258487.1,ENSG00000258976.1,ENSG00000258998.1,ENSG00000261327.3,ENSG00000264780.1,ENSG00000267577.1,ENSG00000272482.1</t>
  </si>
  <si>
    <t>CL:0002596</t>
  </si>
  <si>
    <t>smooth muscle cell of the carotid artery</t>
  </si>
  <si>
    <t>Smooth muscle cell of the carotid artery.</t>
  </si>
  <si>
    <t>CNhs11087,CNhs12044</t>
  </si>
  <si>
    <t>CATG00000000685.1,CATG00000001295.1,CATG00000001573.1,CATG00000001672.1,CATG00000002807.1,CATG00000002891.1,CATG00000004567.1,CATG00000004852.1,CATG00000004966.1,CATG00000004967.1,CATG00000005447.1,CATG00000005517.1,CATG00000006018.1,CATG00000006180.1,CATG00000006211.1,CATG00000007316.1,CATG00000008097.1,CATG00000009015.1,CATG00000009164.1,CATG00000009293.1,CATG00000009355.1,CATG00000010544.1,CATG00000010853.1,CATG00000010858.1,CATG00000010860.1,CATG00000011128.1,CATG00000011976.1,CATG00000012017.1,CATG00000012020.1,CATG00000012245.1,CATG00000012286.1,CATG00000012288.1,CATG00000012294.1,CATG00000017508.1,CATG00000018458.1,CATG00000020049.1,CATG00000020511.1,CATG00000020602.1,CATG00000021088.1,CATG00000021389.1,CATG00000021396.1,CATG00000022372.1,CATG00000023391.1,CATG00000023623.1,CATG00000023888.1,CATG00000025207.1,CATG00000025699.1,CATG00000027865.1,CATG00000028457.1,CATG00000030204.1,CATG00000030647.1,CATG00000033446.1,CATG00000033671.1,CATG00000033931.1,CATG00000033939.1,CATG00000034681.1,CATG00000034822.1,CATG00000035279.1,CATG00000035285.1,CATG00000035421.1,CATG00000035944.1,CATG00000036968.1,CATG00000038547.1,CATG00000039683.1,CATG00000040000.1,CATG00000040467.1,CATG00000041409.1,CATG00000042693.1,CATG00000043211.1,CATG00000043824.1,CATG00000043859.1,CATG00000044402.1,CATG00000044656.1,CATG00000044661.1,CATG00000045281.1,CATG00000045338.1,CATG00000046148.1,CATG00000046210.1,CATG00000046934.1,CATG00000048038.1,CATG00000048336.1,CATG00000049471.1,CATG00000049834.1,CATG00000050005.1,CATG00000050033.1,CATG00000050697.1,CATG00000051867.1,CATG00000053499.1,CATG00000053688.1,CATG00000054028.1,CATG00000054124.1,CATG00000055048.1,CATG00000055819.1,CATG00000056923.1,CATG00000057028.1,CATG00000057573.1,CATG00000058844.1,CATG00000059961.1,CATG00000060056.1,CATG00000061212.1,CATG00000062829.1,CATG00000062929.1,CATG00000063224.1,CATG00000063421.1,CATG00000064469.1,CATG00000064756.1,CATG00000065621.1,CATG00000066643.1,CATG00000066816.1,CATG00000068110.1,CATG00000070468.1,CATG00000070701.1,CATG00000071094.1,CATG00000071584.1,CATG00000072794.1,CATG00000072806.1,CATG00000073726.1,CATG00000075125.1,CATG00000077547.1,CATG00000077806.1,CATG00000078731.1,CATG00000079734.1,CATG00000080958.1,CATG00000081496.1,CATG00000081504.1,CATG00000082031.1,CATG00000082666.1,CATG00000083746.1,CATG00000083850.1,CATG00000084094.1,CATG00000085352.1,CATG00000085960.1,CATG00000087873.1,CATG00000088696.1,CATG00000089173.1,CATG00000090182.1,CATG00000090461.1,CATG00000091881.1,CATG00000092624.1,CATG00000095002.1,CATG00000095695.1,CATG00000095857.1,CATG00000096091.1,CATG00000096484.1,CATG00000096560.1,CATG00000096639.1,CATG00000097103.1,CATG00000097955.1,CATG00000098210.1,CATG00000098744.1,CATG00000098747.1,CATG00000098754.1,CATG00000098880.1,CATG00000099730.1,CATG00000100135.1,CATG00000100582.1,CATG00000100876.1,CATG00000100945.1,CATG00000100969.1,CATG00000101894.1,CATG00000101903.1,CATG00000102222.1,CATG00000103353.1,CATG00000103455.1,CATG00000103739.1,CATG00000104572.1,CATG00000106319.1,CATG00000107563.1,CATG00000107582.1,CATG00000107815.1,CATG00000108290.1,CATG00000109491.1,CATG00000109857.1,CATG00000112329.1,CATG00000114825.1,CATG00000115038.1,CATG00000115049.1,CATG00000116398.1,CATG00000116530.1,CATG00000116974.1,ENSG00000010438.12,ENSG00000095752.2,ENSG00000102265.7,ENSG00000105825.7,ENSG00000107159.8,ENSG00000108342.8,ENSG00000109511.6,ENSG00000124875.5,ENSG00000126562.12,ENSG00000131459.8,ENSG00000134668.8,ENSG00000136244.7,ENSG00000137033.7,ENSG00000154529.10,ENSG00000163739.4,ENSG00000163814.3,ENSG00000164616.10,ENSG00000164736.5,ENSG00000167779.3,ENSG00000170054.10,ENSG00000182379.9,ENSG00000185633.6,ENSG00000200354.1,ENSG00000200972.1,ENSG00000201684.1,ENSG00000206688.1,ENSG00000206838.1,ENSG00000207752.1,ENSG00000213076.3,ENSG00000214889.3,ENSG00000218690.1,ENSG00000220418.1,ENSG00000223006.1,ENSG00000224173.1,ENSG00000224464.2,ENSG00000224715.1,ENSG00000226679.1,ENSG00000226935.2,ENSG00000227744.4,ENSG00000228328.2,ENSG00000228714.2,ENSG00000228919.3,ENSG00000229751.1,ENSG00000229867.1,ENSG00000229915.1,ENSG00000232848.1,ENSG00000232949.1,ENSG00000234695.1,ENSG00000235420.6,ENSG00000237425.1,ENSG00000238875.1,ENSG00000242147.1,ENSG00000249406.1,ENSG00000249417.1,ENSG00000250339.2,ENSG00000251966.2,ENSG00000253455.1,ENSG00000254038.1,ENSG00000254303.1,ENSG00000254680.1,ENSG00000255173.1,ENSG00000257808.1,ENSG00000260051.1,ENSG00000261327.3,ENSG00000267117.1,ENSG00000272482.1,ENSG00000272788.1,ENSG00000273348.1</t>
  </si>
  <si>
    <t>CL:0002598</t>
  </si>
  <si>
    <t>bronchial smooth muscle cell</t>
  </si>
  <si>
    <t>CNhs11328,CNhs12348</t>
  </si>
  <si>
    <t>CATG00000005924.1,CATG00000006978.1,CATG00000009638.1,CATG00000020518.1,CATG00000022293.1,CATG00000043232.1,CATG00000045600.1,CATG00000045953.1,CATG00000047210.1,CATG00000047650.1,CATG00000049835.1,CATG00000053363.1,CATG00000060356.1,CATG00000063503.1,CATG00000067488.1,CATG00000078660.1,CATG00000084471.1,CATG00000095002.1,CATG00000098035.1,CATG00000111755.1,CATG00000113156.1,ENSG00000004776.7,ENSG00000061455.10,ENSG00000089225.15,ENSG00000108511.8,ENSG00000118526.6,ENSG00000120075.5,ENSG00000120093.7,ENSG00000121068.9,ENSG00000121075.5,ENSG00000125965.4,ENSG00000159674.7,ENSG00000172935.8,ENSG00000174093.6,ENSG00000178773.10,ENSG00000183807.6,ENSG00000222888.1,ENSG00000226087.1,ENSG00000227667.1,ENSG00000229359.2,ENSG00000233101.6,ENSG00000235315.2,ENSG00000237234.2,ENSG00000242970.2,ENSG00000243627.4,ENSG00000248930.1,ENSG00000253496.2,ENSG00000255399.2,ENSG00000267147.1</t>
  </si>
  <si>
    <t>CL:0002600</t>
  </si>
  <si>
    <t>smooth muscle cell of trachea</t>
  </si>
  <si>
    <t>A smooth muscle cell of the trachea.</t>
  </si>
  <si>
    <t>CNhs11329,CNhs12894</t>
  </si>
  <si>
    <t>CATG00000005447.1,CATG00000011124.1,CATG00000018304.1,CATG00000019957.1,CATG00000023005.1,CATG00000024566.1,CATG00000027707.1,CATG00000030204.1,CATG00000033391.1,CATG00000034016.1,CATG00000036737.1,CATG00000037230.1,CATG00000040997.1,CATG00000042380.1,CATG00000043232.1,CATG00000047650.1,CATG00000048168.1,CATG00000060073.1,CATG00000075436.1,CATG00000091232.1,CATG00000097030.1,CATG00000098035.1,CATG00000098240.1,CATG00000100135.1,CATG00000101848.1,CATG00000111206.1,CATG00000111851.1,CATG00000115971.1,CATG00000116291.1,ENSG00000106004.4,ENSG00000118526.6,ENSG00000120075.5,ENSG00000121769.3,ENSG00000125965.4,ENSG00000137273.3,ENSG00000147465.7,ENSG00000159674.7,ENSG00000163623.5,ENSG00000164220.6,ENSG00000167779.3,ENSG00000206897.1,ENSG00000215874.3,ENSG00000226679.1,ENSG00000228205.1,ENSG00000229032.1,ENSG00000231093.1,ENSG00000233101.6,ENSG00000234907.1,ENSG00000236567.2,ENSG00000236973.2,ENSG00000237294.1,ENSG00000239365.2,ENSG00000239552.2,ENSG00000239780.1,ENSG00000240540.2,ENSG00000242207.1,ENSG00000248795.1,ENSG00000253368.3,ENSG00000253496.2,ENSG00000255399.2,ENSG00000257074.2,ENSG00000259466.1,ENSG00000263380.1,ENSG00000264148.1,ENSG00000273179.1</t>
  </si>
  <si>
    <t>CL:0002602</t>
  </si>
  <si>
    <t>annulus pulposus cell</t>
  </si>
  <si>
    <t>CNhs10876,CNhs12064</t>
  </si>
  <si>
    <t>CATG00000002528.1,CATG00000003892.1,CATG00000004409.1,CATG00000004560.1,CATG00000004601.1,CATG00000004811.1,CATG00000005447.1,CATG00000006221.1,CATG00000006682.1,CATG00000006787.1,CATG00000008679.1,CATG00000009204.1,CATG00000009301.1,CATG00000010615.1,CATG00000010875.1,CATG00000011928.1,CATG00000012020.1,CATG00000012158.1,CATG00000012188.1,CATG00000013399.1,CATG00000014107.1,CATG00000014685.1,CATG00000015547.1,CATG00000016950.1,CATG00000017792.1,CATG00000018953.1,CATG00000019187.1,CATG00000019833.1,CATG00000020470.1,CATG00000020744.1,CATG00000020831.1,CATG00000023361.1,CATG00000026109.1,CATG00000026332.1,CATG00000027068.1,CATG00000029703.1,CATG00000030211.1,CATG00000030214.1,CATG00000030232.1,CATG00000031334.1,CATG00000031336.1,CATG00000031337.1,CATG00000032333.1,CATG00000032586.1,CATG00000032677.1,CATG00000033637.1,CATG00000033638.1,CATG00000034233.1,CATG00000036214.1,CATG00000036559.1,CATG00000036851.1,CATG00000037831.1,CATG00000038141.1,CATG00000038336.1,CATG00000038552.1,CATG00000039483.1,CATG00000040081.1,CATG00000041291.1,CATG00000041458.1,CATG00000042058.1,CATG00000043081.1,CATG00000043978.1,CATG00000044412.1,CATG00000045954.1,CATG00000046832.1,CATG00000046845.1,CATG00000047210.1,CATG00000047650.1,CATG00000047854.1,CATG00000048079.1,CATG00000048081.1,CATG00000048410.1,CATG00000048594.1,CATG00000049478.1,CATG00000049533.1,CATG00000049662.1,CATG00000051782.1,CATG00000052031.1,CATG00000052764.1,CATG00000052951.1,CATG00000053593.1,CATG00000053594.1,CATG00000054534.1,CATG00000054535.1,CATG00000054908.1,CATG00000055141.1,CATG00000055148.1,CATG00000055739.1,CATG00000055805.1,CATG00000056282.1,CATG00000056293.1,CATG00000056294.1,CATG00000056962.1,CATG00000056996.1,CATG00000057022.1,CATG00000057032.1,CATG00000057034.1,CATG00000057612.1,CATG00000058303.1,CATG00000058536.1,CATG00000059318.1,CATG00000062127.1,CATG00000062900.1,CATG00000063733.1,CATG00000063877.1,CATG00000064066.1,CATG00000065180.1,CATG00000067488.1,CATG00000070299.1,CATG00000070354.1,CATG00000071265.1,CATG00000071722.1,CATG00000071872.1,CATG00000072325.1,CATG00000073475.1,CATG00000074241.1,CATG00000075119.1,CATG00000075204.1,CATG00000075436.1,CATG00000075509.1,CATG00000076426.1,CATG00000079246.1,CATG00000079398.1,CATG00000080228.1,CATG00000082043.1,CATG00000084677.1,CATG00000085266.1,CATG00000086808.1,CATG00000086894.1,CATG00000087060.1,CATG00000088651.1,CATG00000089131.1,CATG00000090741.1,CATG00000090976.1,CATG00000092123.1,CATG00000092863.1,CATG00000094606.1,CATG00000094825.1,CATG00000096104.1,CATG00000096238.1,CATG00000097102.1,CATG00000098148.1,CATG00000098381.1,CATG00000098598.1,CATG00000098626.1,CATG00000098834.1,CATG00000099942.1,CATG00000100135.1,CATG00000100506.1,CATG00000100640.1,CATG00000104778.1,CATG00000105525.1,CATG00000106662.1,CATG00000107824.1,CATG00000108454.1,CATG00000108950.1,CATG00000110411.1,CATG00000110954.1,CATG00000111501.1,CATG00000111590.1,CATG00000111755.1,CATG00000112329.1,CATG00000113992.1,CATG00000114156.1,CATG00000114340.1,CATG00000115971.1,CATG00000116045.1,CATG00000116974.1,ENSG00000013297.6,ENSG00000049323.11,ENSG00000054598.5,ENSG00000079257.3,ENSG00000088756.8,ENSG00000100625.8,ENSG00000104213.8,ENSG00000104953.14,ENSG00000106004.4,ENSG00000106006.6,ENSG00000106333.8,ENSG00000108602.13,ENSG00000109705.7,ENSG00000112761.14,ENSG00000112837.12,ENSG00000113389.11,ENSG00000118849.5,ENSG00000120659.10,ENSG00000122420.5,ENSG00000124249.5,ENSG00000125813.9,ENSG00000125965.4,ENSG00000126778.7,ENSG00000131386.13,ENSG00000131668.9,ENSG00000134853.7,ENSG00000136960.8,ENSG00000141753.5,ENSG00000141977.5,ENSG00000143127.8,ENSG00000146250.5,ENSG00000149090.7,ENSG00000149506.6,ENSG00000150551.10,ENSG00000153132.8,ENSG00000153246.7,ENSG00000153495.6,ENSG00000158290.12,ENSG00000160886.9,ENSG00000162804.9,ENSG00000163623.5,ENSG00000164237.4,ENSG00000166106.2,ENSG00000166510.9,ENSG00000167779.3,ENSG00000167968.8,ENSG00000168398.5,ENSG00000172296.8,ENSG00000173599.9,ENSG00000179869.10,ENSG00000180806.4,ENSG00000180818.4,ENSG00000183134.4,ENSG00000185149.5,ENSG00000185860.9,ENSG00000187134.8,ENSG00000187546.9,ENSG00000187955.7,ENSG00000188037.6,ENSG00000196616.8,ENSG00000196917.4,ENSG00000197757.7,ENSG00000198074.5,ENSG00000198807.8,ENSG00000200651.1,ENSG00000201574.1,ENSG00000204187.5,ENSG00000205835.4,ENSG00000213694.3,ENSG00000213881.3,ENSG00000215808.2,ENSG00000220614.1,ENSG00000223838.1,ENSG00000224184.1,ENSG00000224361.1,ENSG00000224729.4,ENSG00000226604.2,ENSG00000226884.1,ENSG00000226953.3,ENSG00000228286.2,ENSG00000230470.1,ENSG00000231054.1,ENSG00000232848.1,ENSG00000233392.1,ENSG00000234080.2,ENSG00000234810.1,ENSG00000235180.1,ENSG00000236498.1,ENSG00000237413.1,ENSG00000238273.3,ENSG00000243020.1,ENSG00000246095.2,ENSG00000248265.1,ENSG00000249357.2,ENSG00000249489.1,ENSG00000249937.1,ENSG00000250133.2,ENSG00000251151.2,ENSG00000252410.1,ENSG00000253496.2,ENSG00000253642.1,ENSG00000253661.1,ENSG00000253873.1,ENSG00000254115.1,ENSG00000254366.2,ENSG00000254369.2,ENSG00000255959.1,ENSG00000257752.1,ENSG00000258586.1,ENSG00000258661.1,ENSG00000258691.1,ENSG00000259863.1,ENSG00000259933.2,ENSG00000261095.1,ENSG00000261602.1,ENSG00000262185.1,ENSG00000264756.1,ENSG00000265359.1,ENSG00000267131.1,ENSG00000268926.1,ENSG00000272801.1,ENSG00000273049.1,ENSG00000273433.1</t>
  </si>
  <si>
    <t>CL:0002603</t>
  </si>
  <si>
    <t>astrocyte of the cerebellum</t>
  </si>
  <si>
    <t>An astrocyte of the cerebellum.</t>
  </si>
  <si>
    <t>CNhs11321,CNhs12081,CNhs12117</t>
  </si>
  <si>
    <t>CATG00000001498.1,CATG00000001597.1,CATG00000004863.1,CATG00000005986.1,CATG00000011005.1,CATG00000015902.1,CATG00000015940.1,CATG00000018293.1,CATG00000018402.1,CATG00000019491.1,CATG00000022372.1,CATG00000023255.1,CATG00000024276.1,CATG00000027260.1,CATG00000027261.1,CATG00000027605.1,CATG00000030748.1,CATG00000030750.1,CATG00000031629.1,CATG00000033301.1,CATG00000034208.1,CATG00000034921.1,CATG00000038900.1,CATG00000039520.1,CATG00000040500.1,CATG00000044426.1,CATG00000044575.1,CATG00000045268.1,CATG00000046787.1,CATG00000046918.1,CATG00000047205.1,CATG00000047643.1,CATG00000049492.1,CATG00000051270.1,CATG00000051979.1,CATG00000052031.1,CATG00000052051.1,CATG00000054511.1,CATG00000054841.1,CATG00000055001.1,CATG00000055141.1,CATG00000055328.1,CATG00000055502.1,CATG00000056293.1,CATG00000057342.1,CATG00000057872.1,CATG00000058427.1,CATG00000058780.1,CATG00000061212.1,CATG00000064152.1,CATG00000065640.1,CATG00000065641.1,CATG00000065643.1,CATG00000066407.1,CATG00000066418.1,CATG00000067582.1,CATG00000068627.1,CATG00000068636.1,CATG00000070025.1,CATG00000070098.1,CATG00000070365.1,CATG00000074765.1,CATG00000075963.1,CATG00000077518.1,CATG00000081300.1,CATG00000081333.1,CATG00000082086.1,CATG00000083367.1,CATG00000083924.1,CATG00000083931.1,CATG00000085368.1,CATG00000087164.1,CATG00000088381.1,CATG00000088392.1,CATG00000090884.1,CATG00000094263.1,CATG00000094265.1,CATG00000098042.1,CATG00000098648.1,CATG00000098869.1,CATG00000099225.1,CATG00000100181.1,CATG00000106824.1,CATG00000106826.1,CATG00000107824.1,CATG00000116015.1,CATG00000116828.1,CATG00000118017.1,ENSG00000010932.11,ENSG00000026559.9,ENSG00000034063.9,ENSG00000041982.10,ENSG00000043355.6,ENSG00000049089.9,ENSG00000060656.15,ENSG00000061337.11,ENSG00000075218.14,ENSG00000087510.5,ENSG00000088882.7,ENSG00000089685.10,ENSG00000100314.3,ENSG00000101463.5,ENSG00000102935.7,ENSG00000103196.7,ENSG00000104332.7,ENSG00000105011.4,ENSG00000105996.5,ENSG00000107623.4,ENSG00000111206.8,ENSG00000111665.7,ENSG00000112559.9,ENSG00000114115.5,ENSG00000115648.9,ENSG00000120149.7,ENSG00000120708.12,ENSG00000124813.16,ENSG00000125726.6,ENSG00000130147.11,ENSG00000131094.3,ENSG00000134222.12,ENSG00000134245.13,ENSG00000135097.2,ENSG00000135903.14,ENSG00000137558.3,ENSG00000139800.8,ENSG00000140557.7,ENSG00000144681.6,ENSG00000144730.12,ENSG00000145536.11,ENSG00000146910.7,ENSG00000146966.8,ENSG00000147223.5,ENSG00000152977.5,ENSG00000156925.7,ENSG00000161888.7,ENSG00000162490.6,ENSG00000162496.4,ENSG00000163081.2,ENSG00000164778.4,ENSG00000165171.6,ENSG00000168505.6,ENSG00000169184.5,ENSG00000170549.3,ENSG00000170561.8,ENSG00000174332.3,ENSG00000174963.13,ENSG00000175906.4,ENSG00000176842.10,ENSG00000177359.13,ENSG00000177508.11,ENSG00000177822.3,ENSG00000179761.7,ENSG00000183840.5,ENSG00000186530.13,ENSG00000188064.5,ENSG00000188501.7,ENSG00000188613.5,ENSG00000196767.4,ENSG00000196966.3,ENSG00000197467.9,ENSG00000198889.3,ENSG00000199043.1,ENSG00000204362.5,ENSG00000206168.1,ENSG00000211528.2,ENSG00000211865.1,ENSG00000216285.4,ENSG00000220884.2,ENSG00000224128.1,ENSG00000224765.1,ENSG00000226604.2,ENSG00000227117.2,ENSG00000227200.1,ENSG00000228014.1,ENSG00000228877.2,ENSG00000230090.1,ENSG00000231107.1,ENSG00000231292.5,ENSG00000231789.2,ENSG00000232530.1,ENSG00000233611.3,ENSG00000234779.1,ENSG00000235016.1,ENSG00000237819.1,ENSG00000243620.1,ENSG00000244619.2,ENSG00000247416.2,ENSG00000248890.1,ENSG00000249430.1,ENSG00000251670.1,ENSG00000253414.2,ENSG00000259132.1,ENSG00000259942.1,ENSG00000262888.1,ENSG00000263136.2,ENSG00000264433.1,ENSG00000266890.1,ENSG00000271167.1,ENSG00000271857.1,ENSG00000272841.1</t>
  </si>
  <si>
    <t>CL:0002605</t>
  </si>
  <si>
    <t>astrocyte of the cerebral cortex</t>
  </si>
  <si>
    <t>An astrocyte of the cerebral cortex.</t>
  </si>
  <si>
    <t>CNhs10864,CNhs11960,CNhs12005</t>
  </si>
  <si>
    <t>CATG00000000417.1,CATG00000000478.1,CATG00000000481.1,CATG00000000666.1,CATG00000001006.1,CATG00000001498.1,CATG00000001570.1,CATG00000004036.1,CATG00000004261.1,CATG00000004532.1,CATG00000004874.1,CATG00000005940.1,CATG00000005986.1,CATG00000006010.1,CATG00000006223.1,CATG00000006805.1,CATG00000007052.1,CATG00000007170.1,CATG00000007173.1,CATG00000007487.1,CATG00000007680.1,CATG00000008877.1,CATG00000010875.1,CATG00000010876.1,CATG00000011972.1,CATG00000013576.1,CATG00000014303.1,CATG00000014369.1,CATG00000014710.1,CATG00000015243.1,CATG00000015902.1,CATG00000016104.1,CATG00000016849.1,CATG00000017289.1,CATG00000017980.1,CATG00000017981.1,CATG00000018052.1,CATG00000018090.1,CATG00000018293.1,CATG00000019491.1,CATG00000020039.1,CATG00000020359.1,CATG00000020370.1,CATG00000020849.1,CATG00000021632.1,CATG00000022691.1,CATG00000023460.1,CATG00000023998.1,CATG00000024004.1,CATG00000024786.1,CATG00000025521.1,CATG00000025527.1,CATG00000025934.1,CATG00000027261.1,CATG00000028585.1,CATG00000028692.1,CATG00000030748.1,CATG00000030750.1,CATG00000031323.1,CATG00000031514.1,CATG00000031528.1,CATG00000031568.1,CATG00000031629.1,CATG00000033720.1,CATG00000033872.1,CATG00000033882.1,CATG00000034215.1,CATG00000034323.1,CATG00000034328.1,CATG00000034844.1,CATG00000035189.1,CATG00000035205.1,CATG00000035412.1,CATG00000036288.1,CATG00000036575.1,CATG00000036927.1,CATG00000037523.1,CATG00000038530.1,CATG00000039081.1,CATG00000039419.1,CATG00000039433.1,CATG00000039520.1,CATG00000039617.1,CATG00000040215.1,CATG00000040264.1,CATG00000041237.1,CATG00000042363.1,CATG00000044042.1,CATG00000044060.1,CATG00000044575.1,CATG00000045270.1,CATG00000045588.1,CATG00000045594.1,CATG00000046272.1,CATG00000046496.1,CATG00000047595.1,CATG00000047858.1,CATG00000047937.1,CATG00000047957.1,CATG00000048123.1,CATG00000048796.1,CATG00000049425.1,CATG00000049436.1,CATG00000049492.1,CATG00000049497.1,CATG00000049834.1,CATG00000050359.1,CATG00000051501.1,CATG00000051502.1,CATG00000051503.1,CATG00000051529.1,CATG00000052478.1,CATG00000052547.1,CATG00000052997.1,CATG00000053782.1,CATG00000053783.1,CATG00000054261.1,CATG00000055385.1,CATG00000055568.1,CATG00000057241.1,CATG00000058244.1,CATG00000058427.1,CATG00000058659.1,CATG00000060061.1,CATG00000060738.1,CATG00000061421.1,CATG00000061518.1,CATG00000061551.1,CATG00000061804.1,CATG00000062893.1,CATG00000063058.1,CATG00000064206.1,CATG00000065234.1,CATG00000065623.1,CATG00000066328.1,CATG00000066896.1,CATG00000067038.1,CATG00000067418.1,CATG00000067423.1,CATG00000068640.1,CATG00000069105.1,CATG00000070468.1,CATG00000070913.1,CATG00000071418.1,CATG00000072404.1,CATG00000072858.1,CATG00000073363.1,CATG00000073479.1,CATG00000073676.1,CATG00000073720.1,CATG00000073730.1,CATG00000074415.1,CATG00000075096.1,CATG00000075436.1,CATG00000076977.1,CATG00000077375.1,CATG00000077416.1,CATG00000077430.1,CATG00000077518.1,CATG00000078074.1,CATG00000078955.1,CATG00000080173.1,CATG00000080447.1,CATG00000081042.1,CATG00000081338.1,CATG00000081352.1,CATG00000081943.1,CATG00000082415.1,CATG00000083000.1,CATG00000083783.1,CATG00000083940.1,CATG00000083976.1,CATG00000085960.1,CATG00000086628.1,CATG00000087712.1,CATG00000088018.1,CATG00000088218.1,CATG00000088850.1,CATG00000089352.1,CATG00000089583.1,CATG00000089593.1,CATG00000090491.1,CATG00000090792.1,CATG00000090797.1,CATG00000091092.1,CATG00000091609.1,CATG00000092465.1,CATG00000094009.1,CATG00000094158.1,CATG00000094813.1,CATG00000094838.1,CATG00000095378.1,CATG00000095404.1,CATG00000096433.1,CATG00000096437.1,CATG00000097065.1,CATG00000097163.1,CATG00000097827.1,CATG00000098042.1,CATG00000098070.1,CATG00000098661.1,CATG00000098664.1,CATG00000101583.1,CATG00000101666.1,CATG00000102005.1,CATG00000102147.1,CATG00000102394.1,CATG00000102567.1,CATG00000103037.1,CATG00000104004.1,CATG00000104504.1,CATG00000104583.1,CATG00000105393.1,CATG00000106172.1,CATG00000106242.1,CATG00000106581.1,CATG00000109075.1,CATG00000109643.1,CATG00000109646.1,CATG00000109769.1,CATG00000109888.1,CATG00000109915.1,CATG00000109916.1,CATG00000110005.1,CATG00000110132.1,CATG00000110620.1,CATG00000110627.1,CATG00000110682.1,CATG00000110684.1,CATG00000111122.1,CATG00000112121.1,CATG00000112530.1,CATG00000112532.1,CATG00000113059.1,CATG00000113128.1,CATG00000113282.1,CATG00000113394.1,CATG00000113732.1,CATG00000113998.1,CATG00000113999.1,CATG00000115600.1,CATG00000116015.1,CATG00000116839.1,CATG00000117050.1,CATG00000117549.1,CATG00000117656.1,ENSG00000004848.6,ENSG00000007062.7,ENSG00000007350.12,ENSG00000007372.16,ENSG00000024526.12,ENSG00000034063.9,ENSG00000035499.8,ENSG00000049089.9,ENSG00000051341.9,ENSG00000060718.14,ENSG00000061337.11,ENSG00000064309.10,ENSG00000064692.14,ENSG00000065320.4,ENSG00000065328.12,ENSG00000066279.12,ENSG00000066382.12,ENSG00000068489.8,ENSG00000075218.14,ENSG00000075429.4,ENSG00000075461.5,ENSG00000076382.12,ENSG00000076716.7,ENSG00000077152.5,ENSG00000080986.8,ENSG00000082684.10,ENSG00000086991.8,ENSG00000087510.5,ENSG00000088325.11,ENSG00000089685.10,ENSG00000090889.10,ENSG00000091129.15,ENSG00000091651.4,ENSG00000092853.9,ENSG00000092969.7,ENSG00000100078.3,ENSG00000100314.3,ENSG00000100526.15,ENSG00000101542.5,ENSG00000101670.7,ENSG00000102384.9,ENSG00000103449.7,ENSG00000103460.12,ENSG00000103528.12,ENSG00000104147.4,ENSG00000104290.6,ENSG00000105855.5,ENSG00000105894.7,ENSG00000106571.8,ENSG00000106689.6,ENSG00000107249.17,ENSG00000109255.7,ENSG00000109674.3,ENSG00000109805.5,ENSG00000110492.11,ENSG00000111206.8,ENSG00000111665.7,ENSG00000112029.5,ENSG00000112333.7,ENSG00000112742.5,ENSG00000112984.7,ENSG00000114346.9,ENSG00000114805.12,ENSG00000115507.5,ENSG00000117407.12,ENSG00000117650.8,ENSG00000117724.8,ENSG00000118193.7,ENSG00000118432.11,ENSG00000120278.10,ENSG00000120952.4,ENSG00000121621.6,ENSG00000122779.12,ENSG00000122952.12,ENSG00000123485.7,ENSG00000124479.8,ENSG00000124610.3,ENSG00000125266.6,ENSG00000125285.4,ENSG00000125462.12,ENSG00000126787.8,ENSG00000127129.5,ENSG00000128610.7,ENSG00000129195.11,ENSG00000129596.4,ENSG00000129810.10,ENSG00000130720.8,ENSG00000131094.3,ENSG00000131095.7,ENSG00000131153.4,ENSG00000131747.10,ENSG00000131941.3,ENSG00000132688.10,ENSG00000133739.11,ENSG00000133740.6,ENSG00000134057.10,ENSG00000134138.15,ENSG00000134222.12,ENSG00000134595.6,ENSG00000135097.2,ENSG00000135476.7,ENSG00000136492.4,ENSG00000137285.9,ENSG00000137558.3,ENSG00000137563.7,ENSG00000137571.6,ENSG00000137804.8,ENSG00000137807.9,ENSG00000137812.15,ENSG00000138039.10,ENSG00000138160.4,ENSG00000138180.11,ENSG00000138193.10,ENSG00000138346.10,ENSG00000138771.10,ENSG00000138778.7,ENSG00000139734.13,ENSG00000140534.9,ENSG00000140557.7,ENSG00000142611.12,ENSG00000142700.7,ENSG00000142731.6,ENSG00000142945.8,ENSG00000143228.8,ENSG00000144354.9,ENSG00000144395.13,ENSG00000144554.6,ENSG00000145247.7,ENSG00000145248.6,ENSG00000145386.5,ENSG00000145536.11,ENSG00000146938.10,ENSG00000147041.7,ENSG00000148704.8,ENSG00000148773.8,ENSG00000151322.14,ENSG00000151835.9,ENSG00000151952.10,ENSG00000152253.4,ENSG00000153266.8,ENSG00000153404.9,ENSG00000153976.2,ENSG00000154548.8,ENSG00000154920.10,ENSG00000156970.8,ENSG00000157168.14,ENSG00000157456.3,ENSG00000158164.6,ENSG00000158402.14,ENSG00000161800.8,ENSG00000163507.9,ENSG00000163808.12,ENSG00000164109.9,ENSG00000164199.11,ENSG00000164434.7,ENSG00000164651.12,ENSG00000165078.7,ENSG00000165304.3,ENSG00000165730.10,ENSG00000166106.2,ENSG00000166165.8,ENSG00000166407.9,ENSG00000168078.5,ENSG00000169436.12,ENSG00000169607.8,ENSG00000169679.10,ENSG00000169684.9,ENSG00000170312.11,ENSG00000170558.4,ENSG00000171004.13,ENSG00000171094.11,ENSG00000171241.4,ENSG00000171320.10,ENSG00000171476.17,ENSG00000171617.9,ENSG00000171877.15,ENSG00000172175.8,ENSG00000174371.12,ENSG00000174721.9,ENSG00000175183.5,ENSG00000176165.7,ENSG00000177133.6,ENSG00000179299.12,ENSG00000179314.9,ENSG00000179761.7,ENSG00000179772.6,ENSG00000179796.7,ENSG00000180613.6,ENSG00000181449.2,ENSG00000182968.3,ENSG00000183840.5,ENSG00000183850.9,ENSG00000183856.6,ENSG00000183979.7,ENSG00000184486.7,ENSG00000184661.9,ENSG00000184669.6,ENSG00000184903.5,ENSG00000185149.5,ENSG00000185274.7,ENSG00000186185.9,ENSG00000186871.5,ENSG00000186960.6,ENSG00000187123.10,ENSG00000187210.8,ENSG00000187456.9,ENSG00000187773.7,ENSG00000187951.6,ENSG00000188051.6,ENSG00000188501.7,ENSG00000189057.6,ENSG00000189229.10,ENSG00000196376.6,ENSG00000196584.2,ENSG00000196767.4,ENSG00000196966.3,ENSG00000197275.8,ENSG00000197472.10,ENSG00000197565.11,ENSG00000198796.6,ENSG00000198826.6,ENSG00000198901.9,ENSG00000198914.2,ENSG00000199005.1,ENSG00000199168.1,ENSG00000202411.1,ENSG00000203952.5,ENSG00000204277.1,ENSG00000205334.2,ENSG00000205403.8,ENSG00000205683.7,ENSG00000205929.5,ENSG00000207563.1,ENSG00000207595.1,ENSG00000207779.1,ENSG00000207819.1,ENSG00000207820.1,ENSG00000211825.1,ENSG00000212102.1,ENSG00000213005.2,ENSG00000213080.3,ENSG00000213347.6,ENSG00000214167.1,ENSG00000214435.3,ENSG00000214796.4,ENSG00000220666.2,ENSG00000221887.4,ENSG00000222000.3,ENSG00000222611.1,ENSG00000223617.1,ENSG00000223967.1,ENSG00000224020.1,ENSG00000224109.1,ENSG00000224128.1,ENSG00000224243.1,ENSG00000225174.1,ENSG00000225243.1,ENSG00000225472.1,ENSG00000226053.1,ENSG00000226261.1,ENSG00000226567.1,ENSG00000226604.2,ENSG00000226650.4,ENSG00000226684.2,ENSG00000226766.1,ENSG00000227117.2,ENSG00000227157.1,ENSG00000227200.1,ENSG00000227279.1,ENSG00000227325.1,ENSG00000227640.2,ENSG00000228014.1,ENSG00000228061.1,ENSG00000228528.1,ENSG00000228672.2,ENSG00000228789.2,ENSG00000228985.1,ENSG00000229068.1,ENSG00000229676.2,ENSG00000229743.2,ENSG00000230090.1,ENSG00000230146.1,ENSG00000230707.1,ENSG00000230778.1,ENSG00000230823.2,ENSG00000230838.1,ENSG00000231134.1,ENSG00000231566.1,ENSG00000231609.1,ENSG00000231612.1,ENSG00000231877.1,ENSG00000232389.1,ENSG00000232480.1,ENSG00000233588.1,ENSG00000233639.1,ENSG00000234323.1,ENSG00000234685.1,ENSG00000234844.1,ENSG00000234921.1,ENSG00000235862.2,ENSG00000236391.3,ENSG00000236530.2,ENSG00000236668.2,ENSG00000237649.3,ENSG00000238230.1,ENSG00000238266.1,ENSG00000240929.2,ENSG00000240995.2,ENSG00000242797.2,ENSG00000243494.1,ENSG00000244556.1,ENSG00000245526.4,ENSG00000245864.2,ENSG00000246465.1,ENSG00000246528.3,ENSG00000247416.2,ENSG00000247763.2,ENSG00000247925.2,ENSG00000249267.2,ENSG00000249430.1,ENSG00000249867.1,ENSG00000250254.1,ENSG00000250292.1,ENSG00000250526.1,ENSG00000250538.1,ENSG00000250579.1,ENSG00000250993.1,ENSG00000251002.3,ENSG00000251821.1,ENSG00000253859.2,ENSG00000254300.1,ENSG00000254449.1,ENSG00000254489.1,ENSG00000254503.1,ENSG00000254726.2,ENSG00000255350.1,ENSG00000255528.1,ENSG00000256276.1,ENSG00000256637.2,ENSG00000256717.1,ENSG00000256737.1,ENSG00000257056.2,ENSG00000257060.2,ENSG00000257126.1,ENSG00000257530.1,ENSG00000257588.1,ENSG00000258131.1,ENSG00000258520.1,ENSG00000258725.1,ENSG00000258741.2,ENSG00000259280.1,ENSG00000259396.1,ENSG00000259407.1,ENSG00000259495.1,ENSG00000259527.1,ENSG00000259560.1,ENSG00000259621.1,ENSG00000259905.1,ENSG00000260442.1,ENSG00000261210.1,ENSG00000261568.1,ENSG00000265850.1,ENSG00000266566.1,ENSG00000266928.1,ENSG00000267010.1,ENSG00000267147.1,ENSG00000267190.1,ENSG00000267226.1,ENSG00000267243.1,ENSG00000267374.1,ENSG00000267414.1,ENSG00000267417.1,ENSG00000267751.1,ENSG00000267886.1,ENSG00000268889.1,ENSG00000269416.1,ENSG00000269706.1,ENSG00000269707.1,ENSG00000269996.1,ENSG00000270071.1,ENSG00000270866.1,ENSG00000271167.1,ENSG00000271860.1,ENSG00000271989.1,ENSG00000272066.1,ENSG00000272817.1</t>
  </si>
  <si>
    <t>CL:0002615</t>
  </si>
  <si>
    <t>adipocyte of omentum tissue</t>
  </si>
  <si>
    <t>A fat cell that is part of omentum tissue.</t>
  </si>
  <si>
    <t>CNhs11054,CNhs12067,CNhs12068</t>
  </si>
  <si>
    <t>CATG00000000615.1,CATG00000000936.1,CATG00000001094.1,CATG00000001097.1,CATG00000001258.1,CATG00000001375.1,CATG00000002889.1,CATG00000004242.1,CATG00000004979.1,CATG00000006805.1,CATG00000007026.1,CATG00000007592.1,CATG00000007838.1,CATG00000007894.1,CATG00000008135.1,CATG00000008816.1,CATG00000010872.1,CATG00000010873.1,CATG00000010875.1,CATG00000010876.1,CATG00000013128.1,CATG00000013845.1,CATG00000018005.1,CATG00000018064.1,CATG00000018442.1,CATG00000018953.1,CATG00000019933.1,CATG00000020452.1,CATG00000021605.1,CATG00000022131.1,CATG00000022388.1,CATG00000023409.1,CATG00000023513.1,CATG00000023887.1,CATG00000023985.1,CATG00000024015.1,CATG00000025699.1,CATG00000025701.1,CATG00000029938.1,CATG00000030279.1,CATG00000030644.1,CATG00000030990.1,CATG00000031709.1,CATG00000031710.1,CATG00000031711.1,CATG00000034212.1,CATG00000034362.1,CATG00000034912.1,CATG00000035811.1,CATG00000038838.1,CATG00000039219.1,CATG00000041324.1,CATG00000041815.1,CATG00000042264.1,CATG00000042427.1,CATG00000042543.1,CATG00000042865.1,CATG00000042866.1,CATG00000042868.1,CATG00000044402.1,CATG00000045394.1,CATG00000045953.1,CATG00000045955.1,CATG00000046844.1,CATG00000047658.1,CATG00000048031.1,CATG00000048032.1,CATG00000048168.1,CATG00000048246.1,CATG00000048502.1,CATG00000048905.1,CATG00000048906.1,CATG00000049834.1,CATG00000050681.1,CATG00000050953.1,CATG00000050955.1,CATG00000050959.1,CATG00000050961.1,CATG00000051483.1,CATG00000052008.1,CATG00000056575.1,CATG00000057022.1,CATG00000059689.1,CATG00000060900.1,CATG00000061357.1,CATG00000061622.1,CATG00000061625.1,CATG00000061795.1,CATG00000062658.1,CATG00000063103.1,CATG00000064208.1,CATG00000064780.1,CATG00000064875.1,CATG00000065344.1,CATG00000065362.1,CATG00000067207.1,CATG00000068597.1,CATG00000071068.1,CATG00000071563.1,CATG00000071655.1,CATG00000072349.1,CATG00000072599.1,CATG00000073068.1,CATG00000073638.1,CATG00000074008.1,CATG00000075493.1,CATG00000075877.1,CATG00000078111.1,CATG00000078851.1,CATG00000079322.1,CATG00000079654.1,CATG00000080250.1,CATG00000081129.1,CATG00000081190.1,CATG00000081305.1,CATG00000081335.1,CATG00000081784.1,CATG00000082600.1,CATG00000083482.1,CATG00000083546.1,CATG00000083771.1,CATG00000084461.1,CATG00000085266.1,CATG00000088381.1,CATG00000088892.1,CATG00000090688.1,CATG00000091008.1,CATG00000092826.1,CATG00000093134.1,CATG00000093421.1,CATG00000094164.1,CATG00000095944.1,CATG00000096088.1,CATG00000096142.1,CATG00000096485.1,CATG00000096921.1,CATG00000097162.1,CATG00000097163.1,CATG00000097573.1,CATG00000098783.1,CATG00000099289.1,CATG00000099515.1,CATG00000101821.1,CATG00000102376.1,CATG00000103723.1,CATG00000106102.1,CATG00000107125.1,CATG00000108307.1,CATG00000110056.1,CATG00000110057.1,CATG00000110364.1,CATG00000111229.1,CATG00000112205.1,CATG00000113550.1,CATG00000113586.1,CATG00000114156.1,CATG00000114199.1,CATG00000115928.1,CATG00000115978.1,CATG00000116242.1,CATG00000118013.1,CATG00000118087.1,ENSG00000004776.7,ENSG00000006016.6,ENSG00000008394.8,ENSG00000017427.11,ENSG00000037965.4,ENSG00000049540.12,ENSG00000060718.14,ENSG00000062282.10,ENSG00000067113.12,ENSG00000070404.5,ENSG00000071282.7,ENSG00000084636.13,ENSG00000086991.8,ENSG00000087116.9,ENSG00000091986.11,ENSG00000099337.3,ENSG00000100439.6,ENSG00000101280.6,ENSG00000101335.5,ENSG00000102683.6,ENSG00000102802.5,ENSG00000103888.11,ENSG00000104415.9,ENSG00000105664.6,ENSG00000105668.3,ENSG00000106211.8,ENSG00000106483.7,ENSG00000107796.8,ENSG00000107957.12,ENSG00000107984.5,ENSG00000109610.5,ENSG00000109686.12,ENSG00000111339.6,ENSG00000111341.5,ENSG00000111799.16,ENSG00000113083.8,ENSG00000113140.6,ENSG00000113389.11,ENSG00000113739.6,ENSG00000116194.8,ENSG00000116962.10,ENSG00000117318.8,ENSG00000117594.5,ENSG00000118523.5,ENSG00000118526.6,ENSG00000119280.12,ENSG00000122176.10,ENSG00000122641.9,ENSG00000122786.15,ENSG00000123364.3,ENSG00000127083.7,ENSG00000129988.5,ENSG00000130751.5,ENSG00000131480.4,ENSG00000131668.9,ENSG00000132000.7,ENSG00000132031.8,ENSG00000133026.8,ENSG00000133937.3,ENSG00000134533.2,ENSG00000135299.12,ENSG00000136010.9,ENSG00000137801.9,ENSG00000137809.12,ENSG00000140092.10,ENSG00000140285.5,ENSG00000140545.10,ENSG00000143125.5,ENSG00000143196.4,ENSG00000144648.10,ENSG00000144810.11,ENSG00000146197.7,ENSG00000146374.9,ENSG00000149591.12,ENSG00000150667.6,ENSG00000151632.12,ENSG00000152049.5,ENSG00000152463.10,ENSG00000154856.8,ENSG00000155324.5,ENSG00000155792.5,ENSG00000156486.7,ENSG00000157150.4,ENSG00000157654.13,ENSG00000159674.7,ENSG00000162576.12,ENSG00000163453.7,ENSG00000163520.9,ENSG00000164106.3,ENSG00000164692.13,ENSG00000165072.9,ENSG00000165124.13,ENSG00000166033.7,ENSG00000167641.6,ENSG00000167676.3,ENSG00000168542.8,ENSG00000168938.5,ENSG00000169418.9,ENSG00000169583.12,ENSG00000170262.8,ENSG00000170323.4,ENSG00000170962.8,ENSG00000172476.3,ENSG00000173432.6,ENSG00000174348.9,ENSG00000174697.4,ENSG00000176826.11,ENSG00000178015.4,ENSG00000178033.5,ENSG00000178776.4,ENSG00000179256.2,ENSG00000180785.8,ENSG00000180914.6,ENSG00000181092.5,ENSG00000183160.8,ENSG00000183671.8,ENSG00000184160.6,ENSG00000184227.3,ENSG00000184347.10,ENSG00000184500.10,ENSG00000185483.7,ENSG00000185640.5,ENSG00000186340.10,ENSG00000187134.8,ENSG00000187288.6,ENSG00000187634.6,ENSG00000188783.5,ENSG00000189129.9,ENSG00000196569.7,ENSG00000196616.8,ENSG00000197614.6,ENSG00000197766.3,ENSG00000198542.9,ENSG00000201041.1,ENSG00000203805.6,ENSG00000204176.9,ENSG00000204262.7,ENSG00000205002.3,ENSG00000205221.8,ENSG00000211445.7,ENSG00000213626.7,ENSG00000214100.4,ENSG00000214970.4,ENSG00000215218.3,ENSG00000215493.3,ENSG00000223477.3,ENSG00000223652.2,ENSG00000223764.2,ENSG00000223930.1,ENSG00000223953.3,ENSG00000226194.1,ENSG00000226510.1,ENSG00000226965.1,ENSG00000227220.1,ENSG00000228221.1,ENSG00000228313.3,ENSG00000229373.4,ENSG00000229720.1,ENSG00000230216.1,ENSG00000230710.1,ENSG00000232363.1,ENSG00000232756.1,ENSG00000232814.2,ENSG00000232939.1,ENSG00000233588.1,ENSG00000233901.1,ENSG00000234362.1,ENSG00000235601.1,ENSG00000236060.2,ENSG00000236166.1,ENSG00000237234.2,ENSG00000237697.2,ENSG00000239828.2,ENSG00000241644.2,ENSG00000243018.1,ENSG00000244486.3,ENSG00000244649.2,ENSG00000245067.2,ENSG00000245812.2,ENSG00000247311.2,ENSG00000248498.3,ENSG00000249641.2,ENSG00000250240.1,ENSG00000250424.3,ENSG00000252866.1,ENSG00000253163.1,ENSG00000253658.1,ENSG00000253702.1,ENSG00000253767.1,ENSG00000254295.1,ENSG00000254369.2,ENSG00000254959.2,ENSG00000255071.1,ENSG00000255727.1,ENSG00000256261.1,ENSG00000257322.1,ENSG00000258773.1,ENSG00000258873.2,ENSG00000259059.1,ENSG00000259279.1,ENSG00000259345.1,ENSG00000259450.1,ENSG00000260910.1,ENSG00000261105.1,ENSG00000261425.1,ENSG00000263176.1,ENSG00000263432.1,ENSG00000265438.1,ENSG00000267097.1,ENSG00000267328.1,ENSG00000267530.2,ENSG00000267653.1,ENSG00000268894.2,ENSG00000269926.1,ENSG00000270705.1,ENSG00000271373.1,ENSG00000271709.1,ENSG00000272243.1,ENSG00000272761.1,ENSG00000273046.1</t>
  </si>
  <si>
    <t>CL:0002617</t>
  </si>
  <si>
    <t>adipocyte of breast</t>
  </si>
  <si>
    <t>A fat cell that is part of the breast.</t>
  </si>
  <si>
    <t>CNhs11051,CNhs11969</t>
  </si>
  <si>
    <t>CATG00000000413.1,CATG00000000728.1,CATG00000000936.1,CATG00000001094.1,CATG00000001096.1,CATG00000001258.1,CATG00000003053.1,CATG00000004854.1,CATG00000004856.1,CATG00000004979.1,CATG00000006221.1,CATG00000006805.1,CATG00000007894.1,CATG00000009365.1,CATG00000010559.1,CATG00000010872.1,CATG00000010875.1,CATG00000010876.1,CATG00000011013.1,CATG00000012046.1,CATG00000013128.1,CATG00000013409.1,CATG00000014094.1,CATG00000016234.1,CATG00000016858.1,CATG00000017828.1,CATG00000017891.1,CATG00000018005.1,CATG00000018052.1,CATG00000018299.1,CATG00000018442.1,CATG00000019933.1,CATG00000020010.1,CATG00000020196.1,CATG00000020452.1,CATG00000022295.1,CATG00000022388.1,CATG00000022944.1,CATG00000023409.1,CATG00000023985.1,CATG00000025701.1,CATG00000027603.1,CATG00000027865.1,CATG00000029593.1,CATG00000029620.1,CATG00000030734.1,CATG00000030848.1,CATG00000030990.1,CATG00000032387.1,CATG00000035142.1,CATG00000035811.1,CATG00000037412.1,CATG00000037497.1,CATG00000038838.1,CATG00000039219.1,CATG00000040432.1,CATG00000041074.1,CATG00000041607.1,CATG00000042543.1,CATG00000042867.1,CATG00000042883.1,CATG00000043249.1,CATG00000044402.1,CATG00000045954.1,CATG00000045955.1,CATG00000045956.1,CATG00000046561.1,CATG00000046562.1,CATG00000046566.1,CATG00000047210.1,CATG00000047658.1,CATG00000048031.1,CATG00000048273.1,CATG00000048331.1,CATG00000049662.1,CATG00000049834.1,CATG00000049937.1,CATG00000050245.1,CATG00000050681.1,CATG00000050953.1,CATG00000050955.1,CATG00000051851.1,CATG00000051983.1,CATG00000054366.1,CATG00000055760.1,CATG00000056139.1,CATG00000056142.1,CATG00000056575.1,CATG00000057158.1,CATG00000057623.1,CATG00000057699.1,CATG00000057805.1,CATG00000057994.1,CATG00000059218.1,CATG00000059442.1,CATG00000059689.1,CATG00000061357.1,CATG00000061599.1,CATG00000062084.1,CATG00000062658.1,CATG00000064875.1,CATG00000065344.1,CATG00000065361.1,CATG00000065362.1,CATG00000065995.1,CATG00000065996.1,CATG00000066274.1,CATG00000066408.1,CATG00000066562.1,CATG00000066614.1,CATG00000067207.1,CATG00000067603.1,CATG00000070301.1,CATG00000070646.1,CATG00000071067.1,CATG00000071068.1,CATG00000071352.1,CATG00000071563.1,CATG00000071675.1,CATG00000072311.1,CATG00000072349.1,CATG00000072404.1,CATG00000072837.1,CATG00000073638.1,CATG00000073676.1,CATG00000073717.1,CATG00000074884.1,CATG00000075096.1,CATG00000075466.1,CATG00000075877.1,CATG00000076223.1,CATG00000077658.1,CATG00000078730.1,CATG00000079654.1,CATG00000079760.1,CATG00000081129.1,CATG00000081190.1,CATG00000081330.1,CATG00000081335.1,CATG00000081784.1,CATG00000081787.1,CATG00000082423.1,CATG00000082600.1,CATG00000083714.1,CATG00000083716.1,CATG00000084122.1,CATG00000084131.1,CATG00000084374.1,CATG00000084461.1,CATG00000084471.1,CATG00000086224.1,CATG00000088153.1,CATG00000088381.1,CATG00000088892.1,CATG00000089215.1,CATG00000090406.1,CATG00000090491.1,CATG00000092826.1,CATG00000093115.1,CATG00000093421.1,CATG00000093422.1,CATG00000094926.1,CATG00000095781.1,CATG00000096088.1,CATG00000096142.1,CATG00000096560.1,CATG00000097163.1,CATG00000097573.1,CATG00000098636.1,CATG00000099161.1,CATG00000099515.1,CATG00000101821.1,CATG00000102376.1,CATG00000102399.1,CATG00000102969.1,CATG00000102970.1,CATG00000103269.1,CATG00000105325.1,CATG00000105753.1,CATG00000106102.1,CATG00000106343.1,CATG00000106824.1,CATG00000106827.1,CATG00000108290.1,CATG00000109923.1,CATG00000110051.1,CATG00000110068.1,CATG00000110364.1,CATG00000112205.1,CATG00000115980.1,CATG00000118013.1,CATG00000118087.1,ENSG00000002586.13,ENSG00000006016.6,ENSG00000017427.11,ENSG00000037965.4,ENSG00000042445.9,ENSG00000049540.12,ENSG00000060718.14,ENSG00000062282.10,ENSG00000067113.12,ENSG00000071282.7,ENSG00000087116.9,ENSG00000091986.11,ENSG00000099998.13,ENSG00000100439.6,ENSG00000101280.6,ENSG00000103888.11,ENSG00000104435.9,ENSG00000105664.6,ENSG00000106211.8,ENSG00000106483.7,ENSG00000107984.5,ENSG00000111341.5,ENSG00000111799.16,ENSG00000112562.14,ENSG00000113083.8,ENSG00000113140.6,ENSG00000113389.11,ENSG00000116194.8,ENSG00000117318.8,ENSG00000117501.10,ENSG00000117507.4,ENSG00000119927.9,ENSG00000122176.10,ENSG00000123364.3,ENSG00000124343.8,ENSG00000130751.5,ENSG00000131471.2,ENSG00000131480.4,ENSG00000132031.8,ENSG00000133317.10,ENSG00000133937.3,ENSG00000134333.9,ENSG00000134962.6,ENSG00000135218.13,ENSG00000136010.9,ENSG00000136153.15,ENSG00000137801.9,ENSG00000137809.12,ENSG00000138829.6,ENSG00000140092.10,ENSG00000140285.5,ENSG00000140545.10,ENSG00000143125.5,ENSG00000143196.4,ENSG00000143387.8,ENSG00000144648.10,ENSG00000144810.11,ENSG00000145423.4,ENSG00000146197.7,ENSG00000149380.7,ENSG00000149591.12,ENSG00000150667.6,ENSG00000151365.2,ENSG00000151468.9,ENSG00000151632.12,ENSG00000152049.5,ENSG00000152463.10,ENSG00000154734.10,ENSG00000155324.5,ENSG00000155792.5,ENSG00000157150.4,ENSG00000157654.13,ENSG00000159674.7,ENSG00000161544.5,ENSG00000162391.7,ENSG00000162576.12,ENSG00000162624.10,ENSG00000163064.6,ENSG00000163453.7,ENSG00000163520.9,ENSG00000163661.3,ENSG00000163687.9,ENSG00000164932.8,ENSG00000165124.13,ENSG00000165269.8,ENSG00000166033.7,ENSG00000166819.7,ENSG00000167588.8,ENSG00000167641.6,ENSG00000167676.3,ENSG00000168994.9,ENSG00000169583.12,ENSG00000170262.8,ENSG00000170323.4,ENSG00000170962.8,ENSG00000172476.3,ENSG00000172789.3,ENSG00000173432.6,ENSG00000173641.13,ENSG00000174348.9,ENSG00000174697.4,ENSG00000174899.6,ENSG00000176046.7,ENSG00000178033.5,ENSG00000180806.4,ENSG00000180875.4,ENSG00000181092.5,ENSG00000183160.8,ENSG00000183671.8,ENSG00000184160.6,ENSG00000184347.10,ENSG00000184500.10,ENSG00000185044.10,ENSG00000185640.5,ENSG00000185960.8,ENSG00000186340.10,ENSG00000187288.6,ENSG00000187634.6,ENSG00000187893.6,ENSG00000189129.9,ENSG00000189320.4,ENSG00000196139.7,ENSG00000196569.7,ENSG00000197301.3,ENSG00000197614.6,ENSG00000197757.7,ENSG00000198353.6,ENSG00000198542.9,ENSG00000199460.2,ENSG00000203805.6,ENSG00000204176.9,ENSG00000205002.3,ENSG00000205221.8,ENSG00000207342.1,ENSG00000207949.1,ENSG00000208024.1,ENSG00000211445.7,ENSG00000214110.3,ENSG00000214970.4,ENSG00000215863.2,ENSG00000221656.1,ENSG00000223342.2,ENSG00000223764.2,ENSG00000223953.3,ENSG00000224065.2,ENSG00000224172.1,ENSG00000224259.1,ENSG00000225407.3,ENSG00000226081.2,ENSG00000226965.1,ENSG00000227358.1,ENSG00000228035.1,ENSG00000228313.3,ENSG00000229373.4,ENSG00000229720.1,ENSG00000230024.1,ENSG00000230212.2,ENSG00000230216.1,ENSG00000230417.6,ENSG00000230710.1,ENSG00000231550.1,ENSG00000233117.2,ENSG00000233354.1,ENSG00000234362.1,ENSG00000234518.1,ENSG00000234983.1,ENSG00000235288.1,ENSG00000235674.2,ENSG00000235997.2,ENSG00000236060.2,ENSG00000237697.2,ENSG00000239622.1,ENSG00000239828.2,ENSG00000241644.2,ENSG00000243961.2,ENSG00000244486.3,ENSG00000245067.2,ENSG00000245812.2,ENSG00000247311.2,ENSG00000248187.1,ENSG00000248458.2,ENSG00000248498.3,ENSG00000249641.2,ENSG00000250038.1,ENSG00000250049.1,ENSG00000251587.1,ENSG00000251667.1,ENSG00000252812.1,ENSG00000253217.1,ENSG00000253658.1,ENSG00000253702.1,ENSG00000253767.1,ENSG00000253833.1,ENSG00000254251.1,ENSG00000254542.1,ENSG00000254699.1,ENSG00000254959.2,ENSG00000255071.1,ENSG00000255399.2,ENSG00000255503.1,ENSG00000255813.1,ENSG00000256261.1,ENSG00000256627.1,ENSG00000257005.1,ENSG00000257181.1,ENSG00000258773.1,ENSG00000259279.1,ENSG00000259345.1,ENSG00000259407.1,ENSG00000259450.1,ENSG00000259721.1,ENSG00000260102.1,ENSG00000260576.1,ENSG00000260597.1,ENSG00000260604.1,ENSG00000260910.1,ENSG00000265511.1,ENSG00000265672.1,ENSG00000265980.1,ENSG00000266700.1,ENSG00000267653.1,ENSG00000267727.1,ENSG00000267927.1,ENSG00000268894.2,ENSG00000269728.1,ENSG00000271373.1,ENSG00000272243.1,ENSG00000272695.1,ENSG00000273006.1,ENSG00000273046.1</t>
  </si>
  <si>
    <t>CL:0002618</t>
  </si>
  <si>
    <t>endothelial cell of umbilical vein</t>
  </si>
  <si>
    <t>An endothelial cell of the umbilical vein.</t>
  </si>
  <si>
    <t>CNhs10872,CNhs11967,CNhs12010</t>
  </si>
  <si>
    <t>CATG00000000112.1,CATG00000000460.1,CATG00000000478.1,CATG00000001095.1,CATG00000001749.1,CATG00000002414.1,CATG00000002682.1,CATG00000003734.1,CATG00000004130.1,CATG00000004250.1,CATG00000005137.1,CATG00000005460.1,CATG00000005665.1,CATG00000006223.1,CATG00000007799.1,CATG00000007968.1,CATG00000008686.1,CATG00000010051.1,CATG00000010061.1,CATG00000010065.1,CATG00000010291.1,CATG00000010301.1,CATG00000011094.1,CATG00000011892.1,CATG00000011967.1,CATG00000012067.1,CATG00000012288.1,CATG00000014212.1,CATG00000015042.1,CATG00000018618.1,CATG00000019529.1,CATG00000019756.1,CATG00000022088.1,CATG00000022675.1,CATG00000022729.1,CATG00000023164.1,CATG00000023238.1,CATG00000023239.1,CATG00000024850.1,CATG00000025989.1,CATG00000027114.1,CATG00000028000.1,CATG00000028059.1,CATG00000028597.1,CATG00000028756.1,CATG00000029625.1,CATG00000029699.1,CATG00000029938.1,CATG00000030139.1,CATG00000030439.1,CATG00000030556.1,CATG00000030848.1,CATG00000031248.1,CATG00000031973.1,CATG00000032901.1,CATG00000035375.1,CATG00000035378.1,CATG00000036521.1,CATG00000036525.1,CATG00000036613.1,CATG00000036634.1,CATG00000037089.1,CATG00000037972.1,CATG00000038563.1,CATG00000039081.1,CATG00000039617.1,CATG00000039833.1,CATG00000039960.1,CATG00000039987.1,CATG00000041651.1,CATG00000041685.1,CATG00000042669.1,CATG00000042866.1,CATG00000042867.1,CATG00000042868.1,CATG00000042870.1,CATG00000044398.1,CATG00000045270.1,CATG00000047721.1,CATG00000048115.1,CATG00000048796.1,CATG00000048815.1,CATG00000048945.1,CATG00000049000.1,CATG00000049817.1,CATG00000049937.1,CATG00000050778.1,CATG00000051684.1,CATG00000051876.1,CATG00000052335.1,CATG00000052821.1,CATG00000053606.1,CATG00000053935.1,CATG00000055146.1,CATG00000055569.1,CATG00000055951.1,CATG00000056050.1,CATG00000056521.1,CATG00000056869.1,CATG00000059666.1,CATG00000059678.1,CATG00000059694.1,CATG00000060356.1,CATG00000062181.1,CATG00000062749.1,CATG00000063191.1,CATG00000063777.1,CATG00000064302.1,CATG00000064943.1,CATG00000065439.1,CATG00000065445.1,CATG00000066776.1,CATG00000067666.1,CATG00000068110.1,CATG00000068525.1,CATG00000068639.1,CATG00000068640.1,CATG00000069383.1,CATG00000070342.1,CATG00000071097.1,CATG00000071927.1,CATG00000072615.1,CATG00000072837.1,CATG00000072868.1,CATG00000073314.1,CATG00000073842.1,CATG00000073954.1,CATG00000074711.1,CATG00000075113.1,CATG00000075172.1,CATG00000075303.1,CATG00000075893.1,CATG00000076246.1,CATG00000076722.1,CATG00000078050.1,CATG00000079372.1,CATG00000080182.1,CATG00000080186.1,CATG00000081393.1,CATG00000082368.1,CATG00000083054.1,CATG00000084021.1,CATG00000084507.1,CATG00000085870.1,CATG00000087379.1,CATG00000088485.1,CATG00000088515.1,CATG00000088944.1,CATG00000088950.1,CATG00000088987.1,CATG00000088992.1,CATG00000089953.1,CATG00000091847.1,CATG00000093111.1,CATG00000093443.1,CATG00000094774.1,CATG00000095078.1,CATG00000095781.1,CATG00000096745.1,CATG00000096749.1,CATG00000096779.1,CATG00000096850.1,CATG00000096914.1,CATG00000096995.1,CATG00000097496.1,CATG00000098035.1,CATG00000098381.1,CATG00000098613.1,CATG00000100281.1,CATG00000101183.1,CATG00000101370.1,CATG00000102471.1,CATG00000102904.1,CATG00000104063.1,CATG00000104137.1,CATG00000104339.1,CATG00000104504.1,CATG00000105595.1,CATG00000105604.1,CATG00000105745.1,CATG00000107384.1,CATG00000107562.1,CATG00000109918.1,CATG00000110135.1,CATG00000110507.1,CATG00000111755.1,CATG00000113625.1,CATG00000115532.1,CATG00000115703.1,CATG00000116725.1,CATG00000116839.1,CATG00000117065.1,CATG00000117069.1,CATG00000117070.1,ENSG00000003436.10,ENSG00000004399.8,ENSG00000018408.10,ENSG00000024526.12,ENSG00000035499.8,ENSG00000037280.11,ENSG00000046889.14,ENSG00000060140.4,ENSG00000064989.8,ENSG00000066056.9,ENSG00000066279.12,ENSG00000068489.8,ENSG00000071246.6,ENSG00000072571.15,ENSG00000073146.11,ENSG00000074660.11,ENSG00000075651.11,ENSG00000076706.10,ENSG00000078399.11,ENSG00000078401.6,ENSG00000081923.6,ENSG00000085276.13,ENSG00000086991.8,ENSG00000087842.6,ENSG00000088325.11,ENSG00000088756.8,ENSG00000090889.10,ENSG00000091879.9,ENSG00000092853.9,ENSG00000094804.5,ENSG00000099260.6,ENSG00000100060.13,ENSG00000100311.12,ENSG00000101000.4,ENSG00000102010.10,ENSG00000102048.11,ENSG00000102384.9,ENSG00000103966.5,ENSG00000105538.4,ENSG00000105889.10,ENSG00000106004.4,ENSG00000106006.6,ENSG00000106511.5,ENSG00000106540.4,ENSG00000107719.8,ENSG00000108622.6,ENSG00000109805.5,ENSG00000110799.9,ENSG00000111145.3,ENSG00000111206.8,ENSG00000111261.9,ENSG00000112414.10,ENSG00000112769.14,ENSG00000112984.7,ENSG00000113555.4,ENSG00000115380.14,ENSG00000116711.8,ENSG00000116833.9,ENSG00000117586.6,ENSG00000117650.8,ENSG00000117724.8,ENSG00000118193.7,ENSG00000120156.16,ENSG00000120279.6,ENSG00000120318.11,ENSG00000120337.7,ENSG00000122378.9,ENSG00000124019.9,ENSG00000125378.11,ENSG00000125810.9,ENSG00000125878.4,ENSG00000126785.8,ENSG00000126787.8,ENSG00000127329.10,ENSG00000127920.5,ENSG00000128052.8,ENSG00000128645.11,ENSG00000128917.5,ENSG00000129173.8,ENSG00000129422.9,ENSG00000129810.10,ENSG00000130307.7,ENSG00000131037.10,ENSG00000133574.5,ENSG00000133800.4,ENSG00000135312.4,ENSG00000135636.9,ENSG00000136114.11,ENSG00000136231.9,ENSG00000137812.15,ENSG00000137960.5,ENSG00000137962.8,ENSG00000138160.4,ENSG00000138180.11,ENSG00000138190.12,ENSG00000138722.5,ENSG00000138778.7,ENSG00000139174.6,ENSG00000139567.8,ENSG00000139734.13,ENSG00000140873.11,ENSG00000142798.12,ENSG00000142910.11,ENSG00000143228.8,ENSG00000143248.8,ENSG00000144063.3,ENSG00000145386.5,ENSG00000147113.12,ENSG00000148677.6,ENSG00000148773.8,ENSG00000149564.7,ENSG00000150048.6,ENSG00000152253.4,ENSG00000152804.6,ENSG00000153162.8,ENSG00000154133.10,ENSG00000154783.6,ENSG00000156970.8,ENSG00000157093.4,ENSG00000157510.9,ENSG00000157554.14,ENSG00000157570.7,ENSG00000158352.11,ENSG00000158683.3,ENSG00000160447.6,ENSG00000161940.6,ENSG00000162618.8,ENSG00000163762.2,ENSG00000164035.5,ENSG00000164125.11,ENSG00000164161.5,ENSG00000164283.8,ENSG00000164867.6,ENSG00000165716.5,ENSG00000166265.7,ENSG00000166845.9,ENSG00000166960.12,ENSG00000167612.8,ENSG00000167874.6,ENSG00000168497.4,ENSG00000169291.5,ENSG00000169418.9,ENSG00000169607.8,ENSG00000169679.10,ENSG00000169744.8,ENSG00000169908.6,ENSG00000170011.9,ENSG00000171056.6,ENSG00000171115.3,ENSG00000171241.4,ENSG00000171388.9,ENSG00000172889.11,ENSG00000173269.9,ENSG00000173862.3,ENSG00000174749.5,ENSG00000175746.4,ENSG00000176435.6,ENSG00000176890.11,ENSG00000177464.4,ENSG00000179314.9,ENSG00000179776.13,ENSG00000183578.5,ENSG00000183657.2,ENSG00000184113.8,ENSG00000184274.3,ENSG00000184497.8,ENSG00000184661.9,ENSG00000185112.4,ENSG00000185361.4,ENSG00000186105.7,ENSG00000187800.9,ENSG00000187951.6,ENSG00000188596.5,ENSG00000189229.10,ENSG00000196411.5,ENSG00000196421.3,ENSG00000196700.3,ENSG00000197261.7,ENSG00000197415.7,ENSG00000197467.9,ENSG00000198075.5,ENSG00000198795.6,ENSG00000198826.6,ENSG00000198844.6,ENSG00000198889.3,ENSG00000198901.9,ENSG00000199161.1,ENSG00000203883.5,ENSG00000204301.5,ENSG00000204584.1,ENSG00000206846.1,ENSG00000207584.1,ENSG00000207716.1,ENSG00000207798.1,ENSG00000211764.1,ENSG00000213005.2,ENSG00000213226.4,ENSG00000213414.3,ENSG00000213494.5,ENSG00000213561.4,ENSG00000215183.4,ENSG00000219102.3,ENSG00000223392.1,ENSG00000223923.1,ENSG00000223984.1,ENSG00000224189.2,ENSG00000224459.1,ENSG00000225529.2,ENSG00000226053.1,ENSG00000226363.3,ENSG00000227325.1,ENSG00000227695.1,ENSG00000227764.1,ENSG00000228014.1,ENSG00000228401.3,ENSG00000228495.1,ENSG00000228496.1,ENSG00000228742.5,ENSG00000229109.1,ENSG00000229308.1,ENSG00000229782.1,ENSG00000230109.1,ENSG00000230257.1,ENSG00000230258.2,ENSG00000230266.1,ENSG00000230309.1,ENSG00000230479.1,ENSG00000230805.2,ENSG00000231298.2,ENSG00000231525.1,ENSG00000232735.2,ENSG00000232759.1,ENSG00000232842.2,ENSG00000232949.1,ENSG00000233155.1,ENSG00000233251.3,ENSG00000233292.1,ENSG00000233440.2,ENSG00000233611.3,ENSG00000235016.1,ENSG00000235387.1,ENSG00000235770.1,ENSG00000235888.1,ENSG00000236081.1,ENSG00000236098.1,ENSG00000236641.1,ENSG00000236740.2,ENSG00000236792.1,ENSG00000237019.1,ENSG00000237238.2,ENSG00000237371.1,ENSG00000237640.1,ENSG00000237928.1,ENSG00000238970.1,ENSG00000239264.4,ENSG00000239322.1,ENSG00000240602.3,ENSG00000241073.1,ENSG00000242207.1,ENSG00000242779.2,ENSG00000243193.2,ENSG00000243243.1,ENSG00000244300.2,ENSG00000246211.2,ENSG00000248441.2,ENSG00000248890.1,ENSG00000249336.1,ENSG00000249574.1,ENSG00000249631.1,ENSG00000249751.1,ENSG00000249867.1,ENSG00000250033.1,ENSG00000250073.2,ENSG00000250254.1,ENSG00000250424.3,ENSG00000250508.1,ENSG00000251095.2,ENSG00000251314.2,ENSG00000251322.3,ENSG00000253168.1,ENSG00000253177.1,ENSG00000253187.2,ENSG00000253552.3,ENSG00000254416.1,ENSG00000254503.1,ENSG00000254703.2,ENSG00000254975.1,ENSG00000255462.1,ENSG00000255471.1,ENSG00000255775.1,ENSG00000256083.1,ENSG00000257219.1,ENSG00000257346.1,ENSG00000257477.1,ENSG00000258527.1,ENSG00000258569.1,ENSG00000258748.1,ENSG00000258902.1,ENSG00000259124.1,ENSG00000259278.1,ENSG00000259396.1,ENSG00000259933.2,ENSG00000260430.1,ENSG00000260701.1,ENSG00000261175.1,ENSG00000261645.1,ENSG00000264767.1,ENSG00000265477.1,ENSG00000266903.1,ENSG00000267052.1,ENSG00000267107.2,ENSG00000267175.1,ENSG00000267190.1,ENSG00000267380.1,ENSG00000267583.1,ENSG00000267690.1,ENSG00000268297.1,ENSG00000268592.2,ENSG00000269583.1,ENSG00000270182.1,ENSG00000270547.1,ENSG00000271482.1,ENSG00000271978.1,ENSG00000272180.1,ENSG00000272801.1,ENSG00000273102.1,ENSG00000273132.1,ENSG00000273297.1,ENSG00000273433.1</t>
  </si>
  <si>
    <t>CL:0002619</t>
  </si>
  <si>
    <t>adult endothelial progenitor cell</t>
  </si>
  <si>
    <t>An adult angioblastic cell released from the bone marrow, capable of blood circulation and participation in angiogenesis by differentiating into blood vessel endothelial cells. Their existence is controversial.</t>
  </si>
  <si>
    <t>CNhs10858,CNhs11897,CNhs11904</t>
  </si>
  <si>
    <t>CATG00000000100.1,CATG00000001465.1,CATG00000001978.1,CATG00000002612.1,CATG00000002750.1,CATG00000003030.1,CATG00000004164.1,CATG00000004557.1,CATG00000004581.1,CATG00000004617.1,CATG00000004727.1,CATG00000005671.1,CATG00000005696.1,CATG00000005873.1,CATG00000006163.1,CATG00000006167.1,CATG00000006187.1,CATG00000007292.1,CATG00000007332.1,CATG00000007848.1,CATG00000007849.1,CATG00000009441.1,CATG00000009446.1,CATG00000010410.1,CATG00000010767.1,CATG00000011150.1,CATG00000011157.1,CATG00000011983.1,CATG00000012025.1,CATG00000012385.1,CATG00000013318.1,CATG00000013319.1,CATG00000013598.1,CATG00000014284.1,CATG00000015348.1,CATG00000016265.1,CATG00000018112.1,CATG00000018214.1,CATG00000018904.1,CATG00000019947.1,CATG00000019949.1,CATG00000020018.1,CATG00000021602.1,CATG00000021603.1,CATG00000022487.1,CATG00000022489.1,CATG00000022684.1,CATG00000022686.1,CATG00000022704.1,CATG00000022950.1,CATG00000023070.1,CATG00000023634.1,CATG00000023752.1,CATG00000024264.1,CATG00000024667.1,CATG00000025902.1,CATG00000027973.1,CATG00000027980.1,CATG00000028173.1,CATG00000028932.1,CATG00000029180.1,CATG00000029380.1,CATG00000030116.1,CATG00000030128.1,CATG00000030137.1,CATG00000030276.1,CATG00000030425.1,CATG00000030516.1,CATG00000030587.1,CATG00000030656.1,CATG00000030974.1,CATG00000031501.1,CATG00000031683.1,CATG00000032222.1,CATG00000032669.1,CATG00000032777.1,CATG00000032852.1,CATG00000032972.1,CATG00000033248.1,CATG00000033349.1,CATG00000033387.1,CATG00000033499.1,CATG00000033614.1,CATG00000033757.1,CATG00000034137.1,CATG00000034274.1,CATG00000034570.1,CATG00000034679.1,CATG00000034680.1,CATG00000034920.1,CATG00000034953.1,CATG00000035171.1,CATG00000036636.1,CATG00000036637.1,CATG00000037059.1,CATG00000037451.1,CATG00000037745.1,CATG00000038184.1,CATG00000038886.1,CATG00000039314.1,CATG00000039479.1,CATG00000039517.1,CATG00000039730.1,CATG00000039821.1,CATG00000040075.1,CATG00000040193.1,CATG00000040683.1,CATG00000040786.1,CATG00000041016.1,CATG00000041274.1,CATG00000041314.1,CATG00000041336.1,CATG00000041420.1,CATG00000041423.1,CATG00000043083.1,CATG00000043109.1,CATG00000043895.1,CATG00000044750.1,CATG00000044867.1,CATG00000044871.1,CATG00000045276.1,CATG00000045537.1,CATG00000045978.1,CATG00000046691.1,CATG00000047853.1,CATG00000047950.1,CATG00000049200.1,CATG00000049221.1,CATG00000049394.1,CATG00000049647.1,CATG00000049795.1,CATG00000049806.1,CATG00000049962.1,CATG00000050109.1,CATG00000050567.1,CATG00000050736.1,CATG00000051048.1,CATG00000051386.1,CATG00000051559.1,CATG00000052050.1,CATG00000052162.1,CATG00000052234.1,CATG00000052951.1,CATG00000053260.1,CATG00000053328.1,CATG00000053466.1,CATG00000053508.1,CATG00000053829.1,CATG00000054111.1,CATG00000054118.1,CATG00000054804.1,CATG00000055117.1,CATG00000055547.1,CATG00000056049.1,CATG00000056224.1,CATG00000056943.1,CATG00000057062.1,CATG00000057430.1,CATG00000057703.1,CATG00000058409.1,CATG00000058474.1,CATG00000058571.1,CATG00000058818.1,CATG00000058826.1,CATG00000059852.1,CATG00000060207.1,CATG00000060483.1,CATG00000061185.1,CATG00000061554.1,CATG00000061701.1,CATG00000061787.1,CATG00000061799.1,CATG00000061811.1,CATG00000062040.1,CATG00000062296.1,CATG00000062322.1,CATG00000062380.1,CATG00000063733.1,CATG00000064513.1,CATG00000064681.1,CATG00000064847.1,CATG00000065014.1,CATG00000066001.1,CATG00000066542.1,CATG00000066558.1,CATG00000067087.1,CATG00000067391.1,CATG00000068101.1,CATG00000068362.1,CATG00000068414.1,CATG00000070531.1,CATG00000071322.1,CATG00000071341.1,CATG00000071627.1,CATG00000071683.1,CATG00000071737.1,CATG00000071959.1,CATG00000072349.1,CATG00000072411.1,CATG00000072636.1,CATG00000072873.1,CATG00000073953.1,CATG00000074537.1,CATG00000074748.1,CATG00000075867.1,CATG00000076323.1,CATG00000076733.1,CATG00000077233.1,CATG00000077606.1,CATG00000077817.1,CATG00000078098.1,CATG00000078873.1,CATG00000079334.1,CATG00000079337.1,CATG00000079571.1,CATG00000079793.1,CATG00000079871.1,CATG00000080245.1,CATG00000080377.1,CATG00000080562.1,CATG00000081135.1,CATG00000082068.1,CATG00000082242.1,CATG00000082541.1,CATG00000083592.1,CATG00000083982.1,CATG00000085198.1,CATG00000085304.1,CATG00000085869.1,CATG00000086116.1,CATG00000086826.1,CATG00000086920.1,CATG00000087169.1,CATG00000087332.1,CATG00000088084.1,CATG00000088365.1,CATG00000088374.1,CATG00000089771.1,CATG00000089951.1,CATG00000090248.1,CATG00000090349.1,CATG00000090689.1,CATG00000090978.1,CATG00000090980.1,CATG00000091049.1,CATG00000091671.1,CATG00000091713.1,CATG00000092624.1,CATG00000093152.1,CATG00000094544.1,CATG00000094799.1,CATG00000095418.1,CATG00000095666.1,CATG00000095842.1,CATG00000096501.1,CATG00000097260.1,CATG00000097638.1,CATG00000099197.1,CATG00000099543.1,CATG00000102032.1,CATG00000102657.1,CATG00000104613.1,CATG00000104824.1,CATG00000106456.1,CATG00000106748.1,CATG00000107586.1,CATG00000108560.1,CATG00000109320.1,CATG00000109742.1,CATG00000109896.1,CATG00000109981.1,CATG00000110173.1,CATG00000110507.1,CATG00000110641.1,CATG00000111254.1,CATG00000112734.1,CATG00000113440.1,CATG00000115645.1,CATG00000115951.1,CATG00000116106.1,ENSG00000002933.3,ENSG00000003436.10,ENSG00000004399.8,ENSG00000004948.9,ENSG00000006074.4,ENSG00000010327.6,ENSG00000010610.5,ENSG00000010671.11,ENSG00000010704.14,ENSG00000011600.7,ENSG00000017427.11,ENSG00000019169.9,ENSG00000019582.10,ENSG00000025039.10,ENSG00000026297.11,ENSG00000027697.8,ENSG00000030582.12,ENSG00000042493.11,ENSG00000049860.9,ENSG00000050767.11,ENSG00000054983.12,ENSG00000057252.8,ENSG00000059377.11,ENSG00000066294.10,ENSG00000068793.13,ENSG00000071073.8,ENSG00000071553.12,ENSG00000072121.11,ENSG00000073737.12,ENSG00000074964.12,ENSG00000075073.10,ENSG00000075240.12,ENSG00000076351.8,ENSG00000077585.9,ENSG00000079215.9,ENSG00000079950.9,ENSG00000080546.9,ENSG00000082074.11,ENSG00000086300.11,ENSG00000087076.4,ENSG00000087086.9,ENSG00000087116.9,ENSG00000088827.8,ENSG00000088854.11,ENSG00000089127.8,ENSG00000089177.13,ENSG00000089692.4,ENSG00000090013.5,ENSG00000090659.13,ENSG00000090674.11,ENSG00000091106.14,ENSG00000092068.14,ENSG00000093072.11,ENSG00000095383.15,ENSG00000095585.12,ENSG00000095970.12,ENSG00000096060.10,ENSG00000100077.10,ENSG00000100122.5,ENSG00000100280.12,ENSG00000100292.12,ENSG00000100365.10,ENSG00000100600.10,ENSG00000100979.10,ENSG00000100997.14,ENSG00000101160.9,ENSG00000101440.5,ENSG00000101916.11,ENSG00000102032.8,ENSG00000102575.6,ENSG00000103066.8,ENSG00000103811.11,ENSG00000103876.7,ENSG00000104043.10,ENSG00000104081.9,ENSG00000104093.9,ENSG00000104205.8,ENSG00000104763.13,ENSG00000104774.8,ENSG00000104808.3,ENSG00000104870.8,ENSG00000105223.14,ENSG00000105366.11,ENSG00000105383.10,ENSG00000105609.12,ENSG00000105612.4,ENSG00000105643.5,ENSG00000105928.9,ENSG00000105967.11,ENSG00000106066.9,ENSG00000106178.2,ENSG00000106565.13,ENSG00000106785.10,ENSG00000107551.16,ENSG00000107593.15,ENSG00000107798.13,ENSG00000108798.4,ENSG00000108950.7,ENSG00000109099.9,ENSG00000109861.11,ENSG00000110057.3,ENSG00000110077.10,ENSG00000110079.12,ENSG00000110446.5,ENSG00000110911.10,ENSG00000111863.8,ENSG00000111885.5,ENSG00000112115.5,ENSG00000112299.7,ENSG00000112799.4,ENSG00000113269.9,ENSG00000113273.11,ENSG00000113494.12,ENSG00000113532.8,ENSG00000113552.11,ENSG00000113648.12,ENSG00000113749.5,ENSG00000114013.11,ENSG00000114770.12,ENSG00000115112.7,ENSG00000116819.6,ENSG00000117643.10,ENSG00000117984.8,ENSG00000118557.11,ENSG00000118640.6,ENSG00000118855.14,ENSG00000119321.4,ENSG00000119655.4,ENSG00000120457.7,ENSG00000120594.12,ENSG00000121064.8,ENSG00000121933.13,ENSG00000122254.6,ENSG00000122986.9,ENSG00000123124.9,ENSG00000123338.8,ENSG00000123643.8,ENSG00000124491.11,ENSG00000125355.11,ENSG00000125618.12,ENSG00000126246.5,ENSG00000126860.7,ENSG00000126882.8,ENSG00000128604.14,ENSG00000129226.9,ENSG00000129450.4,ENSG00000129538.9,ENSG00000130066.12,ENSG00000130203.5,ENSG00000130830.10,ENSG00000131238.12,ENSG00000131446.11,ENSG00000131669.5,ENSG00000131724.6,ENSG00000132205.6,ENSG00000132405.14,ENSG00000132481.2,ENSG00000132514.9,ENSG00000133835.10,ENSG00000134028.10,ENSG00000134061.4,ENSG00000134755.10,ENSG00000134830.3,ENSG00000134955.7,ENSG00000135077.4,ENSG00000135124.10,ENSG00000135605.8,ENSG00000135677.6,ENSG00000135678.7,ENSG00000135821.12,ENSG00000135838.9,ENSG00000135914.5,ENSG00000135929.4,ENSG00000136040.4,ENSG00000136169.12,ENSG00000136205.12,ENSG00000136235.11,ENSG00000136250.7,ENSG00000136404.11,ENSG00000136634.5,ENSG00000136869.13,ENSG00000137474.15,ENSG00000137491.10,ENSG00000137496.13,ENSG00000137575.7,ENSG00000138061.7,ENSG00000138413.9,ENSG00000138449.6,ENSG00000138964.12,ENSG00000139117.9,ENSG00000139508.10,ENSG00000139679.11,ENSG00000139974.11,ENSG00000140749.7,ENSG00000141480.13,ENSG00000141506.9,ENSG00000142185.12,ENSG00000142512.10,ENSG00000143162.7,ENSG00000143226.9,ENSG00000143344.11,ENSG00000143819.8,ENSG00000144909.7,ENSG00000145416.9,ENSG00000145431.6,ENSG00000145569.5,ENSG00000145703.11,ENSG00000146070.12,ENSG00000146192.10,ENSG00000146409.6,ENSG00000147443.8,ENSG00000147570.5,ENSG00000147614.3,ENSG00000148288.7,ENSG00000150540.9,ENSG00000150782.7,ENSG00000151117.4,ENSG00000151176.3,ENSG00000152213.3,ENSG00000153029.10,ENSG00000153071.10,ENSG00000153165.14,ENSG00000153208.12,ENSG00000153485.5,ENSG00000154589.2,ENSG00000155465.14,ENSG00000155659.10,ENSG00000155719.12,ENSG00000155926.9,ENSG00000155962.8,ENSG00000156113.16,ENSG00000156171.10,ENSG00000156869.8,ENSG00000156886.11,ENSG00000157107.9,ENSG00000158201.5,ENSG00000158714.6,ENSG00000158869.6,ENSG00000159189.7,ENSG00000159374.13,ENSG00000159640.10,ENSG00000159685.6,ENSG00000160013.4,ENSG00000160111.8,ENSG00000160219.7,ENSG00000160255.12,ENSG00000161921.10,ENSG00000161929.10,ENSG00000161955.12,ENSG00000162066.10,ENSG00000162139.5,ENSG00000162745.6,ENSG00000162777.12,ENSG00000162946.16,ENSG00000163131.6,ENSG00000163154.5,ENSG00000163239.8,ENSG00000163606.6,ENSG00000163694.10,ENSG00000163823.3,ENSG00000164733.16,ENSG00000165025.10,ENSG00000165092.8,ENSG00000165168.6,ENSG00000165457.9,ENSG00000165475.9,ENSG00000166211.6,ENSG00000166224.12,ENSG00000166278.10,ENSG00000166340.10,ENSG00000166387.7,ENSG00000166926.4,ENSG00000166927.8,ENSG00000166928.6,ENSG00000167236.2,ENSG00000167261.9,ENSG00000167613.11,ENSG00000167914.6,ENSG00000167994.7,ENSG00000168405.10,ENSG00000168546.6,ENSG00000168961.12,ENSG00000168995.9,ENSG00000169291.5,ENSG00000169385.2,ENSG00000169403.7,ENSG00000169413.2,ENSG00000169495.4,ENSG00000169860.4,ENSG00000170340.10,ENSG00000170439.5,ENSG00000170458.9,ENSG00000170627.5,ENSG00000170873.14,ENSG00000170909.9,ENSG00000171094.11,ENSG00000171115.3,ENSG00000171227.6,ENSG00000171298.8,ENSG00000171631.10,ENSG00000171659.9,ENSG00000171860.4,ENSG00000172578.7,ENSG00000172967.7,ENSG00000173366.11,ENSG00000173369.11,ENSG00000173372.12,ENSG00000173578.6,ENSG00000174004.5,ENSG00000174083.13,ENSG00000174600.9,ENSG00000174705.7,ENSG00000175262.10,ENSG00000175538.6,ENSG00000175938.6,ENSG00000176046.7,ENSG00000176305.5,ENSG00000176974.13,ENSG00000177191.2,ENSG00000177406.4,ENSG00000177575.8,ENSG00000177675.4,ENSG00000178015.4,ENSG00000178226.6,ENSG00000178573.6,ENSG00000178695.4,ENSG00000179163.11,ENSG00000179331.2,ENSG00000179593.11,ENSG00000179630.6,ENSG00000179818.9,ENSG00000179918.15,ENSG00000180061.5,ENSG00000180263.9,ENSG00000180353.6,ENSG00000180509.7,ENSG00000180539.4,ENSG00000180747.11,ENSG00000180767.5,ENSG00000181467.2,ENSG00000181804.10,ENSG00000182048.7,ENSG00000182109.3,ENSG00000182511.7,ENSG00000182578.9,ENSG00000182586.3,ENSG00000183020.9,ENSG00000183549.6,ENSG00000183621.11,ENSG00000183784.5,ENSG00000183935.3,ENSG00000184060.6,ENSG00000185215.4,ENSG00000185339.4,ENSG00000185432.10,ENSG00000186088.11,ENSG00000186815.8,ENSG00000186818.8,ENSG00000187474.4,ENSG00000187554.7,ENSG00000187808.3,ENSG00000187980.6,ENSG00000188060.6,ENSG00000188078.5,ENSG00000188305.4,ENSG00000188641.8,ENSG00000188811.8,ENSG00000196209.8,ENSG00000196220.11,ENSG00000196329.6,ENSG00000196664.4,ENSG00000196730.8,ENSG00000196743.4,ENSG00000196932.7,ENSG00000197046.7,ENSG00000197180.1,ENSG00000197355.6,ENSG00000197503.4,ENSG00000197520.6,ENSG00000197535.10,ENSG00000197629.5,ENSG00000197646.6,ENSG00000197746.9,ENSG00000197766.3,ENSG00000198203.5,ENSG00000198246.7,ENSG00000198502.5,ENSG00000198715.7,ENSG00000198879.7,ENSG00000198951.7,ENSG00000198964.9,ENSG00000199047.1,ENSG00000199168.1,ENSG00000203446.2,ENSG00000203710.6,ENSG00000204103.2,ENSG00000204136.6,ENSG00000204161.9,ENSG00000204257.10,ENSG00000204472.8,ENSG00000204577.7,ENSG00000205790.1,ENSG00000205865.4,ENSG00000207207.1,ENSG00000207505.1,ENSG00000207820.1,ENSG00000211696.2,ENSG00000211697.2,ENSG00000212066.1,ENSG00000213614.5,ENSG00000213736.2,ENSG00000213876.4,ENSG00000214193.5,ENSG00000214269.3,ENSG00000214787.4,ENSG00000214803.3,ENSG00000214851.4,ENSG00000215326.3,ENSG00000215458.4,ENSG00000216490.3,ENSG00000223534.1,ENSG00000223882.1,ENSG00000224137.1,ENSG00000224164.1,ENSG00000224298.2,ENSG00000224307.1,ENSG00000224397.1,ENSG00000224426.1,ENSG00000224566.2,ENSG00000224995.1,ENSG00000225169.1,ENSG00000225434.2,ENSG00000225774.1,ENSG00000226125.1,ENSG00000226281.2,ENSG00000226601.1,ENSG00000226608.2,ENSG00000226751.2,ENSG00000226791.3,ENSG00000226822.1,ENSG00000227017.1,ENSG00000227292.1,ENSG00000227531.1,ENSG00000227695.1,ENSG00000228058.1,ENSG00000228651.1,ENSG00000228668.1,ENSG00000229418.2,ENSG00000229512.1,ENSG00000229891.1,ENSG00000230124.2,ENSG00000230649.2,ENSG00000230997.4,ENSG00000231035.1,ENSG00000231389.3,ENSG00000231672.2,ENSG00000231875.1,ENSG00000232053.2,ENSG00000232368.1,ENSG00000232591.1,ENSG00000232801.1,ENSG00000233038.1,ENSG00000233536.2,ENSG00000233901.1,ENSG00000234115.2,ENSG00000234142.1,ENSG00000234147.1,ENSG00000234424.1,ENSG00000234869.1,ENSG00000235568.2,ENSG00000235834.1,ENSG00000236015.1,ENSG00000236120.2,ENSG00000236427.1,ENSG00000236507.1,ENSG00000236846.1,ENSG00000237233.2,ENSG00000237398.1,ENSG00000237422.1,ENSG00000237476.1,ENSG00000237797.1,ENSG00000238809.1,ENSG00000239213.1,ENSG00000239736.2,ENSG00000240038.2,ENSG00000240143.1,ENSG00000240207.2,ENSG00000240489.1,ENSG00000240859.1,ENSG00000241399.2,ENSG00000241695.1,ENSG00000242498.3,ENSG00000242574.4,ENSG00000243649.4,ENSG00000243810.1,ENSG00000244165.1,ENSG00000244255.1,ENSG00000244682.3,ENSG00000245105.1,ENSG00000246082.2,ENSG00000246100.3,ENSG00000246877.1,ENSG00000248124.3,ENSG00000248318.1,ENSG00000248810.1,ENSG00000248905.4,ENSG00000248964.2,ENSG00000248993.1,ENSG00000249141.1,ENSG00000249171.1,ENSG00000249464.1,ENSG00000249795.1,ENSG00000249978.1,ENSG00000250021.3,ENSG00000250551.1,ENSG00000250594.2,ENSG00000250608.1,ENSG00000250722.1,ENSG00000250777.1,ENSG00000250802.2,ENSG00000251356.1,ENSG00000251526.1,ENSG00000251836.1,ENSG00000251959.1,ENSG00000253490.1,ENSG00000253557.1,ENSG00000253958.1,ENSG00000254054.2,ENSG00000254231.1,ENSG00000254362.1,ENSG00000254367.1,ENSG00000254521.2,ENSG00000254632.1,ENSG00000254659.2,ENSG00000254667.1,ENSG00000255080.1,ENSG00000255422.1,ENSG00000255833.1,ENSG00000256312.1,ENSG00000257181.1,ENSG00000257595.2,ENSG00000257764.2,ENSG00000258186.2,ENSG00000258689.1,ENSG00000258999.1,ENSG00000259004.1,ENSG00000259125.1,ENSG00000259704.1,ENSG00000262061.1,ENSG00000262222.1,ENSG00000262370.1,ENSG00000263709.1,ENSG00000264707.1,ENSG00000264908.1,ENSG00000265254.1,ENSG00000265649.1,ENSG00000265888.1,ENSG00000266835.1,ENSG00000266989.1,ENSG00000267034.1,ENSG00000268355.1,ENSG00000268505.1,ENSG00000268581.1,ENSG00000268729.1,ENSG00000268849.1,ENSG00000269690.1,ENSG00000269800.1,ENSG00000269899.1,ENSG00000270050.1,ENSG00000270164.1,ENSG00000270978.1,ENSG00000271333.1,ENSG00000271723.1,ENSG00000272081.1,ENSG00000273088.1,ENSG00000273258.1,ENSG00000273297.1,ENSG00000273341.1,ENSG00000273363.1</t>
  </si>
  <si>
    <t>CL:0002620</t>
  </si>
  <si>
    <t>skin fibroblast</t>
  </si>
  <si>
    <t>A fibroblast of skin.</t>
  </si>
  <si>
    <t>CNhs11074,CNhs11351,CNhs11352,CNhs11353,CNhs11354,CNhs11379,CNhs11911,CNhs11912,CNhs11913,CNhs11914,CNhs12028,CNhs12052,CNhs12055,CNhs12059,CNhs12499</t>
  </si>
  <si>
    <t>CATG00000001095.1,CATG00000001498.1,CATG00000006978.1,CATG00000010271.1,CATG00000011962.1,CATG00000012735.1,CATG00000012738.1,CATG00000014277.1,CATG00000016989.1,CATG00000020758.1,CATG00000022481.1,CATG00000025698.1,CATG00000030217.1,CATG00000033754.1,CATG00000033931.1,CATG00000035089.1,CATG00000042883.1,CATG00000042991.1,CATG00000046849.1,CATG00000047250.1,CATG00000048032.1,CATG00000048038.1,CATG00000048138.1,CATG00000048273.1,CATG00000052041.1,CATG00000052085.1,CATG00000054135.1,CATG00000055285.1,CATG00000056575.1,CATG00000057129.1,CATG00000057994.1,CATG00000059127.1,CATG00000060899.1,CATG00000064696.1,CATG00000066318.1,CATG00000066562.1,CATG00000066896.1,CATG00000070299.1,CATG00000072860.1,CATG00000073638.1,CATG00000073694.1,CATG00000077249.1,CATG00000077881.1,CATG00000080702.1,CATG00000081190.1,CATG00000085760.1,CATG00000086224.1,CATG00000088651.1,CATG00000089018.1,CATG00000089639.1,CATG00000089804.1,CATG00000090270.1,CATG00000091831.1,CATG00000093421.1,CATG00000094926.1,CATG00000095756.1,CATG00000096484.1,CATG00000099244.1,CATG00000101792.1,CATG00000105788.1,CATG00000106337.1,CATG00000107850.1,CATG00000108307.1,CATG00000109643.1,CATG00000109853.1,CATG00000110237.1,CATG00000113597.1,CATG00000114825.1,CATG00000117742.1,ENSG00000103888.11,ENSG00000107984.5,ENSG00000124785.4,ENSG00000128713.11,ENSG00000129048.6,ENSG00000137573.9,ENSG00000143355.11,ENSG00000144810.11,ENSG00000146674.10,ENSG00000164920.5,ENSG00000166396.8,ENSG00000167157.9,ENSG00000168779.15,ENSG00000172061.7,ENSG00000177300.5,ENSG00000178031.11,ENSG00000180053.6,ENSG00000180914.6,ENSG00000183770.5,ENSG00000188393.4,ENSG00000189184.7,ENSG00000203721.1,ENSG00000204941.9,ENSG00000206262.4,ENSG00000226992.1,ENSG00000228035.1,ENSG00000228221.1,ENSG00000229563.2,ENSG00000233608.2,ENSG00000235162.4,ENSG00000239332.1,ENSG00000241749.3,ENSG00000250748.2,ENSG00000251144.1,ENSG00000253357.1,ENSG00000255243.1,ENSG00000255399.2,ENSG00000256195.2,ENSG00000257642.1,ENSG00000258673.1,ENSG00000258773.1,ENSG00000259091.1,ENSG00000259348.1,ENSG00000259450.1,ENSG00000261573.1,ENSG00000262003.1,ENSG00000263432.1,ENSG00000264876.1,ENSG00000267761.2,ENSG00000268108.1,ENSG00000268873.1</t>
  </si>
  <si>
    <t>CL:0002621</t>
  </si>
  <si>
    <t>gingival epithelial cell</t>
  </si>
  <si>
    <t>CNhs11061,CNhs11896,CNhs11903</t>
  </si>
  <si>
    <t>CATG00000000736.1,CATG00000001487.1,CATG00000002121.1,CATG00000002414.1,CATG00000002455.1,CATG00000002516.1,CATG00000002705.1,CATG00000002831.1,CATG00000004412.1,CATG00000004415.1,CATG00000004539.1,CATG00000004813.1,CATG00000005924.1,CATG00000007573.1,CATG00000008017.1,CATG00000008734.1,CATG00000008766.1,CATG00000008881.1,CATG00000008887.1,CATG00000008892.1,CATG00000008983.1,CATG00000008986.1,CATG00000008987.1,CATG00000009355.1,CATG00000009357.1,CATG00000011000.1,CATG00000011832.1,CATG00000012078.1,CATG00000012286.1,CATG00000012291.1,CATG00000012294.1,CATG00000012634.1,CATG00000013906.1,CATG00000014045.1,CATG00000014192.1,CATG00000014638.1,CATG00000015287.1,CATG00000015432.1,CATG00000015902.1,CATG00000015915.1,CATG00000017524.1,CATG00000017773.1,CATG00000018323.1,CATG00000018519.1,CATG00000018958.1,CATG00000018974.1,CATG00000019241.1,CATG00000019529.1,CATG00000019701.1,CATG00000019846.1,CATG00000019911.1,CATG00000020277.1,CATG00000020754.1,CATG00000022465.1,CATG00000023028.1,CATG00000023105.1,CATG00000023888.1,CATG00000024726.1,CATG00000025456.1,CATG00000025986.1,CATG00000028311.1,CATG00000028585.1,CATG00000028646.1,CATG00000029691.1,CATG00000029692.1,CATG00000030012.1,CATG00000030183.1,CATG00000030768.1,CATG00000030843.1,CATG00000031332.1,CATG00000031389.1,CATG00000031702.1,CATG00000033023.1,CATG00000033096.1,CATG00000033556.1,CATG00000033923.1,CATG00000034464.1,CATG00000034601.1,CATG00000035105.1,CATG00000035469.1,CATG00000035504.1,CATG00000036398.1,CATG00000037057.1,CATG00000037287.1,CATG00000037513.1,CATG00000037553.1,CATG00000037735.1,CATG00000038948.1,CATG00000039975.1,CATG00000040446.1,CATG00000040677.1,CATG00000040999.1,CATG00000042034.1,CATG00000042036.1,CATG00000042232.1,CATG00000042419.1,CATG00000042600.1,CATG00000043250.1,CATG00000043300.1,CATG00000043646.1,CATG00000043976.1,CATG00000044538.1,CATG00000045268.1,CATG00000045321.1,CATG00000045322.1,CATG00000045542.1,CATG00000045543.1,CATG00000045556.1,CATG00000046280.1,CATG00000046490.1,CATG00000046918.1,CATG00000047626.1,CATG00000047757.1,CATG00000047993.1,CATG00000048014.1,CATG00000048722.1,CATG00000049143.1,CATG00000049425.1,CATG00000049696.1,CATG00000050019.1,CATG00000050510.1,CATG00000050571.1,CATG00000050675.1,CATG00000050708.1,CATG00000051357.1,CATG00000051684.1,CATG00000051748.1,CATG00000052564.1,CATG00000053171.1,CATG00000053426.1,CATG00000054370.1,CATG00000054460.1,CATG00000055001.1,CATG00000055108.1,CATG00000055197.1,CATG00000055568.1,CATG00000056075.1,CATG00000057355.1,CATG00000057366.1,CATG00000058566.1,CATG00000059656.1,CATG00000059961.1,CATG00000060356.1,CATG00000060466.1,CATG00000061516.1,CATG00000061688.1,CATG00000063289.1,CATG00000064769.1,CATG00000066011.1,CATG00000066586.1,CATG00000067044.1,CATG00000067216.1,CATG00000067223.1,CATG00000067240.1,CATG00000067826.1,CATG00000067892.1,CATG00000067893.1,CATG00000068454.1,CATG00000069002.1,CATG00000069564.1,CATG00000069751.1,CATG00000071105.1,CATG00000071420.1,CATG00000071429.1,CATG00000071438.1,CATG00000072659.1,CATG00000072885.1,CATG00000073694.1,CATG00000074440.1,CATG00000074637.1,CATG00000074649.1,CATG00000075162.1,CATG00000075641.1,CATG00000075836.1,CATG00000075963.1,CATG00000076016.1,CATG00000076262.1,CATG00000076731.1,CATG00000079199.1,CATG00000079603.1,CATG00000079734.1,CATG00000079737.1,CATG00000079740.1,CATG00000079741.1,CATG00000079996.1,CATG00000080010.1,CATG00000082666.1,CATG00000082684.1,CATG00000082786.1,CATG00000083000.1,CATG00000083449.1,CATG00000083471.1,CATG00000085119.1,CATG00000085318.1,CATG00000085328.1,CATG00000085400.1,CATG00000085430.1,CATG00000085856.1,CATG00000085859.1,CATG00000086544.1,CATG00000086797.1,CATG00000087054.1,CATG00000087326.1,CATG00000087443.1,CATG00000087699.1,CATG00000087839.1,CATG00000088062.1,CATG00000088641.1,CATG00000089939.1,CATG00000090725.1,CATG00000092008.1,CATG00000092047.1,CATG00000092336.1,CATG00000092338.1,CATG00000092341.1,CATG00000092342.1,CATG00000094550.1,CATG00000095281.1,CATG00000095717.1,CATG00000095724.1,CATG00000095751.1,CATG00000095868.1,CATG00000096037.1,CATG00000096745.1,CATG00000096923.1,CATG00000098386.1,CATG00000098747.1,CATG00000098754.1,CATG00000098773.1,CATG00000098779.1,CATG00000098794.1,CATG00000098831.1,CATG00000100582.1,CATG00000100867.1,CATG00000101372.1,CATG00000101583.1,CATG00000101666.1,CATG00000101789.1,CATG00000102088.1,CATG00000102191.1,CATG00000102335.1,CATG00000102818.1,CATG00000103390.1,CATG00000103898.1,CATG00000104267.1,CATG00000104953.1,CATG00000104955.1,CATG00000104957.1,CATG00000106461.1,CATG00000106700.1,CATG00000106881.1,CATG00000106954.1,CATG00000107841.1,CATG00000107929.1,CATG00000108420.1,CATG00000108639.1,CATG00000109048.1,CATG00000109382.1,CATG00000109489.1,CATG00000109844.1,CATG00000110500.1,CATG00000111076.1,CATG00000111077.1,CATG00000111179.1,CATG00000112455.1,CATG00000113166.1,CATG00000115920.1,CATG00000116309.1,CATG00000116317.1,CATG00000116321.1,CATG00000116489.1,CATG00000116501.1,CATG00000116595.1,CATG00000116783.1,CATG00000116806.1,CATG00000117110.1,CATG00000117181.1,CATG00000118022.1,ENSG00000002079.8,ENSG00000005001.5,ENSG00000006118.10,ENSG00000019186.5,ENSG00000039068.14,ENSG00000046604.8,ENSG00000049283.13,ENSG00000050405.9,ENSG00000053747.11,ENSG00000055732.8,ENSG00000058085.10,ENSG00000062038.9,ENSG00000065618.12,ENSG00000069812.7,ENSG00000070731.5,ENSG00000073282.8,ENSG00000081277.7,ENSG00000083857.9,ENSG00000086570.8,ENSG00000087128.5,ENSG00000087494.11,ENSG00000088726.11,ENSG00000089356.12,ENSG00000090776.5,ENSG00000091073.15,ENSG00000091409.10,ENSG00000096696.9,ENSG00000099812.6,ENSG00000100065.10,ENSG00000100558.4,ENSG00000101213.5,ENSG00000101311.11,ENSG00000101384.7,ENSG00000103044.6,ENSG00000104413.11,ENSG00000104892.12,ENSG00000105976.10,ENSG00000108342.8,ENSG00000108375.8,ENSG00000109182.7,ENSG00000110203.4,ENSG00000110375.2,ENSG00000111012.5,ENSG00000112378.11,ENSG00000112559.9,ENSG00000113430.5,ENSG00000114270.11,ENSG00000115008.5,ENSG00000115221.6,ENSG00000115339.9,ENSG00000115884.6,ENSG00000117407.12,ENSG00000117472.5,ENSG00000117525.9,ENSG00000117595.6,ENSG00000120471.10,ENSG00000121552.3,ENSG00000122641.9,ENSG00000122861.11,ENSG00000123892.7,ENSG00000124102.4,ENSG00000125998.7,ENSG00000128422.11,ENSG00000128641.13,ENSG00000129194.3,ENSG00000129451.7,ENSG00000129455.11,ENSG00000130201.3,ENSG00000131015.4,ENSG00000131746.8,ENSG00000132470.9,ENSG00000133477.12,ENSG00000134363.7,ENSG00000134755.10,ENSG00000134757.4,ENSG00000134762.12,ENSG00000135373.8,ENSG00000135480.10,ENSG00000136688.6,ENSG00000136943.6,ENSG00000137203.6,ENSG00000137440.3,ENSG00000137699.12,ENSG00000137857.13,ENSG00000137875.4,ENSG00000137975.7,ENSG00000138271.4,ENSG00000138772.8,ENSG00000139055.2,ENSG00000139211.5,ENSG00000140022.5,ENSG00000140832.5,ENSG00000142273.6,ENSG00000142910.11,ENSG00000143061.13,ENSG00000143556.4,ENSG00000144045.9,ENSG00000144452.10,ENSG00000145283.7,ENSG00000145934.11,ENSG00000147434.4,ENSG00000147689.12,ENSG00000147697.4,ENSG00000149527.13,ENSG00000149573.4,ENSG00000150782.7,ENSG00000152894.10,ENSG00000152952.7,ENSG00000153292.11,ENSG00000153294.7,ENSG00000153802.7,ENSG00000154227.9,ENSG00000154237.8,ENSG00000154764.5,ENSG00000155066.11,ENSG00000155918.3,ENSG00000156463.13,ENSG00000157168.14,ENSG00000158023.5,ENSG00000158055.11,ENSG00000158125.5,ENSG00000159166.9,ENSG00000160207.4,ENSG00000161249.16,ENSG00000161544.5,ENSG00000162891.6,ENSG00000162892.11,ENSG00000163202.4,ENSG00000163207.5,ENSG00000163216.6,ENSG00000163218.10,ENSG00000163235.11,ENSG00000163347.5,ENSG00000163362.6,ENSG00000163814.3,ENSG00000163915.3,ENSG00000164078.8,ENSG00000164171.6,ENSG00000164251.4,ENSG00000164400.4,ENSG00000164509.9,ENSG00000165078.7,ENSG00000165474.5,ENSG00000165799.4,ENSG00000165949.8,ENSG00000166396.8,ENSG00000166535.15,ENSG00000166670.5,ENSG00000167105.3,ENSG00000167642.8,ENSG00000167644.7,ENSG00000167656.4,ENSG00000167723.10,ENSG00000167754.8,ENSG00000167914.6,ENSG00000168032.4,ENSG00000168143.8,ENSG00000168528.7,ENSG00000169035.7,ENSG00000169174.9,ENSG00000169242.7,ENSG00000169435.9,ENSG00000169436.12,ENSG00000169469.7,ENSG00000169474.3,ENSG00000169509.5,ENSG00000169594.8,ENSG00000170044.4,ENSG00000170209.4,ENSG00000170454.5,ENSG00000170465.9,ENSG00000170786.8,ENSG00000171345.9,ENSG00000171346.9,ENSG00000171403.5,ENSG00000171517.5,ENSG00000171889.3,ENSG00000173156.2,ENSG00000173801.12,ENSG00000174564.8,ENSG00000174792.6,ENSG00000175121.7,ENSG00000175416.8,ENSG00000175707.7,ENSG00000175793.10,ENSG00000176092.9,ENSG00000176153.10,ENSG00000176826.11,ENSG00000177494.5,ENSG00000177627.5,ENSG00000178363.3,ENSG00000178919.7,ENSG00000179046.4,ENSG00000179148.5,ENSG00000179593.11,ENSG00000179674.2,ENSG00000179826.5,ENSG00000180438.10,ENSG00000180861.5,ENSG00000180921.6,ENSG00000181333.11,ENSG00000182795.12,ENSG00000183347.13,ENSG00000183421.7,ENSG00000183742.8,ENSG00000184254.12,ENSG00000184292.5,ENSG00000184363.5,ENSG00000185436.7,ENSG00000185467.7,ENSG00000185479.5,ENSG00000186081.7,ENSG00000186567.8,ENSG00000186684.8,ENSG00000186807.9,ENSG00000186832.4,ENSG00000186847.5,ENSG00000187583.6,ENSG00000187689.5,ENSG00000188064.5,ENSG00000188089.9,ENSG00000188100.8,ENSG00000188293.5,ENSG00000188549.8,ENSG00000188643.6,ENSG00000188738.9,ENSG00000188910.7,ENSG00000189280.3,ENSG00000189334.4,ENSG00000189410.7,ENSG00000189431.5,ENSG00000189433.5,ENSG00000196337.6,ENSG00000196754.6,ENSG00000196878.8,ENSG00000197084.4,ENSG00000197506.6,ENSG00000198092.5,ENSG00000198854.4,ENSG00000203722.3,ENSG00000203785.4,ENSG00000203837.4,ENSG00000204362.5,ENSG00000204542.2,ENSG00000204632.7,ENSG00000204644.5,ENSG00000205420.6,ENSG00000205488.4,ENSG00000206073.6,ENSG00000206075.9,ENSG00000207708.1,ENSG00000207713.1,ENSG00000211866.1,ENSG00000213022.4,ENSG00000213906.5,ENSG00000213927.3,ENSG00000214432.5,ENSG00000214514.3,ENSG00000214975.4,ENSG00000215033.3,ENSG00000221389.1,ENSG00000223617.1,ENSG00000223784.1,ENSG00000224260.2,ENSG00000224409.1,ENSG00000225383.2,ENSG00000225867.1,ENSG00000225950.3,ENSG00000226240.1,ENSG00000226535.1,ENSG00000226652.1,ENSG00000226810.3,ENSG00000226887.3,ENSG00000227279.1,ENSG00000227471.4,ENSG00000227517.2,ENSG00000228121.1,ENSG00000228951.1,ENSG00000229563.2,ENSG00000229647.1,ENSG00000230183.3,ENSG00000230439.2,ENSG00000230937.5,ENSG00000231131.2,ENSG00000231298.2,ENSG00000231483.1,ENSG00000231638.1,ENSG00000231648.1,ENSG00000231666.1,ENSG00000231799.2,ENSG00000231826.1,ENSG00000234854.1,ENSG00000235385.1,ENSG00000236049.1,ENSG00000236107.3,ENSG00000236740.2,ENSG00000236751.1,ENSG00000236961.1,ENSG00000237250.3,ENSG00000237548.1,ENSG00000239492.2,ENSG00000240476.1,ENSG00000240809.1,ENSG00000241749.3,ENSG00000241794.1,ENSG00000242147.1,ENSG00000243265.1,ENSG00000243479.3,ENSG00000243802.2,ENSG00000245648.1,ENSG00000248430.1,ENSG00000249378.1,ENSG00000249500.1,ENSG00000249795.1,ENSG00000249806.1,ENSG00000249867.1,ENSG00000250038.1,ENSG00000250064.1,ENSG00000250229.1,ENSG00000250697.1,ENSG00000250740.1,ENSG00000251095.2,ENSG00000251191.3,ENSG00000251381.2,ENSG00000252279.1,ENSG00000253161.1,ENSG00000253315.1,ENSG00000253550.1,ENSG00000253784.1,ENSG00000253819.1,ENSG00000253824.1,ENSG00000254842.2,ENSG00000255325.2,ENSG00000255364.1,ENSG00000255400.1,ENSG00000255462.1,ENSG00000255501.1,ENSG00000255680.1,ENSG00000256462.1,ENSG00000256812.1,ENSG00000257042.1,ENSG00000257084.1,ENSG00000257219.1,ENSG00000257925.1,ENSG00000258018.1,ENSG00000258077.2,ENSG00000258509.1,ENSG00000258657.1,ENSG00000258791.3,ENSG00000258808.1,ENSG00000258902.1,ENSG00000258955.1,ENSG00000258976.1,ENSG00000259107.1,ENSG00000259153.1,ENSG00000259199.1,ENSG00000259230.1,ENSG00000259256.1,ENSG00000259288.1,ENSG00000259423.1,ENSG00000260125.1,ENSG00000260183.1,ENSG00000260876.1,ENSG00000260899.1,ENSG00000261051.1,ENSG00000261092.1,ENSG00000261122.2,ENSG00000261582.1,ENSG00000263718.2,ENSG00000264750.1,ENSG00000264831.1,ENSG00000265145.1,ENSG00000265606.1,ENSG00000265610.1,ENSG00000265660.1,ENSG00000265799.1,ENSG00000266099.1,ENSG00000266656.1,ENSG00000267151.2,ENSG00000267279.1,ENSG00000267462.1,ENSG00000267509.1,ENSG00000267551.3,ENSG00000267710.1,ENSG00000267748.2,ENSG00000268108.1,ENSG00000269741.1,ENSG00000271758.1,ENSG00000272180.1,ENSG00000273132.1</t>
  </si>
  <si>
    <t>CL:0002622</t>
  </si>
  <si>
    <t>prostate stromal cell</t>
  </si>
  <si>
    <t>A stromal cell of the prostate.</t>
  </si>
  <si>
    <t>CNhs10883,CNhs11973,CNhs12015</t>
  </si>
  <si>
    <t>CATG00000002572.1,CATG00000004222.1,CATG00000005123.1,CATG00000005146.1,CATG00000005516.1,CATG00000005517.1,CATG00000010826.1,CATG00000017189.1,CATG00000018943.1,CATG00000019022.1,CATG00000019490.1,CATG00000020049.1,CATG00000021111.1,CATG00000022059.1,CATG00000022090.1,CATG00000022372.1,CATG00000027723.1,CATG00000028126.1,CATG00000028205.1,CATG00000032554.1,CATG00000032877.1,CATG00000035089.1,CATG00000035290.1,CATG00000036608.1,CATG00000036851.1,CATG00000041004.1,CATG00000045035.1,CATG00000045955.1,CATG00000047205.1,CATG00000047208.1,CATG00000047210.1,CATG00000047645.1,CATG00000050093.1,CATG00000050675.1,CATG00000051861.1,CATG00000052032.1,CATG00000056291.1,CATG00000059951.1,CATG00000061040.1,CATG00000063194.1,CATG00000063197.1,CATG00000064405.1,CATG00000065618.1,CATG00000066638.1,CATG00000066963.1,CATG00000067488.1,CATG00000069002.1,CATG00000069199.1,CATG00000069821.1,CATG00000069956.1,CATG00000069957.1,CATG00000073314.1,CATG00000076290.1,CATG00000076373.1,CATG00000079555.1,CATG00000081623.1,CATG00000081813.1,CATG00000084245.1,CATG00000090839.1,CATG00000092236.1,CATG00000092863.1,CATG00000094156.1,CATG00000094604.1,CATG00000095923.1,CATG00000096238.1,CATG00000097030.1,CATG00000098580.1,CATG00000098598.1,CATG00000101752.1,CATG00000102417.1,CATG00000102712.1,CATG00000103779.1,CATG00000110062.1,CATG00000114825.1,ENSG00000005073.5,ENSG00000013297.6,ENSG00000013588.5,ENSG00000019991.11,ENSG00000069011.11,ENSG00000077942.13,ENSG00000079257.3,ENSG00000087303.12,ENSG00000100739.6,ENSG00000103241.5,ENSG00000104321.6,ENSG00000104368.13,ENSG00000105989.4,ENSG00000106031.6,ENSG00000109625.14,ENSG00000112319.13,ENSG00000113361.8,ENSG00000113739.6,ENSG00000115461.4,ENSG00000116260.12,ENSG00000118526.6,ENSG00000118849.5,ENSG00000120149.7,ENSG00000121039.5,ENSG00000122035.6,ENSG00000125378.11,ENSG00000127241.12,ENSG00000128606.8,ENSG00000134917.9,ENSG00000137033.7,ENSG00000137868.14,ENSG00000138735.11,ENSG00000138829.6,ENSG00000142794.14,ENSG00000144140.5,ENSG00000145808.4,ENSG00000149090.7,ENSG00000150051.9,ENSG00000155760.1,ENSG00000156466.8,ENSG00000157613.6,ENSG00000159674.7,ENSG00000162692.6,ENSG00000164122.4,ENSG00000164761.4,ENSG00000164845.12,ENSG00000168398.5,ENSG00000169218.9,ENSG00000170425.3,ENSG00000172935.8,ENSG00000175898.4,ENSG00000176697.14,ENSG00000177820.5,ENSG00000181072.7,ENSG00000183153.5,ENSG00000184374.2,ENSG00000186417.9,ENSG00000188460.4,ENSG00000196711.4,ENSG00000201247.1,ENSG00000201574.1,ENSG00000202048.1,ENSG00000204291.6,ENSG00000207817.1,ENSG00000211448.7,ENSG00000213033.4,ENSG00000213293.4,ENSG00000214018.3,ENSG00000221852.4,ENSG00000221955.6,ENSG00000222035.2,ENSG00000224012.3,ENSG00000225398.2,ENSG00000225511.2,ENSG00000225655.1,ENSG00000225680.1,ENSG00000226953.3,ENSG00000228221.1,ENSG00000229261.1,ENSG00000231943.3,ENSG00000233741.1,ENSG00000234460.1,ENSG00000235927.2,ENSG00000236028.1,ENSG00000236091.1,ENSG00000236345.1,ENSG00000237013.1,ENSG00000237719.1,ENSG00000239739.1,ENSG00000243627.4,ENSG00000243766.3,ENSG00000246273.2,ENSG00000248191.1,ENSG00000249582.1,ENSG00000250657.1,ENSG00000251254.1,ENSG00000253276.1,ENSG00000253496.2,ENSG00000257732.1,ENSG00000258691.1,ENSG00000259293.1,ENSG00000259807.1,ENSG00000261327.3,ENSG00000262003.1,ENSG00000262888.1,ENSG00000263176.1,ENSG00000268388.1,ENSG00000268812.2,ENSG00000270058.1,ENSG00000270571.2,ENSG00000273179.1</t>
  </si>
  <si>
    <t>CL:0002623</t>
  </si>
  <si>
    <t>acinar cell of salivary gland</t>
  </si>
  <si>
    <t>An acinar cell of salivary gland.</t>
  </si>
  <si>
    <t>CNhs12810,CNhs12811,CNhs12812</t>
  </si>
  <si>
    <t>CATG00000000020.1,CATG00000000204.1,CATG00000000205.1,CATG00000000282.1,CATG00000001795.1,CATG00000002516.1,CATG00000003892.1,CATG00000004063.1,CATG00000004409.1,CATG00000004539.1,CATG00000005003.1,CATG00000006664.1,CATG00000007019.1,CATG00000008986.1,CATG00000011864.1,CATG00000011999.1,CATG00000013219.1,CATG00000014045.1,CATG00000014603.1,CATG00000016858.1,CATG00000018323.1,CATG00000018391.1,CATG00000019485.1,CATG00000020872.1,CATG00000022194.1,CATG00000022773.1,CATG00000023028.1,CATG00000023888.1,CATG00000025986.1,CATG00000027440.1,CATG00000028758.1,CATG00000029301.1,CATG00000029360.1,CATG00000031100.1,CATG00000031332.1,CATG00000031389.1,CATG00000032492.1,CATG00000032679.1,CATG00000032972.1,CATG00000033744.1,CATG00000033923.1,CATG00000035504.1,CATG00000036368.1,CATG00000037192.1,CATG00000037778.1,CATG00000038309.1,CATG00000039745.1,CATG00000040446.1,CATG00000040629.1,CATG00000040999.1,CATG00000042245.1,CATG00000042600.1,CATG00000043190.1,CATG00000048594.1,CATG00000049433.1,CATG00000050675.1,CATG00000050708.1,CATG00000051634.1,CATG00000051782.1,CATG00000052299.1,CATG00000053426.1,CATG00000053427.1,CATG00000053516.1,CATG00000054531.1,CATG00000054918.1,CATG00000055108.1,CATG00000055285.1,CATG00000056065.1,CATG00000056133.1,CATG00000058065.1,CATG00000060356.1,CATG00000060466.1,CATG00000063289.1,CATG00000066419.1,CATG00000069946.1,CATG00000072185.1,CATG00000072406.1,CATG00000073658.1,CATG00000074523.1,CATG00000074550.1,CATG00000074802.1,CATG00000074991.1,CATG00000076016.1,CATG00000079024.1,CATG00000080318.1,CATG00000080858.1,CATG00000083246.1,CATG00000083718.1,CATG00000086832.1,CATG00000087443.1,CATG00000087798.1,CATG00000088364.1,CATG00000089003.1,CATG00000090491.1,CATG00000091313.1,CATG00000092851.1,CATG00000093649.1,CATG00000095755.1,CATG00000095855.1,CATG00000102376.1,CATG00000102380.1,CATG00000102911.1,CATG00000102917.1,CATG00000103046.1,CATG00000103357.1,CATG00000103898.1,CATG00000105473.1,CATG00000106612.1,CATG00000106637.1,CATG00000106954.1,CATG00000108499.1,CATG00000109000.1,CATG00000110105.1,CATG00000110133.1,CATG00000110218.1,CATG00000110224.1,CATG00000111755.1,CATG00000111789.1,CATG00000111791.1,CATG00000113586.1,CATG00000115920.1,CATG00000116084.1,CATG00000116206.1,CATG00000116298.1,CATG00000116317.1,CATG00000116501.1,CATG00000116960.1,CATG00000118022.1,ENSG00000001617.7,ENSG00000005884.13,ENSG00000006377.9,ENSG00000021762.15,ENSG00000038295.3,ENSG00000046604.8,ENSG00000047936.6,ENSG00000057149.10,ENSG00000065618.12,ENSG00000069011.11,ENSG00000069188.12,ENSG00000072210.14,ENSG00000073282.8,ENSG00000074410.9,ENSG00000075275.12,ENSG00000075673.7,ENSG00000078900.10,ENSG00000081277.7,ENSG00000086570.8,ENSG00000086696.6,ENSG00000087916.7,ENSG00000088002.7,ENSG00000091409.10,ENSG00000091622.11,ENSG00000092295.7,ENSG00000096060.10,ENSG00000096696.9,ENSG00000099994.10,ENSG00000101230.5,ENSG00000101311.11,ENSG00000102554.9,ENSG00000102886.10,ENSG00000103067.7,ENSG00000104055.10,ENSG00000104140.6,ENSG00000104228.8,ENSG00000104881.10,ENSG00000105141.4,ENSG00000105427.5,ENSG00000105877.13,ENSG00000105880.4,ENSG00000106211.8,ENSG00000108244.12,ENSG00000109101.3,ENSG00000109182.7,ENSG00000111218.7,ENSG00000111249.9,ENSG00000112378.11,ENSG00000114270.11,ENSG00000115112.7,ENSG00000115884.6,ENSG00000118898.11,ENSG00000119986.6,ENSG00000120659.10,ENSG00000121552.3,ENSG00000124102.4,ENSG00000124227.4,ENSG00000124429.13,ENSG00000124466.8,ENSG00000126233.1,ENSG00000127129.5,ENSG00000128422.11,ENSG00000129270.11,ENSG00000129455.11,ENSG00000131746.8,ENSG00000132470.9,ENSG00000132746.10,ENSG00000132793.7,ENSG00000133477.12,ENSG00000133710.11,ENSG00000134755.10,ENSG00000134757.4,ENSG00000134760.5,ENSG00000134762.12,ENSG00000134765.5,ENSG00000135312.4,ENSG00000136943.6,ENSG00000137203.6,ENSG00000137699.12,ENSG00000137857.13,ENSG00000137975.7,ENSG00000138271.4,ENSG00000139433.5,ENSG00000140022.5,ENSG00000140254.8,ENSG00000140945.11,ENSG00000141424.8,ENSG00000141579.6,ENSG00000142973.8,ENSG00000143217.7,ENSG00000143382.9,ENSG00000143412.5,ENSG00000143520.6,ENSG00000143556.4,ENSG00000143631.10,ENSG00000143882.5,ENSG00000144452.10,ENSG00000144857.10,ENSG00000144908.9,ENSG00000145675.10,ENSG00000145879.6,ENSG00000147394.14,ENSG00000148600.10,ENSG00000149043.12,ENSG00000149527.13,ENSG00000149596.6,ENSG00000150593.11,ENSG00000151617.11,ENSG00000151914.13,ENSG00000153246.7,ENSG00000153294.7,ENSG00000154227.9,ENSG00000156463.13,ENSG00000156535.9,ENSG00000158055.11,ENSG00000158246.7,ENSG00000159516.8,ENSG00000159648.7,ENSG00000160471.8,ENSG00000161249.16,ENSG00000162040.5,ENSG00000162706.8,ENSG00000163082.9,ENSG00000163141.14,ENSG00000163202.4,ENSG00000163207.5,ENSG00000163216.6,ENSG00000163218.10,ENSG00000163347.5,ENSG00000164379.4,ENSG00000164520.7,ENSG00000164930.7,ENSG00000165548.6,ENSG00000165799.4,ENSG00000166535.15,ENSG00000166828.2,ENSG00000167644.7,ENSG00000167768.4,ENSG00000167880.3,ENSG00000167914.6,ENSG00000167916.4,ENSG00000168143.8,ENSG00000168447.6,ENSG00000168703.5,ENSG00000168907.9,ENSG00000169035.7,ENSG00000169100.8,ENSG00000169469.7,ENSG00000169474.3,ENSG00000169509.5,ENSG00000169594.8,ENSG00000170423.8,ENSG00000170454.5,ENSG00000170465.9,ENSG00000170549.3,ENSG00000170561.8,ENSG00000170577.7,ENSG00000171346.9,ENSG00000171403.5,ENSG00000171462.10,ENSG00000171517.5,ENSG00000171954.8,ENSG00000172155.7,ENSG00000172296.8,ENSG00000172818.5,ENSG00000173156.2,ENSG00000173166.13,ENSG00000173212.4,ENSG00000173698.13,ENSG00000173801.12,ENSG00000174564.8,ENSG00000174950.6,ENSG00000175121.7,ENSG00000175793.10,ENSG00000176842.10,ENSG00000177508.11,ENSG00000178038.12,ENSG00000178172.2,ENSG00000178372.6,ENSG00000178814.11,ENSG00000179133.7,ENSG00000179148.5,ENSG00000179477.5,ENSG00000179593.11,ENSG00000179826.5,ENSG00000180921.6,ENSG00000181652.14,ENSG00000182040.4,ENSG00000182580.2,ENSG00000183421.7,ENSG00000184148.3,ENSG00000184459.4,ENSG00000184731.5,ENSG00000184828.5,ENSG00000184916.4,ENSG00000185069.2,ENSG00000185567.6,ENSG00000185966.3,ENSG00000186081.7,ENSG00000186395.6,ENSG00000186474.11,ENSG00000186493.7,ENSG00000186806.5,ENSG00000186807.9,ENSG00000186832.4,ENSG00000186847.5,ENSG00000187091.9,ENSG00000187173.3,ENSG00000187193.8,ENSG00000188089.9,ENSG00000188100.8,ENSG00000188112.4,ENSG00000188277.8,ENSG00000188293.5,ENSG00000188373.4,ENSG00000188505.4,ENSG00000188508.6,ENSG00000189001.6,ENSG00000189051.5,ENSG00000189280.3,ENSG00000189433.5,ENSG00000196344.7,ENSG00000196562.10,ENSG00000196734.6,ENSG00000196754.6,ENSG00000196805.6,ENSG00000197084.4,ENSG00000197191.3,ENSG00000197353.3,ENSG00000197565.11,ENSG00000197641.7,ENSG00000198092.5,ENSG00000198535.5,ENSG00000198729.4,ENSG00000198807.8,ENSG00000198854.4,ENSG00000203722.3,ENSG00000203782.5,ENSG00000203785.4,ENSG00000203786.5,ENSG00000203837.4,ENSG00000204421.2,ENSG00000204539.3,ENSG00000204866.4,ENSG00000205420.6,ENSG00000205664.6,ENSG00000206075.9,ENSG00000207339.1,ENSG00000207568.1,ENSG00000213046.4,ENSG00000213906.5,ENSG00000213931.1,ENSG00000214041.3,ENSG00000214145.2,ENSG00000214432.5,ENSG00000215033.3,ENSG00000215853.3,ENSG00000217239.2,ENSG00000220875.1,ENSG00000221638.1,ENSG00000222990.1,ENSG00000223573.2,ENSG00000223617.1,ENSG00000223808.1,ENSG00000223916.1,ENSG00000224260.2,ENSG00000224415.1,ENSG00000224689.3,ENSG00000225067.3,ENSG00000225661.2,ENSG00000225695.1,ENSG00000225766.4,ENSG00000225950.3,ENSG00000225996.2,ENSG00000226044.1,ENSG00000226457.1,ENSG00000226652.1,ENSG00000226819.1,ENSG00000226948.1,ENSG00000226965.1,ENSG00000227474.1,ENSG00000227584.1,ENSG00000227706.3,ENSG00000228326.1,ENSG00000228528.1,ENSG00000228614.1,ENSG00000228998.3,ENSG00000229133.1,ENSG00000229344.1,ENSG00000229911.2,ENSG00000230937.5,ENSG00000230980.1,ENSG00000231054.1,ENSG00000231870.4,ENSG00000232093.1,ENSG00000232855.2,ENSG00000233929.1,ENSG00000235803.1,ENSG00000235927.2,ENSG00000236044.1,ENSG00000236972.1,ENSG00000237450.4,ENSG00000237548.1,ENSG00000237975.2,ENSG00000238193.1,ENSG00000239492.2,ENSG00000240096.1,ENSG00000240122.1,ENSG00000241735.1,ENSG00000241794.1,ENSG00000242083.2,ENSG00000242925.1,ENSG00000243658.1,ENSG00000243686.2,ENSG00000244146.1,ENSG00000249082.1,ENSG00000249278.1,ENSG00000249364.1,ENSG00000249500.1,ENSG00000249736.1,ENSG00000250158.1,ENSG00000251095.2,ENSG00000251944.1,ENSG00000253315.1,ENSG00000253438.2,ENSG00000253878.1,ENSG00000255364.1,ENSG00000255501.1,ENSG00000256045.1,ENSG00000256148.1,ENSG00000256338.1,ENSG00000256812.1,ENSG00000257443.1,ENSG00000257674.1,ENSG00000257830.1,ENSG00000258457.1,ENSG00000259827.1,ENSG00000260581.1,ENSG00000260846.2,ENSG00000261040.2,ENSG00000264063.1,ENSG00000264338.1,ENSG00000264345.1,ENSG00000265329.1,ENSG00000265359.1,ENSG00000265660.1,ENSG00000265827.1,ENSG00000266184.1,ENSG00000267299.1,ENSG00000268621.1,ENSG00000269113.3,ENSG00000269495.1,ENSG00000269729.1,ENSG00000269855.1,ENSG00000269985.1,ENSG00000271817.1,ENSG00000272180.1,ENSG00000272894.1</t>
  </si>
  <si>
    <t>CL:0002632</t>
  </si>
  <si>
    <t>epithelial cell of lower respiratory tract</t>
  </si>
  <si>
    <t>CNhs11092,CNhs11325,CNhs11993,CNhs12051,CNhs12054,CNhs12058,CNhs12062,CNhs12084</t>
  </si>
  <si>
    <t>CATG00000000088.1,CATG00000000161.1,CATG00000000736.1,CATG00000001200.1,CATG00000002516.1,CATG00000002713.1,CATG00000002825.1,CATG00000003033.1,CATG00000004415.1,CATG00000004533.1,CATG00000004539.1,CATG00000004772.1,CATG00000005801.1,CATG00000005815.1,CATG00000006780.1,CATG00000007803.1,CATG00000008766.1,CATG00000008881.1,CATG00000008949.1,CATG00000008982.1,CATG00000008983.1,CATG00000008985.1,CATG00000008986.1,CATG00000009355.1,CATG00000009357.1,CATG00000011634.1,CATG00000011832.1,CATG00000011928.1,CATG00000011990.1,CATG00000011999.1,CATG00000012286.1,CATG00000012291.1,CATG00000012292.1,CATG00000012294.1,CATG00000013219.1,CATG00000013906.1,CATG00000014045.1,CATG00000014627.1,CATG00000015287.1,CATG00000016092.1,CATG00000016957.1,CATG00000017300.1,CATG00000018268.1,CATG00000018328.1,CATG00000018957.1,CATG00000018958.1,CATG00000019241.1,CATG00000019377.1,CATG00000020277.1,CATG00000021764.1,CATG00000022162.1,CATG00000022465.1,CATG00000023028.1,CATG00000023611.1,CATG00000023888.1,CATG00000024266.1,CATG00000024726.1,CATG00000025763.1,CATG00000025824.1,CATG00000026123.1,CATG00000026184.1,CATG00000027440.1,CATG00000027865.1,CATG00000028168.1,CATG00000028517.1,CATG00000028650.1,CATG00000028692.1,CATG00000030632.1,CATG00000030768.1,CATG00000030837.1,CATG00000031295.1,CATG00000031308.1,CATG00000031334.1,CATG00000031386.1,CATG00000031389.1,CATG00000031391.1,CATG00000031500.1,CATG00000031702.1,CATG00000032406.1,CATG00000032679.1,CATG00000032934.1,CATG00000032955.1,CATG00000033023.1,CATG00000033096.1,CATG00000033334.1,CATG00000033923.1,CATG00000034497.1,CATG00000034601.1,CATG00000034660.1,CATG00000034864.1,CATG00000037778.1,CATG00000038052.1,CATG00000039207.1,CATG00000039288.1,CATG00000040013.1,CATG00000040396.1,CATG00000040446.1,CATG00000040884.1,CATG00000040999.1,CATG00000042036.1,CATG00000042232.1,CATG00000042284.1,CATG00000042600.1,CATG00000043177.1,CATG00000043300.1,CATG00000043663.1,CATG00000044412.1,CATG00000045284.1,CATG00000045442.1,CATG00000046280.1,CATG00000046918.1,CATG00000046938.1,CATG00000047060.1,CATG00000048014.1,CATG00000048744.1,CATG00000048817.1,CATG00000049436.1,CATG00000049696.1,CATG00000049826.1,CATG00000049835.1,CATG00000049866.1,CATG00000050510.1,CATG00000050708.1,CATG00000051357.1,CATG00000051748.1,CATG00000052191.1,CATG00000052461.1,CATG00000052762.1,CATG00000052877.1,CATG00000052905.1,CATG00000053805.1,CATG00000053992.1,CATG00000054030.1,CATG00000054460.1,CATG00000054740.1,CATG00000055108.1,CATG00000055127.1,CATG00000055197.1,CATG00000056075.1,CATG00000056209.1,CATG00000056221.1,CATG00000056426.1,CATG00000056669.1,CATG00000056950.1,CATG00000057355.1,CATG00000057448.1,CATG00000057668.1,CATG00000057930.1,CATG00000058201.1,CATG00000058898.1,CATG00000059961.1,CATG00000060055.1,CATG00000060165.1,CATG00000060166.1,CATG00000060356.1,CATG00000060386.1,CATG00000060979.1,CATG00000061688.1,CATG00000062290.1,CATG00000063289.1,CATG00000063411.1,CATG00000064766.1,CATG00000066161.1,CATG00000066162.1,CATG00000066267.1,CATG00000066606.1,CATG00000067212.1,CATG00000067216.1,CATG00000067218.1,CATG00000067223.1,CATG00000067812.1,CATG00000067892.1,CATG00000067893.1,CATG00000068130.1,CATG00000068454.1,CATG00000068592.1,CATG00000068965.1,CATG00000069358.1,CATG00000071420.1,CATG00000072325.1,CATG00000072795.1,CATG00000075162.1,CATG00000075228.1,CATG00000075836.1,CATG00000076016.1,CATG00000078001.1,CATG00000078004.1,CATG00000078726.1,CATG00000079485.1,CATG00000079737.1,CATG00000079740.1,CATG00000079741.1,CATG00000079758.1,CATG00000080010.1,CATG00000080233.1,CATG00000082568.1,CATG00000082684.1,CATG00000082772.1,CATG00000082896.1,CATG00000083449.1,CATG00000083899.1,CATG00000084015.1,CATG00000085181.1,CATG00000085318.1,CATG00000085328.1,CATG00000086537.1,CATG00000087054.1,CATG00000087326.1,CATG00000087443.1,CATG00000088062.1,CATG00000088189.1,CATG00000088265.1,CATG00000088586.1,CATG00000088916.1,CATG00000090333.1,CATG00000090725.1,CATG00000090933.1,CATG00000091534.1,CATG00000091674.1,CATG00000092216.1,CATG00000092338.1,CATG00000092341.1,CATG00000092342.1,CATG00000092464.1,CATG00000092827.1,CATG00000093295.1,CATG00000093987.1,CATG00000094096.1,CATG00000094535.1,CATG00000094880.1,CATG00000095513.1,CATG00000095724.1,CATG00000095867.1,CATG00000095926.1,CATG00000096745.1,CATG00000096923.1,CATG00000096924.1,CATG00000097174.1,CATG00000097178.1,CATG00000097656.1,CATG00000097851.1,CATG00000097865.1,CATG00000098377.1,CATG00000098747.1,CATG00000098773.1,CATG00000098779.1,CATG00000098869.1,CATG00000099944.1,CATG00000100718.1,CATG00000100760.1,CATG00000101035.1,CATG00000101752.1,CATG00000101903.1,CATG00000102148.1,CATG00000102335.1,CATG00000102786.1,CATG00000103390.1,CATG00000103391.1,CATG00000103455.1,CATG00000103786.1,CATG00000104054.1,CATG00000104218.1,CATG00000104953.1,CATG00000104957.1,CATG00000105889.1,CATG00000106064.1,CATG00000106612.1,CATG00000106881.1,CATG00000107304.1,CATG00000107929.1,CATG00000107960.1,CATG00000108639.1,CATG00000108913.1,CATG00000109048.1,CATG00000109382.1,CATG00000109557.1,CATG00000109844.1,CATG00000109894.1,CATG00000113221.1,CATG00000114510.1,CATG00000116321.1,CATG00000116398.1,CATG00000116501.1,CATG00000116585.1,CATG00000117058.1,CATG00000117181.1,CATG00000117663.1,ENSG00000005884.13,ENSG00000010438.12,ENSG00000013588.5,ENSG00000019186.5,ENSG00000049283.13,ENSG00000052344.11,ENSG00000058085.10,ENSG00000060558.3,ENSG00000062038.9,ENSG00000069812.7,ENSG00000070731.5,ENSG00000073282.8,ENSG00000081277.7,ENSG00000087494.11,ENSG00000088726.11,ENSG00000092295.7,ENSG00000099812.6,ENSG00000100290.2,ENSG00000100558.4,ENSG00000101213.5,ENSG00000101311.11,ENSG00000102890.10,ENSG00000103067.7,ENSG00000104892.12,ENSG00000108602.13,ENSG00000111012.5,ENSG00000111057.6,ENSG00000112559.9,ENSG00000115884.6,ENSG00000117399.9,ENSG00000117407.12,ENSG00000117525.9,ENSG00000117595.6,ENSG00000120055.5,ENSG00000120471.10,ENSG00000124143.6,ENSG00000124664.6,ENSG00000125731.8,ENSG00000125798.10,ENSG00000128422.11,ENSG00000129194.3,ENSG00000129354.7,ENSG00000129514.4,ENSG00000130545.11,ENSG00000131746.8,ENSG00000132470.9,ENSG00000132698.9,ENSG00000133477.12,ENSG00000135480.10,ENSG00000136327.6,ENSG00000136352.13,ENSG00000137440.3,ENSG00000137709.5,ENSG00000138271.4,ENSG00000142273.6,ENSG00000142627.9,ENSG00000146054.13,ENSG00000147689.12,ENSG00000148426.8,ENSG00000149418.6,ENSG00000153294.7,ENSG00000154102.6,ENSG00000154764.5,ENSG00000157992.8,ENSG00000159166.9,ENSG00000160207.4,ENSG00000161249.16,ENSG00000163235.11,ENSG00000163362.6,ENSG00000163814.3,ENSG00000163915.3,ENSG00000164078.8,ENSG00000165474.5,ENSG00000165905.12,ENSG00000166145.10,ENSG00000167105.3,ENSG00000167644.7,ENSG00000167767.9,ENSG00000168528.7,ENSG00000169174.9,ENSG00000169594.8,ENSG00000170209.4,ENSG00000171124.8,ENSG00000171345.9,ENSG00000171346.9,ENSG00000173156.2,ENSG00000173801.12,ENSG00000174564.8,ENSG00000174951.6,ENSG00000175315.2,ENSG00000175707.7,ENSG00000175793.10,ENSG00000176826.11,ENSG00000177106.10,ENSG00000177627.5,ENSG00000178038.12,ENSG00000178078.7,ENSG00000178430.4,ENSG00000179148.5,ENSG00000179593.11,ENSG00000180921.6,ENSG00000181392.10,ENSG00000181885.14,ENSG00000182795.12,ENSG00000183696.9,ENSG00000184292.5,ENSG00000184363.5,ENSG00000184697.6,ENSG00000185467.7,ENSG00000185499.12,ENSG00000186081.7,ENSG00000186832.4,ENSG00000186847.5,ENSG00000188112.4,ENSG00000188643.6,ENSG00000188910.7,ENSG00000189280.3,ENSG00000189334.4,ENSG00000189433.5,ENSG00000196337.6,ENSG00000196754.6,ENSG00000196878.8,ENSG00000197837.3,ENSG00000199426.1,ENSG00000199879.1,ENSG00000200972.1,ENSG00000200997.1,ENSG00000203499.6,ENSG00000203722.3,ENSG00000205420.6,ENSG00000206075.9,ENSG00000207118.1,ENSG00000207708.1,ENSG00000207713.1,ENSG00000208038.1,ENSG00000213906.5,ENSG00000214514.3,ENSG00000214772.2,ENSG00000214860.4,ENSG00000216306.3,ENSG00000218014.1,ENSG00000221241.1,ENSG00000223784.1,ENSG00000224511.1,ENSG00000225950.3,ENSG00000226652.1,ENSG00000227184.3,ENSG00000227308.2,ENSG00000228951.1,ENSG00000229636.2,ENSG00000229647.1,ENSG00000230439.2,ENSG00000230716.3,ENSG00000230937.5,ENSG00000231651.1,ENSG00000231666.1,ENSG00000231802.1,ENSG00000231870.4,ENSG00000233579.1,ENSG00000233719.2,ENSG00000234602.3,ENSG00000235124.1,ENSG00000235565.1,ENSG00000236028.1,ENSG00000236961.1,ENSG00000237425.1,ENSG00000237548.1,ENSG00000238117.1,ENSG00000241416.1,ENSG00000242147.1,ENSG00000247844.1,ENSG00000249500.1,ENSG00000250748.2,ENSG00000251191.3,ENSG00000251381.2,ENSG00000253410.1,ENSG00000253929.1,ENSG00000254261.1,ENSG00000254842.2,ENSG00000254991.1,ENSG00000255325.2,ENSG00000255400.1,ENSG00000257084.1,ENSG00000257528.1,ENSG00000257671.1,ENSG00000257808.1,ENSG00000257925.1,ENSG00000258018.1,ENSG00000258440.1,ENSG00000259132.1,ENSG00000259230.1,ENSG00000260899.1,ENSG00000262302.1,ENSG00000264211.1,ENSG00000264831.1,ENSG00000265039.1,ENSG00000265291.1,ENSG00000265610.1,ENSG00000265660.1,ENSG00000266304.1,ENSG00000267151.2,ENSG00000267288.1,ENSG00000267748.2,ENSG00000268287.1,ENSG00000268941.1,ENSG00000268947.1,ENSG00000270788.1,ENSG00000271817.1,ENSG00000272411.1,ENSG00000273132.1</t>
  </si>
  <si>
    <t>CL:1000280</t>
  </si>
  <si>
    <t>smooth muscle cell of colon</t>
  </si>
  <si>
    <t>A smooth muscle cell that is part of the colon.</t>
  </si>
  <si>
    <t>CNhs10868,CNhs11963,CNhs12007</t>
  </si>
  <si>
    <t>CATG00000001095.1,CATG00000004601.1,CATG00000008626.1,CATG00000009904.1,CATG00000010313.1,CATG00000011648.1,CATG00000013041.1,CATG00000015637.1,CATG00000017033.1,CATG00000020653.1,CATG00000021111.1,CATG00000021280.1,CATG00000022970.1,CATG00000022972.1,CATG00000023888.1,CATG00000027605.1,CATG00000028205.1,CATG00000029938.1,CATG00000030232.1,CATG00000032990.1,CATG00000035944.1,CATG00000037898.1,CATG00000043581.1,CATG00000045818.1,CATG00000047346.1,CATG00000048039.1,CATG00000048399.1,CATG00000049941.1,CATG00000050959.1,CATG00000051748.1,CATG00000053805.1,CATG00000058780.1,CATG00000061624.1,CATG00000063461.1,CATG00000065618.1,CATG00000068597.1,CATG00000069957.1,CATG00000070299.1,CATG00000070462.1,CATG00000072419.1,CATG00000072420.1,CATG00000072556.1,CATG00000073314.1,CATG00000080892.1,CATG00000088468.1,CATG00000088618.1,CATG00000092863.1,CATG00000094156.1,CATG00000094825.1,CATG00000095382.1,CATG00000095698.1,CATG00000095858.1,CATG00000095923.1,CATG00000096238.1,CATG00000096995.1,CATG00000097030.1,CATG00000098035.1,CATG00000098748.1,CATG00000102394.1,CATG00000107054.1,CATG00000107836.1,CATG00000113654.1,CATG00000113992.1,CATG00000115971.1,CATG00000116839.1,ENSG00000005073.5,ENSG00000019991.11,ENSG00000069011.11,ENSG00000103241.5,ENSG00000104321.6,ENSG00000104415.9,ENSG00000118526.6,ENSG00000119919.9,ENSG00000128713.11,ENSG00000138735.11,ENSG00000139329.4,ENSG00000156466.8,ENSG00000159674.7,ENSG00000162493.12,ENSG00000165124.13,ENSG00000169071.10,ENSG00000169174.9,ENSG00000170396.6,ENSG00000172156.3,ENSG00000176697.14,ENSG00000176971.2,ENSG00000178342.4,ENSG00000178343.4,ENSG00000184374.2,ENSG00000189409.8,ENSG00000204882.3,ENSG00000205863.5,ENSG00000213051.3,ENSG00000213949.4,ENSG00000223617.1,ENSG00000223864.1,ENSG00000225790.1,ENSG00000225951.1,ENSG00000226790.2,ENSG00000227621.1,ENSG00000227954.2,ENSG00000228707.1,ENSG00000231943.3,ENSG00000232939.1,ENSG00000233101.6,ENSG00000233588.1,ENSG00000234513.1,ENSG00000234693.1,ENSG00000235636.1,ENSG00000235927.2,ENSG00000236091.1,ENSG00000244456.2,ENSG00000246273.2,ENSG00000251003.3,ENSG00000253330.1,ENSG00000253496.2,ENSG00000254318.1,ENSG00000254542.1,ENSG00000255243.1,ENSG00000257542.4,ENSG00000257582.1,ENSG00000265980.1,ENSG00000267780.1,ENSG00000267984.1,ENSG00000268388.1,ENSG00000269186.1,ENSG00000270058.1,ENSG00000273179.1</t>
  </si>
  <si>
    <t>CL:1000398</t>
  </si>
  <si>
    <t>endothelial cell of hepatic sinusoid</t>
  </si>
  <si>
    <t>An endothelial cell that is part of the hepatic sinusoid.</t>
  </si>
  <si>
    <t>CNhs12075,CNhs12092</t>
  </si>
  <si>
    <t>CATG00000000247.1,CATG00000000263.1,CATG00000003744.1,CATG00000004025.1,CATG00000005460.1,CATG00000005696.1,CATG00000007799.1,CATG00000008686.1,CATG00000012067.1,CATG00000018269.1,CATG00000018508.1,CATG00000019538.1,CATG00000019833.1,CATG00000022645.1,CATG00000023489.1,CATG00000029411.1,CATG00000029625.1,CATG00000030568.1,CATG00000030577.1,CATG00000032409.1,CATG00000032553.1,CATG00000032768.1,CATG00000033856.1,CATG00000035944.1,CATG00000037523.1,CATG00000038511.1,CATG00000039106.1,CATG00000040081.1,CATG00000040370.1,CATG00000040749.1,CATG00000041607.1,CATG00000044399.1,CATG00000046973.1,CATG00000047346.1,CATG00000048945.1,CATG00000049436.1,CATG00000052993.1,CATG00000053011.1,CATG00000054008.1,CATG00000056735.1,CATG00000056929.1,CATG00000058398.1,CATG00000058585.1,CATG00000059694.1,CATG00000061799.1,CATG00000068640.1,CATG00000071640.1,CATG00000072315.1,CATG00000075172.1,CATG00000076246.1,CATG00000077754.1,CATG00000078050.1,CATG00000078340.1,CATG00000082405.1,CATG00000099436.1,CATG00000102977.1,CATG00000107384.1,CATG00000107562.1,CATG00000114340.1,CATG00000116084.1,CATG00000117070.1,CATG00000117222.1,ENSG00000004399.8,ENSG00000006638.7,ENSG00000037280.11,ENSG00000066056.9,ENSG00000066735.10,ENSG00000068001.9,ENSG00000071246.6,ENSG00000074660.11,ENSG00000076706.10,ENSG00000087237.6,ENSG00000090776.5,ENSG00000095370.15,ENSG00000100311.12,ENSG00000101331.11,ENSG00000102048.11,ENSG00000102996.4,ENSG00000105538.4,ENSG00000106991.9,ENSG00000107719.8,ENSG00000108622.6,ENSG00000110799.9,ENSG00000111049.3,ENSG00000113555.4,ENSG00000120075.5,ENSG00000124019.9,ENSG00000125810.9,ENSG00000125878.4,ENSG00000127920.5,ENSG00000128052.8,ENSG00000128917.5,ENSG00000130300.4,ENSG00000130307.7,ENSG00000131477.6,ENSG00000132688.10,ENSG00000133800.4,ENSG00000135636.9,ENSG00000137225.8,ENSG00000139567.8,ENSG00000140873.11,ENSG00000142798.12,ENSG00000142910.11,ENSG00000143537.9,ENSG00000147113.12,ENSG00000149564.7,ENSG00000152804.6,ENSG00000153162.8,ENSG00000154133.10,ENSG00000154783.6,ENSG00000156049.6,ENSG00000157510.9,ENSG00000157570.7,ENSG00000158555.10,ENSG00000158683.3,ENSG00000161940.6,ENSG00000163687.9,ENSG00000164736.5,ENSG00000165716.5,ENSG00000166341.6,ENSG00000167617.2,ENSG00000167680.11,ENSG00000167874.6,ENSG00000168505.6,ENSG00000169291.5,ENSG00000169418.9,ENSG00000171388.9,ENSG00000172889.11,ENSG00000173269.9,ENSG00000176435.6,ENSG00000179044.11,ENSG00000179776.13,ENSG00000179855.5,ENSG00000183018.4,ENSG00000183298.4,ENSG00000183615.5,ENSG00000184113.8,ENSG00000184274.3,ENSG00000185112.4,ENSG00000185361.4,ENSG00000185614.4,ENSG00000186642.11,ENSG00000187013.2,ENSG00000187498.10,ENSG00000187513.8,ENSG00000196411.5,ENSG00000196421.3,ENSG00000196700.3,ENSG00000197245.4,ENSG00000198435.2,ENSG00000198844.6,ENSG00000203883.5,ENSG00000204301.5,ENSG00000205502.3,ENSG00000207798.1,ENSG00000213494.5,ENSG00000223559.1,ENSG00000224459.1,ENSG00000225365.1,ENSG00000226279.2,ENSG00000227695.1,ENSG00000228305.1,ENSG00000228401.3,ENSG00000229970.3,ENSG00000230258.2,ENSG00000231167.3,ENSG00000234005.3,ENSG00000237833.1,ENSG00000241204.1,ENSG00000244239.1,ENSG00000248890.1,ENSG00000249631.1,ENSG00000249751.1,ENSG00000250073.2,ENSG00000250234.1,ENSG00000251322.3,ENSG00000251356.1,ENSG00000252440.1,ENSG00000254943.1,ENSG00000254975.1,ENSG00000255471.1,ENSG00000255808.1,ENSG00000256540.1,ENSG00000259166.1,ENSG00000259222.1,ENSG00000261559.1,ENSG00000263586.1,ENSG00000264304.1,ENSG00000264455.1,ENSG00000265329.1,ENSG00000265444.1,ENSG00000267045.1,ENSG00000267303.1,ENSG00000267583.1,ENSG00000268297.1,ENSG00000271978.1</t>
  </si>
  <si>
    <t>CL:1000413</t>
  </si>
  <si>
    <t>endothelial cell of artery</t>
  </si>
  <si>
    <t>A blood vessel endothelial cell that is part of an arterial endothelium.</t>
  </si>
  <si>
    <t>CNhs10837,CNhs11375,CNhs11926,CNhs11977,CNhs11978,CNhs12022,CNhs12023,CNhs12495,CNhs12496</t>
  </si>
  <si>
    <t>CATG00000000112.1,CATG00000000413.1,CATG00000000571.1,CATG00000004025.1,CATG00000005720.1,CATG00000007799.1,CATG00000007968.1,CATG00000008686.1,CATG00000008972.1,CATG00000009062.1,CATG00000010291.1,CATG00000011976.1,CATG00000011983.1,CATG00000012057.1,CATG00000012067.1,CATG00000012286.1,CATG00000012288.1,CATG00000012956.1,CATG00000012966.1,CATG00000014374.1,CATG00000014376.1,CATG00000015351.1,CATG00000016136.1,CATG00000016757.1,CATG00000018618.1,CATG00000019022.1,CATG00000019490.1,CATG00000019529.1,CATG00000019535.1,CATG00000019538.1,CATG00000020602.1,CATG00000021147.1,CATG00000021580.1,CATG00000022675.1,CATG00000022709.1,CATG00000023239.1,CATG00000023391.1,CATG00000024502.1,CATG00000027114.1,CATG00000028000.1,CATG00000028059.1,CATG00000028168.1,CATG00000028597.1,CATG00000029033.1,CATG00000029625.1,CATG00000030039.1,CATG00000030577.1,CATG00000032105.1,CATG00000033287.1,CATG00000033908.1,CATG00000034655.1,CATG00000035663.1,CATG00000036525.1,CATG00000037972.1,CATG00000038217.1,CATG00000038563.1,CATG00000039525.1,CATG00000039954.1,CATG00000041409.1,CATG00000042065.1,CATG00000042584.1,CATG00000042669.1,CATG00000042867.1,CATG00000042868.1,CATG00000042870.1,CATG00000043898.1,CATG00000044199.1,CATG00000046210.1,CATG00000046265.1,CATG00000046973.1,CATG00000047180.1,CATG00000047181.1,CATG00000047721.1,CATG00000048100.1,CATG00000048815.1,CATG00000049233.1,CATG00000049492.1,CATG00000049645.1,CATG00000049666.1,CATG00000050201.1,CATG00000051684.1,CATG00000052203.1,CATG00000053957.1,CATG00000054545.1,CATG00000054600.1,CATG00000056050.1,CATG00000057722.1,CATG00000059666.1,CATG00000059678.1,CATG00000060356.1,CATG00000061211.1,CATG00000062136.1,CATG00000062749.1,CATG00000062929.1,CATG00000064302.1,CATG00000064767.1,CATG00000065439.1,CATG00000066816.1,CATG00000067155.1,CATG00000067335.1,CATG00000068525.1,CATG00000068634.1,CATG00000068639.1,CATG00000068640.1,CATG00000069358.1,CATG00000069520.1,CATG00000070342.1,CATG00000071640.1,CATG00000071683.1,CATG00000072615.1,CATG00000072792.1,CATG00000073314.1,CATG00000073954.1,CATG00000074711.1,CATG00000075303.1,CATG00000076246.1,CATG00000076339.1,CATG00000077808.1,CATG00000079927.1,CATG00000080182.1,CATG00000080186.1,CATG00000080202.1,CATG00000082368.1,CATG00000082734.1,CATG00000083054.1,CATG00000084021.1,CATG00000084507.1,CATG00000084677.1,CATG00000085602.1,CATG00000085788.1,CATG00000087379.1,CATG00000088365.1,CATG00000088737.1,CATG00000089786.1,CATG00000095078.1,CATG00000095698.1,CATG00000096634.1,CATG00000096638.1,CATG00000096639.1,CATG00000096796.1,CATG00000096914.1,CATG00000096923.1,CATG00000099464.1,CATG00000100867.1,CATG00000100945.1,CATG00000100969.1,CATG00000101583.1,CATG00000101927.1,CATG00000102904.1,CATG00000104063.1,CATG00000104339.1,CATG00000104504.1,CATG00000105595.1,CATG00000105764.1,CATG00000107284.1,CATG00000107319.1,CATG00000107384.1,CATG00000107562.1,CATG00000109918.1,CATG00000110135.1,CATG00000111061.1,CATG00000111755.1,CATG00000113398.1,CATG00000115044.1,CATG00000115980.1,CATG00000116725.1,CATG00000117663.1,ENSG00000001617.7,ENSG00000004399.8,ENSG00000066056.9,ENSG00000068001.9,ENSG00000069812.7,ENSG00000073146.11,ENSG00000074660.11,ENSG00000076356.6,ENSG00000076706.10,ENSG00000078401.6,ENSG00000082126.13,ENSG00000086991.8,ENSG00000087842.6,ENSG00000100060.13,ENSG00000100311.12,ENSG00000101000.4,ENSG00000102010.10,ENSG00000103966.5,ENSG00000105538.4,ENSG00000106366.7,ENSG00000106540.4,ENSG00000106991.9,ENSG00000108622.6,ENSG00000110799.9,ENSG00000113555.4,ENSG00000115380.14,ENSG00000117586.6,ENSG00000118523.5,ENSG00000119630.9,ENSG00000120279.6,ENSG00000120337.7,ENSG00000124019.9,ENSG00000125378.11,ENSG00000126785.8,ENSG00000127329.10,ENSG00000127920.5,ENSG00000128052.8,ENSG00000128645.11,ENSG00000128917.5,ENSG00000132688.10,ENSG00000133101.5,ENSG00000135312.4,ENSG00000135636.9,ENSG00000136114.11,ENSG00000138722.5,ENSG00000139549.2,ENSG00000139567.8,ENSG00000142798.12,ENSG00000142910.11,ENSG00000143140.6,ENSG00000149564.7,ENSG00000150048.6,ENSG00000153162.8,ENSG00000154133.10,ENSG00000154529.10,ENSG00000154783.6,ENSG00000156453.9,ENSG00000157093.4,ENSG00000157554.14,ENSG00000161638.6,ENSG00000161940.6,ENSG00000162458.8,ENSG00000162618.8,ENSG00000163762.2,ENSG00000164161.5,ENSG00000164283.8,ENSG00000164736.5,ENSG00000164867.6,ENSG00000165716.5,ENSG00000165949.8,ENSG00000166670.5,ENSG00000167680.11,ENSG00000168505.6,ENSG00000169291.5,ENSG00000170891.6,ENSG00000171056.6,ENSG00000171388.9,ENSG00000172889.11,ENSG00000173269.9,ENSG00000173862.3,ENSG00000175264.3,ENSG00000175746.4,ENSG00000176435.6,ENSG00000177464.4,ENSG00000178343.4,ENSG00000178922.12,ENSG00000179776.13,ENSG00000183578.5,ENSG00000184113.8,ENSG00000184497.8,ENSG00000185112.4,ENSG00000185860.9,ENSG00000186105.7,ENSG00000187800.9,ENSG00000196700.3,ENSG00000198844.6,ENSG00000199161.1,ENSG00000203883.5,ENSG00000207371.1,ENSG00000207798.1,ENSG00000213494.5,ENSG00000213561.4,ENSG00000215183.4,ENSG00000224459.1,ENSG00000225032.1,ENSG00000225676.1,ENSG00000225775.1,ENSG00000226363.3,ENSG00000226937.5,ENSG00000227517.2,ENSG00000228401.3,ENSG00000228495.1,ENSG00000228496.1,ENSG00000229167.1,ENSG00000229751.1,ENSG00000229953.1,ENSG00000230109.1,ENSG00000230266.1,ENSG00000230309.1,ENSG00000230479.1,ENSG00000231298.2,ENSG00000232949.1,ENSG00000233251.3,ENSG00000233292.1,ENSG00000233611.3,ENSG00000235770.1,ENSG00000236081.1,ENSG00000236641.1,ENSG00000236741.4,ENSG00000238970.1,ENSG00000239264.4,ENSG00000239322.1,ENSG00000243243.1,ENSG00000244619.2,ENSG00000246211.2,ENSG00000248132.2,ENSG00000248890.1,ENSG00000249631.1,ENSG00000249751.1,ENSG00000249867.1,ENSG00000250234.1,ENSG00000252581.1,ENSG00000253168.1,ENSG00000254943.1,ENSG00000254975.1,ENSG00000255471.1,ENSG00000255775.1,ENSG00000257219.1,ENSG00000257477.1,ENSG00000258808.1,ENSG00000259278.1,ENSG00000260604.1,ENSG00000261175.1,ENSG00000265980.1,ENSG00000267107.2,ENSG00000267175.1,ENSG00000267380.1,ENSG00000267583.1,ENSG00000268112.1,ENSG00000269153.1,ENSG00000270547.1,ENSG00000272473.1,ENSG00000273132.1</t>
  </si>
  <si>
    <t>CL:1000487</t>
  </si>
  <si>
    <t>smooth muscle cell of prostate</t>
  </si>
  <si>
    <t>A smooth muscle cell that is part of the prostate gland.</t>
  </si>
  <si>
    <t>CNhs11920,CNhs11976</t>
  </si>
  <si>
    <t>CATG00000002264.1,CATG00000002572.1,CATG00000004601.1,CATG00000004856.1,CATG00000004860.1,CATG00000005515.1,CATG00000005516.1,CATG00000008626.1,CATG00000010969.1,CATG00000012094.1,CATG00000012158.1,CATG00000013128.1,CATG00000014418.1,CATG00000016162.1,CATG00000016163.1,CATG00000019022.1,CATG00000022131.1,CATG00000023511.1,CATG00000023513.1,CATG00000026140.1,CATG00000028059.1,CATG00000030130.1,CATG00000034129.1,CATG00000034373.1,CATG00000034633.1,CATG00000035279.1,CATG00000035290.1,CATG00000035820.1,CATG00000035965.1,CATG00000036608.1,CATG00000039166.1,CATG00000040432.1,CATG00000041004.1,CATG00000041021.1,CATG00000041143.1,CATG00000041218.1,CATG00000041607.1,CATG00000043232.1,CATG00000044407.1,CATG00000045956.1,CATG00000047210.1,CATG00000048100.1,CATG00000048399.1,CATG00000049834.1,CATG00000050959.1,CATG00000050961.1,CATG00000051048.1,CATG00000052032.1,CATG00000052768.1,CATG00000055773.1,CATG00000058320.1,CATG00000058810.1,CATG00000058811.1,CATG00000059127.1,CATG00000059951.1,CATG00000061551.1,CATG00000061625.1,CATG00000063194.1,CATG00000063197.1,CATG00000064964.1,CATG00000065014.1,CATG00000065618.1,CATG00000066638.1,CATG00000066896.1,CATG00000069199.1,CATG00000069956.1,CATG00000069957.1,CATG00000070299.1,CATG00000071957.1,CATG00000072342.1,CATG00000072359.1,CATG00000072514.1,CATG00000072556.1,CATG00000074635.1,CATG00000074723.1,CATG00000076009.1,CATG00000079491.1,CATG00000079555.1,CATG00000081674.1,CATG00000084112.1,CATG00000085447.1,CATG00000086397.1,CATG00000091763.1,CATG00000092236.1,CATG00000094156.1,CATG00000095002.1,CATG00000095923.1,CATG00000098598.1,CATG00000098647.1,CATG00000098756.1,CATG00000101752.1,CATG00000102220.1,CATG00000102393.1,CATG00000102712.1,CATG00000103353.1,CATG00000103779.1,CATG00000106344.1,CATG00000106673.1,CATG00000107054.1,CATG00000107370.1,CATG00000108307.1,CATG00000108346.1,CATG00000108560.1,CATG00000108686.1,CATG00000110122.1,CATG00000114825.1,CATG00000115971.1,CATG00000117958.1,ENSG00000005073.5,ENSG00000013297.6,ENSG00000019991.11,ENSG00000069011.11,ENSG00000079257.3,ENSG00000087303.12,ENSG00000103241.5,ENSG00000104321.6,ENSG00000104368.13,ENSG00000106031.6,ENSG00000113739.6,ENSG00000115461.4,ENSG00000118526.6,ENSG00000121039.5,ENSG00000123496.3,ENSG00000125378.11,ENSG00000127241.12,ENSG00000128606.8,ENSG00000131737.5,ENSG00000133110.10,ENSG00000137573.9,ENSG00000138395.10,ENSG00000138735.11,ENSG00000142794.14,ENSG00000144140.5,ENSG00000145808.4,ENSG00000149090.7,ENSG00000157613.6,ENSG00000159674.7,ENSG00000161544.5,ENSG00000162692.6,ENSG00000163359.11,ENSG00000165092.8,ENSG00000166292.7,ENSG00000168398.5,ENSG00000172156.3,ENSG00000172594.8,ENSG00000173706.8,ENSG00000177820.5,ENSG00000181072.7,ENSG00000188729.2,ENSG00000199015.2,ENSG00000204291.6,ENSG00000205863.5,ENSG00000207621.1,ENSG00000207817.1,ENSG00000211448.7,ENSG00000213222.3,ENSG00000213226.4,ENSG00000213293.4,ENSG00000215246.4,ENSG00000222022.1,ENSG00000224132.2,ENSG00000224186.4,ENSG00000225511.2,ENSG00000226953.3,ENSG00000227145.1,ENSG00000230470.1,ENSG00000230809.1,ENSG00000231943.3,ENSG00000234460.1,ENSG00000234567.1,ENSG00000235420.6,ENSG00000238291.1,ENSG00000239739.1,ENSG00000240990.5,ENSG00000241739.1,ENSG00000243627.4,ENSG00000243766.3,ENSG00000243838.1,ENSG00000244578.1,ENSG00000246273.2,ENSG00000248949.1,ENSG00000249421.1,ENSG00000250752.2,ENSG00000251411.1,ENSG00000253276.1,ENSG00000253330.1,ENSG00000253496.2,ENSG00000255345.1,ENSG00000257225.1,ENSG00000257604.1,ENSG00000258691.1,ENSG00000259293.1,ENSG00000259942.1,ENSG00000261238.1,ENSG00000262003.1,ENSG00000262703.1,ENSG00000263553.1,ENSG00000264558.1,ENSG00000268388.1,ENSG00000268926.1,ENSG00000269186.1,ENSG00000270058.1,ENSG00000270528.1,ENSG00000270705.1,ENSG00000271134.1,ENSG00000271252.1</t>
  </si>
  <si>
    <t>CL:1000494</t>
  </si>
  <si>
    <t>nephron tubule epithelial cell</t>
  </si>
  <si>
    <t>An epithelial cell that is part of a nephron tubule.</t>
  </si>
  <si>
    <t>CNhs11330,CNhs11331,CNhs11332,CNhs11333,CNhs12087,CNhs12088,CNhs12120,CNhs12121,CNhs12728,CNhs12732</t>
  </si>
  <si>
    <t>CATG00000000282.1,CATG00000000816.1,CATG00000001318.1,CATG00000003033.1,CATG00000005569.1,CATG00000006223.1,CATG00000007140.1,CATG00000008762.1,CATG00000008997.1,CATG00000008998.1,CATG00000009007.1,CATG00000009357.1,CATG00000011972.1,CATG00000012291.1,CATG00000012716.1,CATG00000012932.1,CATG00000013198.1,CATG00000013746.1,CATG00000013994.1,CATG00000014054.1,CATG00000016567.1,CATG00000017849.1,CATG00000017996.1,CATG00000018059.1,CATG00000018293.1,CATG00000021461.1,CATG00000024325.1,CATG00000025047.1,CATG00000025223.1,CATG00000027114.1,CATG00000028585.1,CATG00000029273.1,CATG00000031702.1,CATG00000031856.1,CATG00000033882.1,CATG00000033923.1,CATG00000034843.1,CATG00000035618.1,CATG00000035938.1,CATG00000037523.1,CATG00000043412.1,CATG00000044042.1,CATG00000044225.1,CATG00000045442.1,CATG00000045713.1,CATG00000046618.1,CATG00000047094.1,CATG00000049147.1,CATG00000049425.1,CATG00000049835.1,CATG00000050329.1,CATG00000054261.1,CATG00000055127.1,CATG00000057003.1,CATG00000057004.1,CATG00000057129.1,CATG00000057668.1,CATG00000058572.1,CATG00000059509.1,CATG00000065342.1,CATG00000066161.1,CATG00000066936.1,CATG00000066937.1,CATG00000067893.1,CATG00000069829.1,CATG00000071303.1,CATG00000072983.1,CATG00000074726.1,CATG00000074790.1,CATG00000075963.1,CATG00000076290.1,CATG00000078989.1,CATG00000079105.1,CATG00000080010.1,CATG00000081948.1,CATG00000084229.1,CATG00000086133.1,CATG00000086544.1,CATG00000087135.1,CATG00000088850.1,CATG00000090997.1,CATG00000091534.1,CATG00000091674.1,CATG00000092643.1,CATG00000093965.1,CATG00000095913.1,CATG00000100133.1,CATG00000101752.1,CATG00000103787.1,CATG00000106314.1,CATG00000106335.1,CATG00000109489.1,CATG00000109844.1,CATG00000112846.1,CATG00000112847.1,CATG00000112852.1,CATG00000113039.1,CATG00000113883.1,CATG00000115532.1,CATG00000116015.1,CATG00000116398.1,CATG00000117058.1,CATG00000118113.1,CATG00000118203.1,ENSG00000002079.8,ENSG00000005001.5,ENSG00000005884.13,ENSG00000006453.9,ENSG00000008196.8,ENSG00000013588.5,ENSG00000056291.13,ENSG00000057019.11,ENSG00000064218.4,ENSG00000075275.12,ENSG00000075891.17,ENSG00000078399.11,ENSG00000090530.5,ENSG00000095587.8,ENSG00000099812.6,ENSG00000100557.5,ENSG00000100918.8,ENSG00000101057.11,ENSG00000101187.11,ENSG00000101670.7,ENSG00000102243.8,ENSG00000104341.12,ENSG00000104368.13,ENSG00000105996.5,ENSG00000105997.18,ENSG00000108511.8,ENSG00000108753.8,ENSG00000111057.6,ENSG00000111319.8,ENSG00000113249.8,ENSG00000113645.9,ENSG00000113946.3,ENSG00000114529.8,ENSG00000117308.10,ENSG00000117472.5,ENSG00000120055.5,ENSG00000120068.5,ENSG00000120093.7,ENSG00000122861.11,ENSG00000124143.6,ENSG00000124610.3,ENSG00000125618.12,ENSG00000125726.6,ENSG00000125872.7,ENSG00000127129.5,ENSG00000128645.11,ENSG00000128709.10,ENSG00000128710.5,ENSG00000128713.11,ENSG00000129354.7,ENSG00000129451.7,ENSG00000130045.11,ENSG00000130545.11,ENSG00000130702.9,ENSG00000130762.10,ENSG00000130768.10,ENSG00000132031.8,ENSG00000132130.7,ENSG00000133216.12,ENSG00000136883.8,ENSG00000137251.11,ENSG00000137648.12,ENSG00000137673.4,ENSG00000137731.9,ENSG00000139211.5,ENSG00000141738.9,ENSG00000142627.9,ENSG00000142910.11,ENSG00000146038.7,ENSG00000148346.7,ENSG00000148426.8,ENSG00000150551.10,ENSG00000153292.11,ENSG00000154764.5,ENSG00000156510.11,ENSG00000158089.10,ENSG00000158786.4,ENSG00000159263.11,ENSG00000160867.10,ENSG00000160951.3,ENSG00000161249.16,ENSG00000162039.10,ENSG00000162366.3,ENSG00000163347.5,ENSG00000163362.6,ENSG00000163435.11,ENSG00000164690.3,ENSG00000165171.6,ENSG00000165215.5,ENSG00000166145.10,ENSG00000166546.9,ENSG00000167105.3,ENSG00000167642.8,ENSG00000167644.7,ENSG00000167755.9,ENSG00000167767.9,ENSG00000169035.7,ENSG00000169067.2,ENSG00000170166.5,ENSG00000170412.12,ENSG00000170421.7,ENSG00000170523.3,ENSG00000170689.8,ENSG00000171345.9,ENSG00000172005.6,ENSG00000174669.7,ENSG00000175315.2,ENSG00000176753.3,ENSG00000176945.12,ENSG00000177106.10,ENSG00000178078.7,ENSG00000178752.11,ENSG00000178826.6,ENSG00000179242.11,ENSG00000180730.4,ENSG00000181577.11,ENSG00000181885.14,ENSG00000182795.12,ENSG00000183018.4,ENSG00000183145.4,ENSG00000183840.5,ENSG00000183853.13,ENSG00000184292.5,ENSG00000184669.6,ENSG00000184697.6,ENSG00000184937.8,ENSG00000185033.10,ENSG00000185275.6,ENSG00000187185.3,ENSG00000188064.5,ENSG00000188157.9,ENSG00000188277.8,ENSG00000188883.4,ENSG00000189143.8,ENSG00000189431.5,ENSG00000196260.3,ENSG00000197046.7,ENSG00000198075.5,ENSG00000198754.5,ENSG00000198889.3,ENSG00000198910.8,ENSG00000204362.5,ENSG00000204385.6,ENSG00000204516.5,ENSG00000205078.5,ENSG00000205426.6,ENSG00000205795.4,ENSG00000207817.1,ENSG00000212724.2,ENSG00000214049.6,ENSG00000216193.2,ENSG00000216588.4,ENSG00000218014.1,ENSG00000223503.1,ENSG00000223784.1,ENSG00000224269.1,ENSG00000224417.2,ENSG00000224520.2,ENSG00000225330.1,ENSG00000226193.1,ENSG00000226363.3,ENSG00000226835.1,ENSG00000227338.1,ENSG00000228014.1,ENSG00000228877.2,ENSG00000229636.2,ENSG00000230716.3,ENSG00000231107.1,ENSG00000231363.1,ENSG00000231550.1,ENSG00000231651.1,ENSG00000232110.3,ENSG00000232530.1,ENSG00000233101.6,ENSG00000233155.1,ENSG00000233296.1,ENSG00000233313.2,ENSG00000233579.1,ENSG00000233611.3,ENSG00000233970.1,ENSG00000235124.1,ENSG00000235162.4,ENSG00000235947.1,ENSG00000236663.1,ENSG00000236683.2,ENSG00000237594.2,ENSG00000238120.1,ENSG00000239462.1,ENSG00000240476.1,ENSG00000240990.5,ENSG00000241416.1,ENSG00000242207.1,ENSG00000242242.1,ENSG00000243081.2,ENSG00000243486.1,ENSG00000243509.4,ENSG00000244649.2,ENSG00000248544.2,ENSG00000248568.1,ENSG00000249007.1,ENSG00000250073.2,ENSG00000251151.2,ENSG00000251292.1,ENSG00000251381.2,ENSG00000251833.1,ENSG00000253293.3,ENSG00000253500.1,ENSG00000253552.3,ENSG00000255509.2,ENSG00000257184.2,ENSG00000257642.1,ENSG00000258947.2,ENSG00000259207.3,ENSG00000259293.1,ENSG00000259342.1,ENSG00000259359.1,ENSG00000259549.1,ENSG00000259753.1,ENSG00000259933.2,ENSG00000260027.3,ENSG00000260549.1,ENSG00000260650.1,ENSG00000261175.1,ENSG00000261238.1,ENSG00000261787.1,ENSG00000262302.1,ENSG00000262920.1,ENSG00000263462.1,ENSG00000264014.1,ENSG00000264748.1,ENSG00000265610.1,ENSG00000265939.1,ENSG00000267748.2,ENSG00000268669.1,ENSG00000269706.1,ENSG00000270002.1,ENSG00000270182.1,ENSG00000272763.1</t>
  </si>
  <si>
    <t>CL:1000615</t>
  </si>
  <si>
    <t>kidney cortex tubule cell</t>
  </si>
  <si>
    <t>CNhs11330,CNhs12087,CNhs12120</t>
  </si>
  <si>
    <t>CATG00000000462.1,CATG00000001318.1,CATG00000001594.1,CATG00000004011.1,CATG00000006211.1,CATG00000006223.1,CATG00000008429.1,CATG00000008997.1,CATG00000009357.1,CATG00000016524.1,CATG00000018293.1,CATG00000024325.1,CATG00000025047.1,CATG00000027114.1,CATG00000032955.1,CATG00000033882.1,CATG00000034570.1,CATG00000038715.1,CATG00000040450.1,CATG00000043412.1,CATG00000043822.1,CATG00000044225.1,CATG00000045713.1,CATG00000047094.1,CATG00000049317.1,CATG00000051513.1,CATG00000054030.1,CATG00000054261.1,CATG00000054535.1,CATG00000055127.1,CATG00000056959.1,CATG00000057003.1,CATG00000057668.1,CATG00000058572.1,CATG00000059509.1,CATG00000066161.1,CATG00000067893.1,CATG00000069829.1,CATG00000071303.1,CATG00000074726.1,CATG00000076026.1,CATG00000076290.1,CATG00000078989.1,CATG00000079105.1,CATG00000080010.1,CATG00000080157.1,CATG00000081948.1,CATG00000084229.1,CATG00000091534.1,CATG00000093295.1,CATG00000093965.1,CATG00000094265.1,CATG00000094866.1,CATG00000095913.1,CATG00000096037.1,CATG00000098655.1,CATG00000100945.1,CATG00000112846.1,CATG00000112847.1,CATG00000112852.1,CATG00000117059.1,CATG00000118113.1,ENSG00000002587.5,ENSG00000005001.5,ENSG00000005884.13,ENSG00000006453.9,ENSG00000008196.8,ENSG00000013588.5,ENSG00000015520.10,ENSG00000022556.11,ENSG00000052344.11,ENSG00000056291.13,ENSG00000062038.9,ENSG00000073350.9,ENSG00000075275.12,ENSG00000075891.17,ENSG00000078399.11,ENSG00000079337.11,ENSG00000085662.9,ENSG00000088836.8,ENSG00000089723.5,ENSG00000090530.5,ENSG00000095587.8,ENSG00000099812.6,ENSG00000100557.5,ENSG00000100918.8,ENSG00000101057.11,ENSG00000101187.11,ENSG00000102243.8,ENSG00000103044.6,ENSG00000103067.7,ENSG00000103485.13,ENSG00000104341.12,ENSG00000104368.13,ENSG00000105131.3,ENSG00000105699.12,ENSG00000105996.5,ENSG00000105997.18,ENSG00000108511.8,ENSG00000108753.8,ENSG00000111057.6,ENSG00000111319.8,ENSG00000113249.8,ENSG00000113645.9,ENSG00000113946.3,ENSG00000114529.8,ENSG00000116133.7,ENSG00000117308.10,ENSG00000117399.9,ENSG00000117472.5,ENSG00000119411.10,ENSG00000119888.6,ENSG00000120055.5,ENSG00000120068.5,ENSG00000120093.7,ENSG00000122861.11,ENSG00000124143.6,ENSG00000124610.3,ENSG00000125618.12,ENSG00000125872.7,ENSG00000127129.5,ENSG00000128645.11,ENSG00000128709.10,ENSG00000128713.11,ENSG00000129354.7,ENSG00000129451.7,ENSG00000130545.11,ENSG00000130675.10,ENSG00000130762.10,ENSG00000130768.10,ENSG00000131941.3,ENSG00000132031.8,ENSG00000132130.7,ENSG00000132698.9,ENSG00000135480.10,ENSG00000135638.9,ENSG00000136883.8,ENSG00000137251.11,ENSG00000137309.15,ENSG00000137411.12,ENSG00000137648.12,ENSG00000137673.4,ENSG00000137731.9,ENSG00000137819.9,ENSG00000140297.8,ENSG00000141738.9,ENSG00000142623.8,ENSG00000142627.9,ENSG00000142910.11,ENSG00000145103.8,ENSG00000146038.7,ENSG00000146955.6,ENSG00000146966.8,ENSG00000147676.9,ENSG00000148346.7,ENSG00000148426.8,ENSG00000149418.6,ENSG00000151364.11,ENSG00000153292.11,ENSG00000154764.5,ENSG00000155066.11,ENSG00000156510.11,ENSG00000157992.8,ENSG00000158089.10,ENSG00000158786.4,ENSG00000159166.9,ENSG00000159263.11,ENSG00000160867.10,ENSG00000161249.16,ENSG00000162039.10,ENSG00000162366.3,ENSG00000162746.10,ENSG00000163235.11,ENSG00000163347.5,ENSG00000163362.6,ENSG00000163364.5,ENSG00000163435.11,ENSG00000163545.7,ENSG00000163814.3,ENSG00000163817.11,ENSG00000164045.7,ENSG00000164078.8,ENSG00000164251.4,ENSG00000165171.6,ENSG00000166145.10,ENSG00000166897.10,ENSG00000167306.14,ENSG00000167642.8,ENSG00000167644.7,ENSG00000167755.9,ENSG00000167767.9,ENSG00000168672.3,ENSG00000169035.7,ENSG00000169174.9,ENSG00000170166.5,ENSG00000170412.12,ENSG00000170421.7,ENSG00000170689.8,ENSG00000170927.10,ENSG00000171017.6,ENSG00000171124.8,ENSG00000171345.9,ENSG00000172005.6,ENSG00000172927.3,ENSG00000174567.7,ENSG00000174669.7,ENSG00000175315.2,ENSG00000175879.7,ENSG00000176092.9,ENSG00000176945.12,ENSG00000177106.10,ENSG00000178078.7,ENSG00000178826.6,ENSG00000178999.8,ENSG00000179178.6,ENSG00000179750.11,ENSG00000179913.6,ENSG00000180730.4,ENSG00000181392.10,ENSG00000181577.11,ENSG00000181885.14,ENSG00000182795.12,ENSG00000183018.4,ENSG00000183145.4,ENSG00000183778.13,ENSG00000183840.5,ENSG00000183853.13,ENSG00000184292.5,ENSG00000184669.6,ENSG00000184697.6,ENSG00000185033.10,ENSG00000185275.6,ENSG00000185499.12,ENSG00000186212.2,ENSG00000187185.3,ENSG00000188064.5,ENSG00000188157.9,ENSG00000188643.6,ENSG00000189143.8,ENSG00000196260.3,ENSG00000198889.3,ENSG00000198910.8,ENSG00000201041.1,ENSG00000204362.5,ENSG00000204385.6,ENSG00000204516.5,ENSG00000205426.6,ENSG00000205795.4,ENSG00000206053.8,ENSG00000212724.2,ENSG00000214049.6,ENSG00000221267.1,ENSG00000223503.1,ENSG00000223784.1,ENSG00000224189.2,ENSG00000224269.1,ENSG00000225330.1,ENSG00000226363.3,ENSG00000226835.1,ENSG00000226887.3,ENSG00000228014.1,ENSG00000229636.2,ENSG00000229743.2,ENSG00000229970.3,ENSG00000230716.3,ENSG00000231007.4,ENSG00000231107.1,ENSG00000231363.1,ENSG00000231651.1,ENSG00000231851.1,ENSG00000232110.3,ENSG00000232445.1,ENSG00000233101.6,ENSG00000233155.1,ENSG00000233296.1,ENSG00000233313.2,ENSG00000233579.1,ENSG00000233611.3,ENSG00000235124.1,ENSG00000235162.4,ENSG00000236663.1,ENSG00000236683.2,ENSG00000237008.2,ENSG00000237594.2,ENSG00000238120.1,ENSG00000239500.2,ENSG00000240476.1,ENSG00000240990.5,ENSG00000241416.1,ENSG00000243081.2,ENSG00000243486.1,ENSG00000243509.4,ENSG00000244239.1,ENSG00000247844.1,ENSG00000249007.1,ENSG00000249631.1,ENSG00000250539.1,ENSG00000251257.1,ENSG00000251381.2,ENSG00000252866.1,ENSG00000253171.1,ENSG00000253293.3,ENSG00000253552.3,ENSG00000255509.2,ENSG00000256615.1,ENSG00000257528.1,ENSG00000257642.1,ENSG00000258586.1,ENSG00000259207.3,ENSG00000259293.1,ENSG00000259328.1,ENSG00000259549.1,ENSG00000259753.1,ENSG00000260027.3,ENSG00000260549.1,ENSG00000260577.1,ENSG00000260899.1,ENSG00000261175.1,ENSG00000261238.1,ENSG00000261787.1,ENSG00000262302.1,ENSG00000262920.1,ENSG00000264443.1,ENSG00000265329.1,ENSG00000265349.1,ENSG00000265610.1,ENSG00000266656.1,ENSG00000267589.1,ENSG00000267748.2,ENSG00000268964.1,ENSG00000270182.1,ENSG00000272763.1,ENSG00000273328.1</t>
  </si>
  <si>
    <t>CL:1000746</t>
  </si>
  <si>
    <t>glomerular cell</t>
  </si>
  <si>
    <t>CNhs11325,CNhs11333,CNhs12074,CNhs12084,CNhs12086,CNhs12121,CNhs12624,CNhs13080</t>
  </si>
  <si>
    <t>CATG00000003033.1,CATG00000005569.1,CATG00000008686.1,CATG00000009000.1,CATG00000009007.1,CATG00000018122.1,CATG00000023460.1,CATG00000024276.1,CATG00000024566.1,CATG00000025047.1,CATG00000028597.1,CATG00000029660.1,CATG00000029938.1,CATG00000032406.1,CATG00000032553.1,CATG00000033287.1,CATG00000034713.1,CATG00000035944.1,CATG00000037523.1,CATG00000038217.1,CATG00000038563.1,CATG00000039954.1,CATG00000042583.1,CATG00000047060.1,CATG00000049436.1,CATG00000049830.1,CATG00000055400.1,CATG00000056735.1,CATG00000057003.1,CATG00000057668.1,CATG00000058583.1,CATG00000064770.1,CATG00000068639.1,CATG00000071640.1,CATG00000072315.1,CATG00000083054.1,CATG00000088410.1,CATG00000091847.1,CATG00000101752.1,CATG00000105604.1,CATG00000105889.1,CATG00000117058.1,CATG00000117069.1,CATG00000117070.1,ENSG00000013588.5,ENSG00000037280.11,ENSG00000066056.9,ENSG00000068001.9,ENSG00000076706.10,ENSG00000078401.6,ENSG00000099282.5,ENSG00000100311.12,ENSG00000100918.8,ENSG00000105996.5,ENSG00000106991.9,ENSG00000108511.8,ENSG00000108622.6,ENSG00000108753.8,ENSG00000111057.6,ENSG00000117399.9,ENSG00000120068.5,ENSG00000120937.8,ENSG00000125378.11,ENSG00000125726.6,ENSG00000125872.7,ENSG00000125878.4,ENSG00000127129.5,ENSG00000127920.5,ENSG00000128645.11,ENSG00000128713.11,ENSG00000128917.5,ENSG00000135480.10,ENSG00000139567.8,ENSG00000142798.12,ENSG00000142910.11,ENSG00000144063.3,ENSG00000147113.12,ENSG00000149564.7,ENSG00000150551.10,ENSG00000154133.10,ENSG00000157765.7,ENSG00000158089.10,ENSG00000165716.5,ENSG00000167767.9,ENSG00000167874.6,ENSG00000169067.2,ENSG00000171345.9,ENSG00000171388.9,ENSG00000172889.11,ENSG00000176435.6,ENSG00000177106.10,ENSG00000178343.4,ENSG00000178922.12,ENSG00000179776.13,ENSG00000180730.4,ENSG00000181885.14,ENSG00000183615.5,ENSG00000184497.8,ENSG00000184669.6,ENSG00000184697.6,ENSG00000187498.10,ENSG00000196260.3,ENSG00000196700.3,ENSG00000197245.4,ENSG00000197576.9,ENSG00000198435.2,ENSG00000198844.6,ENSG00000203883.5,ENSG00000204301.5,ENSG00000207547.1,ENSG00000207757.1,ENSG00000214867.3,ENSG00000216193.2,ENSG00000218014.1,ENSG00000219797.2,ENSG00000223503.1,ENSG00000226261.1,ENSG00000226363.3,ENSG00000226762.1,ENSG00000227184.3,ENSG00000228401.3,ENSG00000228877.2,ENSG00000230258.2,ENSG00000231363.1,ENSG00000231550.1,ENSG00000232814.2,ENSG00000242207.1,ENSG00000248890.1,ENSG00000249751.1,ENSG00000250073.2,ENSG00000253552.3,ENSG00000254943.1,ENSG00000254975.1,ENSG00000255275.3,ENSG00000255775.1,ENSG00000257671.1,ENSG00000259933.2,ENSG00000260027.3,ENSG00000261175.1,ENSG00000262302.1,ENSG00000262920.1,ENSG00000263462.1,ENSG00000264748.1,ENSG00000267045.1,ENSG00000268669.1,ENSG00000269706.1,ENSG00000272473.1,ENSG00000272763.1,ENSG00000273132.1</t>
  </si>
  <si>
    <t>CL:1001318</t>
  </si>
  <si>
    <t>renal interstitial pericyte</t>
  </si>
  <si>
    <t>CNhs11333,CNhs12121</t>
  </si>
  <si>
    <t>CATG00000000163.1,CATG00000000282.1,CATG00000001381.1,CATG00000003034.1,CATG00000005569.1,CATG00000005924.1,CATG00000008025.1,CATG00000011972.1,CATG00000012094.1,CATG00000012716.1,CATG00000012932.1,CATG00000013746.1,CATG00000013994.1,CATG00000016567.1,CATG00000018058.1,CATG00000018059.1,CATG00000021434.1,CATG00000021632.1,CATG00000024139.1,CATG00000024325.1,CATG00000025047.1,CATG00000025223.1,CATG00000025227.1,CATG00000027114.1,CATG00000027261.1,CATG00000030087.1,CATG00000030352.1,CATG00000031285.1,CATG00000031386.1,CATG00000031528.1,CATG00000033587.1,CATG00000033711.1,CATG00000034713.1,CATG00000039683.1,CATG00000040956.1,CATG00000042583.1,CATG00000042938.1,CATG00000044301.1,CATG00000045352.1,CATG00000047094.1,CATG00000049436.1,CATG00000049526.1,CATG00000051031.1,CATG00000051147.1,CATG00000051858.1,CATG00000053594.1,CATG00000054127.1,CATG00000055146.1,CATG00000055400.1,CATG00000056774.1,CATG00000057003.1,CATG00000057004.1,CATG00000057129.1,CATG00000057668.1,CATG00000058572.1,CATG00000058583.1,CATG00000062829.1,CATG00000062856.1,CATG00000065342.1,CATG00000066805.1,CATG00000069829.1,CATG00000074079.1,CATG00000076290.1,CATG00000080195.1,CATG00000082666.1,CATG00000083861.1,CATG00000086610.1,CATG00000088850.1,CATG00000091674.1,CATG00000091847.1,CATG00000095818.1,CATG00000096685.1,CATG00000097030.1,CATG00000100133.1,CATG00000100135.1,CATG00000109857.1,CATG00000109915.1,CATG00000111128.1,CATG00000113039.1,CATG00000116015.1,CATG00000117058.1,CATG00000117059.1,ENSG00000005073.5,ENSG00000005884.13,ENSG00000064218.4,ENSG00000067057.12,ENSG00000075891.17,ENSG00000078399.11,ENSG00000088836.8,ENSG00000088882.7,ENSG00000090530.5,ENSG00000095587.8,ENSG00000100065.10,ENSG00000100557.5,ENSG00000100918.8,ENSG00000101198.10,ENSG00000103485.13,ENSG00000104368.13,ENSG00000105996.5,ENSG00000105997.18,ENSG00000106004.4,ENSG00000108511.8,ENSG00000108753.8,ENSG00000111057.6,ENSG00000114115.5,ENSG00000115290.5,ENSG00000120068.5,ENSG00000125618.12,ENSG00000125726.6,ENSG00000125872.7,ENSG00000125965.4,ENSG00000125966.8,ENSG00000127129.5,ENSG00000128510.6,ENSG00000128710.5,ENSG00000128713.11,ENSG00000129474.11,ENSG00000130045.11,ENSG00000130702.9,ENSG00000132130.7,ENSG00000133216.12,ENSG00000134871.13,ENSG00000136883.8,ENSG00000139211.5,ENSG00000141738.9,ENSG00000142910.11,ENSG00000144063.3,ENSG00000146038.7,ENSG00000146700.8,ENSG00000147223.5,ENSG00000150551.10,ENSG00000152076.14,ENSG00000156510.11,ENSG00000158089.10,ENSG00000160951.3,ENSG00000162366.3,ENSG00000162496.4,ENSG00000163435.11,ENSG00000165171.6,ENSG00000165188.9,ENSG00000167105.3,ENSG00000167767.9,ENSG00000168081.4,ENSG00000169067.2,ENSG00000170166.5,ENSG00000170412.12,ENSG00000170421.7,ENSG00000170577.7,ENSG00000170689.8,ENSG00000171345.9,ENSG00000174332.3,ENSG00000175229.6,ENSG00000176678.4,ENSG00000176692.4,ENSG00000177106.10,ENSG00000178078.7,ENSG00000178401.10,ENSG00000178752.11,ENSG00000178773.10,ENSG00000178826.6,ENSG00000180730.4,ENSG00000180806.4,ENSG00000180818.4,ENSG00000183242.7,ENSG00000183853.13,ENSG00000184163.3,ENSG00000184551.4,ENSG00000184669.6,ENSG00000184697.6,ENSG00000184809.8,ENSG00000184937.8,ENSG00000187185.3,ENSG00000187550.4,ENSG00000187634.6,ENSG00000188064.5,ENSG00000188157.9,ENSG00000188883.4,ENSG00000189431.5,ENSG00000197046.7,ENSG00000198075.5,ENSG00000200651.1,ENSG00000201592.1,ENSG00000201882.1,ENSG00000203706.4,ENSG00000214867.3,ENSG00000216193.2,ENSG00000216588.4,ENSG00000218014.1,ENSG00000219797.2,ENSG00000224417.2,ENSG00000225330.1,ENSG00000225447.1,ENSG00000225511.2,ENSG00000226835.1,ENSG00000228877.2,ENSG00000229380.1,ENSG00000230716.3,ENSG00000231107.1,ENSG00000231363.1,ENSG00000231441.1,ENSG00000231550.1,ENSG00000232814.2,ENSG00000233085.1,ENSG00000233296.1,ENSG00000233313.2,ENSG00000233521.1,ENSG00000233970.1,ENSG00000234513.1,ENSG00000235828.4,ENSG00000238225.1,ENSG00000239203.1,ENSG00000240210.2,ENSG00000240476.1,ENSG00000240990.5,ENSG00000242207.1,ENSG00000243081.2,ENSG00000243509.4,ENSG00000243916.1,ENSG00000244649.2,ENSG00000245648.1,ENSG00000248265.1,ENSG00000249007.1,ENSG00000250073.2,ENSG00000250133.2,ENSG00000251151.2,ENSG00000251257.1,ENSG00000251292.1,ENSG00000251381.2,ENSG00000251493.2,ENSG00000253293.3,ENSG00000253428.1,ENSG00000253552.3,ENSG00000255509.2,ENSG00000257184.2,ENSG00000257596.1,ENSG00000258947.2,ENSG00000259120.2,ENSG00000259132.1,ENSG00000259207.3,ENSG00000259293.1,ENSG00000259328.1,ENSG00000259359.1,ENSG00000259549.1,ENSG00000259753.1,ENSG00000259933.2,ENSG00000260027.3,ENSG00000260552.1,ENSG00000260944.1,ENSG00000261175.1,ENSG00000261238.1,ENSG00000262294.1,ENSG00000262920.1,ENSG00000263380.1,ENSG00000263462.1,ENSG00000264748.1,ENSG00000265610.1,ENSG00000265962.1,ENSG00000267882.1,ENSG00000268628.1,ENSG00000269706.1,ENSG00000270002.1,ENSG00000270182.1,ENSG00000272636.1,ENSG00000272763.1,ENSG00000273001.1,ENSG00000273451.1</t>
  </si>
  <si>
    <t>UBERON:0000007</t>
  </si>
  <si>
    <t>pituitary gland</t>
  </si>
  <si>
    <t>tissue</t>
  </si>
  <si>
    <t>The pituitary gland is an endocrine gland that secretes hormones that regulate many other glands [GO]. An endocrine gland located ventral to the diencephalon and derived from mixed neuroectodermal and non neuroectodermal origin [ZFIN].</t>
  </si>
  <si>
    <t>CNhs12229,CNhs13805,CNhs14231</t>
  </si>
  <si>
    <t>CATG00000000031.1,CATG00000000100.1,CATG00000000183.1,CATG00000000327.1,CATG00000001087.1,CATG00000001094.1,CATG00000001102.1,CATG00000001214.1,CATG00000001318.1,CATG00000001384.1,CATG00000001395.1,CATG00000001493.1,CATG00000001682.1,CATG00000001744.1,CATG00000001816.1,CATG00000002314.1,CATG00000002474.1,CATG00000002513.1,CATG00000002891.1,CATG00000002958.1,CATG00000003024.1,CATG00000003034.1,CATG00000003569.1,CATG00000003833.1,CATG00000003892.1,CATG00000004001.1,CATG00000004042.1,CATG00000004182.1,CATG00000004360.1,CATG00000004376.1,CATG00000004404.1,CATG00000004986.1,CATG00000005186.1,CATG00000005325.1,CATG00000005853.1,CATG00000005873.1,CATG00000005886.1,CATG00000005943.1,CATG00000005975.1,CATG00000006010.1,CATG00000006034.1,CATG00000006648.1,CATG00000006868.1,CATG00000006970.1,CATG00000006990.1,CATG00000007019.1,CATG00000007143.1,CATG00000007165.1,CATG00000007343.1,CATG00000008570.1,CATG00000008781.1,CATG00000008889.1,CATG00000008928.1,CATG00000009116.1,CATG00000009422.1,CATG00000009624.1,CATG00000009718.1,CATG00000009730.1,CATG00000009814.1,CATG00000010021.1,CATG00000010612.1,CATG00000010623.1,CATG00000010683.1,CATG00000010758.1,CATG00000010780.1,CATG00000010950.1,CATG00000010975.1,CATG00000011049.1,CATG00000011123.1,CATG00000011129.1,CATG00000011165.1,CATG00000011645.1,CATG00000011984.1,CATG00000011986.1,CATG00000012065.1,CATG00000012266.1,CATG00000012404.1,CATG00000012430.1,CATG00000012476.1,CATG00000012894.1,CATG00000013147.1,CATG00000013179.1,CATG00000013181.1,CATG00000013188.1,CATG00000013249.1,CATG00000013266.1,CATG00000013305.1,CATG00000013574.1,CATG00000013617.1,CATG00000013738.1,CATG00000013754.1,CATG00000013940.1,CATG00000014288.1,CATG00000014483.1,CATG00000014509.1,CATG00000014801.1,CATG00000015047.1,CATG00000015176.1,CATG00000015319.1,CATG00000015778.1,CATG00000015810.1,CATG00000015838.1,CATG00000015859.1,CATG00000015962.1,CATG00000016106.1,CATG00000016162.1,CATG00000016234.1,CATG00000016265.1,CATG00000016284.1,CATG00000016305.1,CATG00000016371.1,CATG00000016383.1,CATG00000016407.1,CATG00000016481.1,CATG00000016519.1,CATG00000016531.1,CATG00000016591.1,CATG00000016638.1,CATG00000016744.1,CATG00000016764.1,CATG00000016792.1,CATG00000016802.1,CATG00000016879.1,CATG00000016989.1,CATG00000017001.1,CATG00000017188.1,CATG00000017222.1,CATG00000017469.1,CATG00000017829.1,CATG00000017845.1,CATG00000018046.1,CATG00000018120.1,CATG00000018128.1,CATG00000018158.1,CATG00000018320.1,CATG00000018442.1,CATG00000018757.1,CATG00000019186.1,CATG00000019188.1,CATG00000019247.1,CATG00000019275.1,CATG00000019700.1,CATG00000019935.1,CATG00000020220.1,CATG00000020507.1,CATG00000020659.1,CATG00000020709.1,CATG00000021307.1,CATG00000021477.1,CATG00000021628.1,CATG00000021813.1,CATG00000021837.1,CATG00000021880.1,CATG00000022051.1,CATG00000022243.1,CATG00000022487.1,CATG00000022513.1,CATG00000023043.1,CATG00000023095.1,CATG00000023172.1,CATG00000023299.1,CATG00000023329.1,CATG00000023375.1,CATG00000023674.1,CATG00000023860.1,CATG00000023979.1,CATG00000024074.1,CATG00000024104.1,CATG00000024246.1,CATG00000024386.1,CATG00000024671.1,CATG00000024680.1,CATG00000024789.1,CATG00000024861.1,CATG00000025356.1,CATG00000025559.1,CATG00000025570.1,CATG00000025941.1,CATG00000026181.1,CATG00000026205.1,CATG00000026212.1,CATG00000026277.1,CATG00000026660.1,CATG00000026936.1,CATG00000027072.1,CATG00000027615.1,CATG00000027674.1,CATG00000027736.1,CATG00000027761.1,CATG00000027882.1,CATG00000028157.1,CATG00000028351.1,CATG00000028431.1,CATG00000028551.1,CATG00000028573.1,CATG00000029352.1,CATG00000029360.1,CATG00000029636.1,CATG00000029652.1,CATG00000030138.1,CATG00000030436.1,CATG00000030640.1,CATG00000030713.1,CATG00000030962.1,CATG00000031425.1,CATG00000031873.1,CATG00000031875.1,CATG00000031910.1,CATG00000031917.1,CATG00000032183.1,CATG00000032222.1,CATG00000032557.1,CATG00000032558.1,CATG00000032598.1,CATG00000032625.1,CATG00000032694.1,CATG00000032745.1,CATG00000032904.1,CATG00000032905.1,CATG00000032962.1,CATG00000032972.1,CATG00000032976.1,CATG00000033033.1,CATG00000033133.1,CATG00000033245.1,CATG00000033546.1,CATG00000033628.1,CATG00000033676.1,CATG00000033817.1,CATG00000033898.1,CATG00000034064.1,CATG00000034339.1,CATG00000034554.1,CATG00000034711.1,CATG00000034902.1,CATG00000035422.1,CATG00000035623.1,CATG00000035635.1,CATG00000035680.1,CATG00000035955.1,CATG00000036166.1,CATG00000036176.1,CATG00000037292.1,CATG00000038035.1,CATG00000038058.1,CATG00000038156.1,CATG00000038174.1,CATG00000038210.1,CATG00000038236.1,CATG00000038276.1,CATG00000038333.1,CATG00000038605.1,CATG00000038743.1,CATG00000038795.1,CATG00000038825.1,CATG00000039020.1,CATG00000039145.1,CATG00000039215.1,CATG00000039417.1,CATG00000039453.1,CATG00000039757.1,CATG00000039758.1,CATG00000039787.1,CATG00000039833.1,CATG00000039860.1,CATG00000039895.1,CATG00000040032.1,CATG00000040053.1,CATG00000040073.1,CATG00000040074.1,CATG00000040126.1,CATG00000040147.1,CATG00000040240.1,CATG00000040310.1,CATG00000040485.1,CATG00000040488.1,CATG00000040722.1,CATG00000040724.1,CATG00000040872.1,CATG00000040873.1,CATG00000040876.1,CATG00000040921.1,CATG00000041127.1,CATG00000041192.1,CATG00000041207.1,CATG00000041255.1,CATG00000041270.1,CATG00000041282.1,CATG00000041320.1,CATG00000041366.1,CATG00000041478.1,CATG00000041503.1,CATG00000041508.1,CATG00000041588.1,CATG00000041615.1,CATG00000042069.1,CATG00000042143.1,CATG00000042242.1,CATG00000042645.1,CATG00000043014.1,CATG00000043046.1,CATG00000043358.1,CATG00000043391.1,CATG00000043394.1,CATG00000043430.1,CATG00000043895.1,CATG00000043919.1,CATG00000044367.1,CATG00000044406.1,CATG00000044530.1,CATG00000045212.1,CATG00000045225.1,CATG00000045293.1,CATG00000045390.1,CATG00000045454.1,CATG00000045522.1,CATG00000045621.1,CATG00000046407.1,CATG00000046447.1,CATG00000046457.1,CATG00000046593.1,CATG00000046675.1,CATG00000046796.1,CATG00000046971.1,CATG00000047240.1,CATG00000047241.1,CATG00000047278.1,CATG00000047453.1,CATG00000048000.1,CATG00000048060.1,CATG00000048227.1,CATG00000048483.1,CATG00000048505.1,CATG00000048536.1,CATG00000048554.1,CATG00000048893.1,CATG00000049033.1,CATG00000049271.1,CATG00000049311.1,CATG00000049529.1,CATG00000049576.1,CATG00000049664.1,CATG00000049811.1,CATG00000049826.1,CATG00000049922.1,CATG00000049961.1,CATG00000050375.1,CATG00000050522.1,CATG00000050645.1,CATG00000050864.1,CATG00000050870.1,CATG00000051582.1,CATG00000051757.1,CATG00000052140.1,CATG00000052670.1,CATG00000052754.1,CATG00000052819.1,CATG00000052839.1,CATG00000053131.1,CATG00000053144.1,CATG00000053183.1,CATG00000053438.1,CATG00000053463.1,CATG00000053515.1,CATG00000053609.1,CATG00000053635.1,CATG00000054029.1,CATG00000054078.1,CATG00000054234.1,CATG00000054413.1,CATG00000054527.1,CATG00000054528.1,CATG00000054531.1,CATG00000054576.1,CATG00000054591.1,CATG00000054661.1,CATG00000054738.1,CATG00000054744.1,CATG00000055308.1,CATG00000055334.1,CATG00000055349.1,CATG00000055396.1,CATG00000055463.1,CATG00000055495.1,CATG00000055540.1,CATG00000055909.1,CATG00000056063.1,CATG00000056189.1,CATG00000056464.1,CATG00000056683.1,CATG00000057058.1,CATG00000057124.1,CATG00000057183.1,CATG00000057195.1,CATG00000057241.1,CATG00000057458.1,CATG00000057705.1,CATG00000058090.1,CATG00000058213.1,CATG00000058296.1,CATG00000058339.1,CATG00000058415.1,CATG00000058719.1,CATG00000058837.1,CATG00000059134.1,CATG00000059277.1,CATG00000059841.1,CATG00000059983.1,CATG00000060012.1,CATG00000060022.1,CATG00000060071.1,CATG00000060134.1,CATG00000060349.1,CATG00000060361.1,CATG00000060417.1,CATG00000060560.1,CATG00000060668.1,CATG00000060742.1,CATG00000060907.1,CATG00000060913.1,CATG00000061182.1,CATG00000061339.1,CATG00000061635.1,CATG00000061639.1,CATG00000061649.1,CATG00000061733.1,CATG00000061817.1,CATG00000061966.1,CATG00000062037.1,CATG00000062528.1,CATG00000062530.1,CATG00000062658.1,CATG00000062736.1,CATG00000062787.1,CATG00000063126.1,CATG00000063159.1,CATG00000063812.1,CATG00000064174.1,CATG00000064355.1,CATG00000064358.1,CATG00000064470.1,CATG00000064548.1,CATG00000064715.1,CATG00000064744.1,CATG00000065036.1,CATG00000065255.1,CATG00000065328.1,CATG00000065555.1,CATG00000065792.1,CATG00000065895.1,CATG00000066030.1,CATG00000066069.1,CATG00000066660.1,CATG00000067083.1,CATG00000067412.1,CATG00000067436.1,CATG00000067469.1,CATG00000067670.1,CATG00000067697.1,CATG00000067740.1,CATG00000067799.1,CATG00000067916.1,CATG00000068004.1,CATG00000068774.1,CATG00000068978.1,CATG00000069256.1,CATG00000069553.1,CATG00000069578.1,CATG00000069690.1,CATG00000069743.1,CATG00000069814.1,CATG00000070025.1,CATG00000070354.1,CATG00000071146.1,CATG00000071188.1,CATG00000071350.1,CATG00000071579.1,CATG00000071636.1,CATG00000071663.1,CATG00000071765.1,CATG00000071918.1,CATG00000072343.1,CATG00000072356.1,CATG00000072413.1,CATG00000072514.1,CATG00000072854.1,CATG00000073181.1,CATG00000073333.1,CATG00000073366.1,CATG00000073548.1,CATG00000074151.1,CATG00000074857.1,CATG00000074934.1,CATG00000074980.1,CATG00000075015.1,CATG00000075174.1,CATG00000075204.1,CATG00000075260.1,CATG00000075282.1,CATG00000075560.1,CATG00000075693.1,CATG00000075696.1,CATG00000076620.1,CATG00000077209.1,CATG00000077372.1,CATG00000077438.1,CATG00000077569.1,CATG00000077705.1,CATG00000077806.1,CATG00000077809.1,CATG00000077870.1,CATG00000077933.1,CATG00000078477.1,CATG00000078955.1,CATG00000079011.1,CATG00000079015.1,CATG00000079193.1,CATG00000079668.1,CATG00000080151.1,CATG00000080172.1,CATG00000080290.1,CATG00000080327.1,CATG00000080562.1,CATG00000080851.1,CATG00000080924.1,CATG00000081055.1,CATG00000081162.1,CATG00000081433.1,CATG00000081437.1,CATG00000081618.1,CATG00000081723.1,CATG00000081774.1,CATG00000081807.1,CATG00000081923.1,CATG00000081953.1,CATG00000082064.1,CATG00000082073.1,CATG00000082075.1,CATG00000082136.1,CATG00000082231.1,CATG00000082354.1,CATG00000082592.1,CATG00000082627.1,CATG00000082680.1,CATG00000082753.1,CATG00000082803.1,CATG00000083122.1,CATG00000083246.1,CATG00000083332.1,CATG00000083447.1,CATG00000083629.1,CATG00000083753.1,CATG00000083815.1,CATG00000084135.1,CATG00000084406.1,CATG00000084511.1,CATG00000084531.1,CATG00000084640.1,CATG00000084862.1,CATG00000084956.1,CATG00000085291.1,CATG00000085547.1,CATG00000085616.1,CATG00000086336.1,CATG00000086430.1,CATG00000086814.1,CATG00000086894.1,CATG00000087118.1,CATG00000087798.1,CATG00000088022.1,CATG00000088059.1,CATG00000088106.1,CATG00000088274.1,CATG00000088545.1,CATG00000088618.1,CATG00000088791.1,CATG00000088944.1,CATG00000088994.1,CATG00000089212.1,CATG00000089537.1,CATG00000090190.1,CATG00000090207.1,CATG00000090289.1,CATG00000090353.1,CATG00000090719.1,CATG00000090819.1,CATG00000090825.1,CATG00000090881.1,CATG00000091035.1,CATG00000091092.1,CATG00000091162.1,CATG00000091305.1,CATG00000091455.1,CATG00000091464.1,CATG00000091483.1,CATG00000091709.1,CATG00000091804.1,CATG00000091811.1,CATG00000092088.1,CATG00000092298.1,CATG00000092581.1,CATG00000092638.1,CATG00000092952.1,CATG00000093190.1,CATG00000093196.1,CATG00000093239.1,CATG00000093382.1,CATG00000093892.1,CATG00000093942.1,CATG00000093956.1,CATG00000094158.1,CATG00000094263.1,CATG00000094264.1,CATG00000094290.1,CATG00000094316.1,CATG00000094595.1,CATG00000094596.1,CATG00000094887.1,CATG00000094978.1,CATG00000095143.1,CATG00000095145.1,CATG00000095763.1,CATG00000095773.1,CATG00000095882.1,CATG00000095982.1,CATG00000095995.1,CATG00000096017.1,CATG00000096086.1,CATG00000096385.1,CATG00000096487.1,CATG00000096497.1,CATG00000096501.1,CATG00000096552.1,CATG00000096575.1,CATG00000097167.1,CATG00000097465.1,CATG00000097652.1,CATG00000097660.1,CATG00000097707.1,CATG00000097733.1,CATG00000098071.1,CATG00000098072.1,CATG00000098460.1,CATG00000098493.1,CATG00000098582.1,CATG00000098840.1,CATG00000098907.1,CATG00000099014.1,CATG00000099157.1,CATG00000099212.1,CATG00000099273.1,CATG00000099394.1,CATG00000099527.1,CATG00000099602.1,CATG00000099621.1,CATG00000099990.1,CATG00000100175.1,CATG00000100618.1,CATG00000100625.1,CATG00000100914.1,CATG00000101008.1,CATG00000101272.1,CATG00000101343.1,CATG00000101370.1,CATG00000101393.1,CATG00000101398.1,CATG00000101766.1,CATG00000102408.1,CATG00000103180.1,CATG00000103230.1,CATG00000103361.1,CATG00000103394.1,CATG00000103788.1,CATG00000103889.1,CATG00000104592.1,CATG00000104884.1,CATG00000105091.1,CATG00000105130.1,CATG00000105250.1,CATG00000105259.1,CATG00000105286.1,CATG00000105415.1,CATG00000105435.1,CATG00000105464.1,CATG00000105921.1,CATG00000106031.1,CATG00000106292.1,CATG00000106551.1,CATG00000106763.1,CATG00000107041.1,CATG00000107229.1,CATG00000107245.1,CATG00000107270.1,CATG00000107308.1,CATG00000107336.1,CATG00000107364.1,CATG00000108031.1,CATG00000108322.1,CATG00000108336.1,CATG00000108369.1,CATG00000108379.1,CATG00000108399.1,CATG00000108403.1,CATG00000108408.1,CATG00000108474.1,CATG00000108476.1,CATG00000108483.1,CATG00000108682.1,CATG00000108922.1,CATG00000108937.1,CATG00000108976.1,CATG00000109156.1,CATG00000109309.1,CATG00000109325.1,CATG00000109827.1,CATG00000109831.1,CATG00000109951.1,CATG00000110028.1,CATG00000110036.1,CATG00000110080.1,CATG00000110197.1,CATG00000110218.1,CATG00000110325.1,CATG00000110645.1,CATG00000111158.1,CATG00000111174.1,CATG00000111196.1,CATG00000111260.1,CATG00000111273.1,CATG00000111304.1,CATG00000111589.1,CATG00000111595.1,CATG00000111602.1,CATG00000111627.1,CATG00000111634.1,CATG00000111728.1,CATG00000111989.1,CATG00000111993.1,CATG00000112015.1,CATG00000112263.1,CATG00000112288.1,CATG00000112302.1,CATG00000112312.1,CATG00000112532.1,CATG00000112641.1,CATG00000112642.1,CATG00000112643.1,CATG00000112646.1,CATG00000112833.1,CATG00000112881.1,CATG00000112894.1,CATG00000113048.1,CATG00000113234.1,CATG00000113567.1,CATG00000113625.1,CATG00000113636.1,CATG00000113640.1,CATG00000113659.1,CATG00000113667.1,CATG00000113699.1,CATG00000113806.1,CATG00000113892.1,CATG00000113928.1,CATG00000113983.1,CATG00000114008.1,CATG00000114010.1,CATG00000114068.1,CATG00000114104.1,CATG00000114144.1,CATG00000114145.1,CATG00000114146.1,CATG00000114231.1,CATG00000114289.1,CATG00000114314.1,CATG00000114505.1,CATG00000114605.1,CATG00000114660.1,CATG00000115281.1,CATG00000115496.1,CATG00000115745.1,CATG00000115893.1,CATG00000116012.1,CATG00000116129.1,CATG00000116153.1,CATG00000116182.1,CATG00000116526.1,CATG00000116710.1,CATG00000116973.1,CATG00000116995.1,CATG00000117050.1,CATG00000117114.1,CATG00000117258.1,CATG00000117480.1,CATG00000117523.1,CATG00000117605.1,CATG00000117636.1,CATG00000118141.1,CATG00000118146.1,CATG00000118225.1,CATG00000118287.1,CATG00000118316.1,CATG00000118416.1,ENSG00000001561.6,ENSG00000001631.10,ENSG00000002587.5,ENSG00000003147.13,ENSG00000003987.9,ENSG00000005108.11,ENSG00000005421.4,ENSG00000005486.12,ENSG00000005981.8,ENSG00000006071.7,ENSG00000006606.4,ENSG00000006611.11,ENSG00000006704.6,ENSG00000006740.12,ENSG00000007001.8,ENSG00000007174.13,ENSG00000007516.9,ENSG00000008226.15,ENSG00000008300.10,ENSG00000008710.13,ENSG00000008735.10,ENSG00000010322.11,ENSG00000011347.5,ENSG00000013293.5,ENSG00000015568.8,ENSG00000016391.6,ENSG00000018189.8,ENSG00000019505.3,ENSG00000029559.5,ENSG00000032742.13,ENSG00000036530.4,ENSG00000036828.9,ENSG00000039139.9,ENSG00000041515.11,ENSG00000042317.12,ENSG00000042781.8,ENSG00000042980.8,ENSG00000047346.8,ENSG00000049089.9,ENSG00000049759.12,ENSG00000050030.9,ENSG00000050438.12,ENSG00000053108.12,ENSG00000053328.8,ENSG00000053438.7,ENSG00000053524.7,ENSG00000054356.9,ENSG00000054392.8,ENSG00000055118.10,ENSG00000055732.8,ENSG00000056487.11,ENSG00000057294.9,ENSG00000058866.10,ENSG00000059915.12,ENSG00000060140.4,ENSG00000060709.9,ENSG00000062370.12,ENSG00000064687.8,ENSG00000064835.6,ENSG00000065609.10,ENSG00000065621.10,ENSG00000065923.5,ENSG00000066185.8,ENSG00000066382.12,ENSG00000066651.13,ENSG00000067177.10,ENSG00000067369.9,ENSG00000067445.16,ENSG00000068885.10,ENSG00000068912.9,ENSG00000069011.11,ENSG00000069482.6,ENSG00000070061.10,ENSG00000070081.11,ENSG00000070193.4,ENSG00000070371.11,ENSG00000070886.6,ENSG00000072133.6,ENSG00000072182.8,ENSG00000073910.15,ENSG00000074803.13,ENSG00000075407.13,ENSG00000076344.11,ENSG00000076351.8,ENSG00000077080.5,ENSG00000077092.14,ENSG00000077264.10,ENSG00000077327.11,ENSG00000077616.6,ENSG00000078053.12,ENSG00000078114.14,ENSG00000079101.12,ENSG00000079156.12,ENSG00000079689.9,ENSG00000080031.5,ENSG00000080298.11,ENSG00000080709.10,ENSG00000080823.17,ENSG00000080854.10,ENSG00000080947.10,ENSG00000081052.10,ENSG00000081181.3,ENSG00000081803.11,ENSG00000081818.1,ENSG00000081842.13,ENSG00000081853.13,ENSG00000082175.10,ENSG00000082269.12,ENSG00000083067.18,ENSG00000083097.10,ENSG00000083535.11,ENSG00000084628.5,ENSG00000084764.6,ENSG00000085365.13,ENSG00000085831.11,ENSG00000086619.9,ENSG00000087460.19,ENSG00000087916.7,ENSG00000088538.12,ENSG00000088970.11,ENSG00000089091.12,ENSG00000089101.13,ENSG00000089123.11,ENSG00000089199.5,ENSG00000090612.16,ENSG00000090920.9,ENSG00000091129.15,ENSG00000091536.12,ENSG00000091592.11,ENSG00000091656.11,ENSG00000091664.7,ENSG00000091831.17,ENSG00000091972.14,ENSG00000092051.12,ENSG00000092096.10,ENSG00000092850.7,ENSG00000095066.7,ENSG00000095777.10,ENSG00000096093.10,ENSG00000096872.11,ENSG00000099326.4,ENSG00000099625.8,ENSG00000099954.14,ENSG00000099960.8,ENSG00000099984.6,ENSG00000100228.8,ENSG00000100336.13,ENSG00000100341.7,ENSG00000100473.11,ENSG00000100578.10,ENSG00000100580.7,ENSG00000100583.4,ENSG00000100604.8,ENSG00000100867.10,ENSG00000100987.10,ENSG00000101333.12,ENSG00000101353.10,ENSG00000101438.3,ENSG00000101443.13,ENSG00000101489.14,ENSG00000101746.11,ENSG00000102003.6,ENSG00000102038.11,ENSG00000102053.11,ENSG00000102078.11,ENSG00000102109.7,ENSG00000102195.7,ENSG00000102241.7,ENSG00000102362.11,ENSG00000102383.9,ENSG00000102452.11,ENSG00000102466.11,ENSG00000102531.12,ENSG00000102678.6,ENSG00000102878.11,ENSG00000102890.10,ENSG00000102904.10,ENSG00000102981.5,ENSG00000103494.8,ENSG00000103528.12,ENSG00000103540.12,ENSG00000103599.15,ENSG00000103723.8,ENSG00000104112.4,ENSG00000104177.13,ENSG00000104313.13,ENSG00000104361.5,ENSG00000104381.8,ENSG00000104413.11,ENSG00000104450.8,ENSG00000104723.16,ENSG00000104826.7,ENSG00000105072.4,ENSG00000105219.4,ENSG00000105223.14,ENSG00000105278.6,ENSG00000105501.7,ENSG00000105613.5,ENSG00000105737.5,ENSG00000105792.15,ENSG00000105852.6,ENSG00000105894.7,ENSG00000106025.4,ENSG00000106089.7,ENSG00000106113.14,ENSG00000106125.14,ENSG00000106128.14,ENSG00000106236.3,ENSG00000106526.6,ENSG00000106537.7,ENSG00000106633.11,ENSG00000106686.12,ENSG00000106701.7,ENSG00000106772.13,ENSG00000106829.14,ENSG00000107186.12,ENSG00000107187.11,ENSG00000107295.8,ENSG00000107518.12,ENSG00000107864.10,ENSG00000107890.12,ENSG00000108176.10,ENSG00000108309.8,ENSG00000108370.11,ENSG00000108375.8,ENSG00000108551.4,ENSG00000108556.7,ENSG00000108641.10,ENSG00000108733.5,ENSG00000108924.9,ENSG00000108963.13,ENSG00000109163.6,ENSG00000109339.14,ENSG00000109472.9,ENSG00000109572.9,ENSG00000109680.6,ENSG00000109684.10,ENSG00000109762.11,ENSG00000109771.11,ENSG00000109819.4,ENSG00000109832.8,ENSG00000109944.6,ENSG00000110318.9,ENSG00000110583.8,ENSG00000110675.8,ENSG00000110693.11,ENSG00000110975.4,ENSG00000111052.3,ENSG00000111058.3,ENSG00000111110.7,ENSG00000111261.9,ENSG00000111266.4,ENSG00000111269.2,ENSG00000111490.8,ENSG00000111554.10,ENSG00000111664.6,ENSG00000111752.6,ENSG00000111783.8,ENSG00000111816.6,ENSG00000111834.8,ENSG00000111850.6,ENSG00000111879.14,ENSG00000111912.14,ENSG00000112175.6,ENSG00000112319.13,ENSG00000112379.8,ENSG00000112530.7,ENSG00000112539.10,ENSG00000112796.5,ENSG00000112981.3,ENSG00000113205.2,ENSG00000113209.6,ENSG00000113211.3,ENSG00000113212.4,ENSG00000113296.10,ENSG00000113302.4,ENSG00000113396.8,ENSG00000113448.12,ENSG00000113494.12,ENSG00000113805.8,ENSG00000113966.5,ENSG00000114107.4,ENSG00000114439.14,ENSG00000114473.9,ENSG00000114670.9,ENSG00000114923.12,ENSG00000115138.6,ENSG00000115257.11,ENSG00000115392.7,ENSG00000115423.14,ENSG00000115556.9,ENSG00000115828.11,ENSG00000116039.7,ENSG00000116141.11,ENSG00000116254.13,ENSG00000116299.12,ENSG00000116661.9,ENSG00000116885.14,ENSG00000117425.9,ENSG00000117477.8,ENSG00000117600.8,ENSG00000117707.11,ENSG00000118276.7,ENSG00000118307.14,ENSG00000118432.11,ENSG00000118495.14,ENSG00000118690.8,ENSG00000118965.10,ENSG00000118997.9,ENSG00000119147.5,ENSG00000119411.10,ENSG00000119509.8,ENSG00000119547.5,ENSG00000119636.11,ENSG00000119640.4,ENSG00000119661.10,ENSG00000119684.11,ENSG00000119698.7,ENSG00000119703.12,ENSG00000119737.5,ENSG00000119771.10,ENSG00000119888.6,ENSG00000119906.7,ENSG00000119946.9,ENSG00000119973.3,ENSG00000120088.10,ENSG00000120324.4,ENSG00000120327.4,ENSG00000120328.4,ENSG00000120341.14,ENSG00000120457.7,ENSG00000120555.9,ENSG00000120756.8,ENSG00000120833.9,ENSG00000120915.9,ENSG00000121310.12,ENSG00000121577.9,ENSG00000121653.7,ENSG00000121716.14,ENSG00000121853.3,ENSG00000122375.7,ENSG00000122507.16,ENSG00000122735.11,ENSG00000122970.11,ENSG00000123307.3,ENSG00000123411.10,ENSG00000123570.3,ENSG00000123612.11,ENSG00000123636.13,ENSG00000123836.10,ENSG00000124302.8,ENSG00000124399.3,ENSG00000125522.3,ENSG00000125820.5,ENSG00000125827.4,ENSG00000125931.6,ENSG00000125962.10,ENSG00000126070.14,ENSG00000126217.16,ENSG00000126460.6,ENSG00000126778.7,ENSG00000126870.11,ENSG00000127081.9,ENSG00000127083.7,ENSG00000127328.17,ENSG00000127720.3,ENSG00000127914.12,ENSG00000127954.8,ENSG00000127995.12,ENSG00000128000.11,ENSG00000128346.6,ENSG00000128408.7,ENSG00000128513.10,ENSG00000128564.5,ENSG00000128590.4,ENSG00000128655.12,ENSG00000128739.16,ENSG00000128833.8,ENSG00000128915.7,ENSG00000128918.10,ENSG00000129295.4,ENSG00000129354.7,ENSG00000129946.6,ENSG00000129990.10,ENSG00000130035.2,ENSG00000130037.3,ENSG00000130222.6,ENSG00000130224.10,ENSG00000130294.10,ENSG00000130300.4,ENSG00000130363.7,ENSG00000130396.16,ENSG00000130413.11,ENSG00000130477.10,ENSG00000130545.11,ENSG00000130643.4,ENSG00000130675.10,ENSG00000130827.5,ENSG00000130844.12,ENSG00000131018.18,ENSG00000131115.11,ENSG00000131398.9,ENSG00000131437.11,ENSG00000131697.13,ENSG00000131808.6,ENSG00000131831.13,ENSG00000131848.5,ENSG00000131849.10,ENSG00000131951.6,ENSG00000132026.9,ENSG00000132122.7,ENSG00000132321.12,ENSG00000132554.15,ENSG00000132623.11,ENSG00000132832.5,ENSG00000132849.14,ENSG00000132872.7,ENSG00000132915.6,ENSG00000132932.12,ENSG00000132938.14,ENSG00000133067.13,ENSG00000133103.12,ENSG00000133124.10,ENSG00000133134.7,ENSG00000133135.9,ENSG00000133138.15,ENSG00000133169.5,ENSG00000133401.11,ENSG00000133460.15,ENSG00000133519.8,ENSG00000133640.14,ENSG00000133687.11,ENSG00000133863.2,ENSG00000133878.4,ENSG00000133958.9,ENSG00000134146.7,ENSG00000134200.2,ENSG00000134324.7,ENSG00000134532.11,ENSG00000134709.6,ENSG00000134744.9,ENSG00000135116.5,ENSG00000135119.10,ENSG00000135127.7,ENSG00000135205.10,ENSG00000135298.9,ENSG00000135315.7,ENSG00000135338.9,ENSG00000135346.4,ENSG00000135378.3,ENSG00000135423.8,ENSG00000135473.10,ENSG00000135519.6,ENSG00000135525.14,ENSG00000135541.16,ENSG00000135549.10,ENSG00000135709.8,ENSG00000135722.4,ENSG00000135749.14,ENSG00000135750.10,ENSG00000135951.10,ENSG00000136052.5,ENSG00000136367.12,ENSG00000136383.6,ENSG00000136487.13,ENSG00000136488.10,ENSG00000136828.14,ENSG00000136866.9,ENSG00000136870.6,ENSG00000136931.5,ENSG00000136999.4,ENSG00000137098.9,ENSG00000137463.4,ENSG00000137474.15,ENSG00000137494.9,ENSG00000137691.8,ENSG00000137821.7,ENSG00000137875.4,ENSG00000137941.12,ENSG00000138002.10,ENSG00000138036.14,ENSG00000138039.10,ENSG00000138078.11,ENSG00000138083.3,ENSG00000138162.13,ENSG00000138207.8,ENSG00000138400.8,ENSG00000138495.2,ENSG00000138669.5,ENSG00000138738.6,ENSG00000138741.6,ENSG00000138769.6,ENSG00000138771.10,ENSG00000139044.6,ENSG00000139112.6,ENSG00000139155.4,ENSG00000139160.9,ENSG00000139197.6,ENSG00000139352.3,ENSG00000139438.5,ENSG00000139508.10,ENSG00000139549.2,ENSG00000139656.5,ENSG00000139890.5,ENSG00000139910.15,ENSG00000139973.11,ENSG00000140057.4,ENSG00000140104.9,ENSG00000140284.6,ENSG00000140386.8,ENSG00000140463.9,ENSG00000140488.10,ENSG00000140527.10,ENSG00000141013.10,ENSG00000141294.5,ENSG00000141338.9,ENSG00000141404.11,ENSG00000141431.5,ENSG00000141519.10,ENSG00000141579.6,ENSG00000141655.11,ENSG00000141665.7,ENSG00000141744.3,ENSG00000142494.9,ENSG00000142609.13,ENSG00000142700.7,ENSG00000142973.8,ENSG00000143001.4,ENSG00000143036.12,ENSG00000143107.4,ENSG00000143156.9,ENSG00000143171.8,ENSG00000143178.8,ENSG00000143340.6,ENSG00000143365.12,ENSG00000143443.9,ENSG00000143469.12,ENSG00000143494.11,ENSG00000143502.10,ENSG00000143630.5,ENSG00000143768.7,ENSG00000143845.10,ENSG00000143850.8,ENSG00000143882.5,ENSG00000143952.15,ENSG00000144115.12,ENSG00000144152.8,ENSG00000144161.8,ENSG00000144191.7,ENSG00000144362.7,ENSG00000144369.8,ENSG00000144406.14,ENSG00000144451.14,ENSG00000144452.10,ENSG00000144460.10,ENSG00000144583.4,ENSG00000144619.10,ENSG00000144674.12,ENSG00000144730.12,ENSG00000144792.5,ENSG00000144827.4,ENSG00000144893.8,ENSG00000144935.10,ENSG00000145020.10,ENSG00000145075.7,ENSG00000145087.8,ENSG00000145103.8,ENSG00000145198.10,ENSG00000145248.6,ENSG00000145283.7,ENSG00000145390.7,ENSG00000145451.8,ENSG00000145476.11,ENSG00000145526.7,ENSG00000145723.12,ENSG00000145920.10,ENSG00000146001.4,ENSG00000146151.8,ENSG00000146216.7,ENSG00000146233.3,ENSG00000146243.9,ENSG00000146267.11,ENSG00000146281.5,ENSG00000146350.9,ENSG00000146352.8,ENSG00000146530.7,ENSG00000146700.8,ENSG00000146856.10,ENSG00000146955.6,ENSG00000146966.8,ENSG00000147036.7,ENSG00000147082.13,ENSG00000147118.6,ENSG00000147144.8,ENSG00000147180.12,ENSG00000147231.9,ENSG00000147255.13,ENSG00000147256.6,ENSG00000147257.9,ENSG00000147432.2,ENSG00000147481.9,ENSG00000147535.12,ENSG00000147642.12,ENSG00000147676.9,ENSG00000147912.8,ENSG00000147996.12,ENSG00000148225.11,ENSG00000148798.5,ENSG00000148935.6,ENSG00000149050.5,ENSG00000149201.5,ENSG00000149256.10,ENSG00000149292.12,ENSG00000149295.9,ENSG00000149300.5,ENSG00000149328.10,ENSG00000149346.10,ENSG00000149488.11,ENSG00000149506.6,ENSG00000149735.2,ENSG00000149926.9,ENSG00000149972.6,ENSG00000150051.9,ENSG00000150076.18,ENSG00000150275.13,ENSG00000150627.11,ENSG00000150672.12,ENSG00000150722.6,ENSG00000150773.6,ENSG00000150873.7,ENSG00000151023.12,ENSG00000151025.9,ENSG00000151090.13,ENSG00000151135.5,ENSG00000151229.8,ENSG00000151338.14,ENSG00000151575.10,ENSG00000151612.11,ENSG00000151623.10,ENSG00000151690.10,ENSG00000151693.5,ENSG00000151790.4,ENSG00000151838.7,ENSG00000152078.5,ENSG00000152092.11,ENSG00000152093.3,ENSG00000152128.13,ENSG00000152467.5,ENSG00000152487.6,ENSG00000152503.5,ENSG00000152582.8,ENSG00000152611.7,ENSG00000152669.8,ENSG00000152763.12,ENSG00000152779.12,ENSG00000152932.6,ENSG00000152936.6,ENSG00000152939.10,ENSG00000152942.14,ENSG00000152954.7,ENSG00000153132.8,ENSG00000153140.4,ENSG00000153237.13,ENSG00000153253.11,ENSG00000153291.11,ENSG00000153347.5,ENSG00000153404.9,ENSG00000153558.9,ENSG00000153789.8,ENSG00000153832.7,ENSG00000154040.16,ENSG00000154080.8,ENSG00000154162.9,ENSG00000154188.5,ENSG00000154240.12,ENSG00000154265.11,ENSG00000154319.10,ENSG00000154479.8,ENSG00000154548.8,ENSG00000154655.10,ENSG00000154874.10,ENSG00000154997.8,ENSG00000155085.11,ENSG00000155093.13,ENSG00000155530.2,ENSG00000155719.12,ENSG00000155754.10,ENSG00000155761.9,ENSG00000155792.5,ENSG00000155961.4,ENSG00000155966.9,ENSG00000155970.7,ENSG00000155974.7,ENSG00000156042.13,ENSG00000156050.4,ENSG00000156097.8,ENSG00000156172.5,ENSG00000156206.9,ENSG00000156313.8,ENSG00000156395.8,ENSG00000156414.14,ENSG00000156687.6,ENSG00000156958.10,ENSG00000156959.7,ENSG00000156966.6,ENSG00000156968.8,ENSG00000157064.6,ENSG00000157214.9,ENSG00000157224.11,ENSG00000157343.4,ENSG00000157353.12,ENSG00000157388.9,ENSG00000157423.13,ENSG00000157429.11,ENSG00000157502.8,ENSG00000157542.8,ENSG00000157578.9,ENSG00000157741.10,ENSG00000157796.13,ENSG00000157856.6,ENSG00000158023.5,ENSG00000158113.8,ENSG00000158220.9,ENSG00000158301.14,ENSG00000158423.12,ENSG00000158458.15,ENSG00000158486.9,ENSG00000158525.11,ENSG00000158528.7,ENSG00000158560.10,ENSG00000158816.11,ENSG00000159214.8,ENSG00000159239.7,ENSG00000159248.4,ENSG00000159409.10,ENSG00000159556.5,ENSG00000159915.8,ENSG00000160183.9,ENSG00000160188.5,ENSG00000160298.13,ENSG00000160321.10,ENSG00000160401.10,ENSG00000160460.11,ENSG00000160472.4,ENSG00000161010.10,ENSG00000161040.12,ENSG00000161149.7,ENSG00000161298.12,ENSG00000161328.10,ENSG00000162009.7,ENSG00000162148.6,ENSG00000162390.13,ENSG00000162415.6,ENSG00000162426.10,ENSG00000162437.10,ENSG00000162461.7,ENSG00000162526.6,ENSG00000162543.5,ENSG00000162571.9,ENSG00000162595.4,ENSG00000162620.11,ENSG00000162643.8,ENSG00000162687.12,ENSG00000162755.9,ENSG00000162769.8,ENSG00000162782.11,ENSG00000162814.6,ENSG00000162836.7,ENSG00000162873.10,ENSG00000162913.9,ENSG00000162989.3,ENSG00000162994.11,ENSG00000162997.11,ENSG00000162999.8,ENSG00000163001.7,ENSG00000163012.3,ENSG00000163040.10,ENSG00000163075.8,ENSG00000163093.7,ENSG00000163116.5,ENSG00000163288.9,ENSG00000163293.7,ENSG00000163331.6,ENSG00000163482.7,ENSG00000163491.12,ENSG00000163499.7,ENSG00000163568.9,ENSG00000163590.9,ENSG00000163596.12,ENSG00000163611.7,ENSG00000163612.10,ENSG00000163617.6,ENSG00000163618.13,ENSG00000163629.8,ENSG00000163645.10,ENSG00000163673.6,ENSG00000163686.9,ENSG00000163689.14,ENSG00000163710.3,ENSG00000163746.7,ENSG00000163749.13,ENSG00000163818.12,ENSG00000163879.9,ENSG00000163913.7,ENSG00000163945.11,ENSG00000163995.14,ENSG00000164023.10,ENSG00000164066.8,ENSG00000164070.7,ENSG00000164093.11,ENSG00000164100.7,ENSG00000164114.14,ENSG00000164142.11,ENSG00000164187.6,ENSG00000164197.7,ENSG00000164199.11,ENSG00000164241.9,ENSG00000164270.13,ENSG00000164411.6,ENSG00000164418.15,ENSG00000164458.5,ENSG00000164542.8,ENSG00000164627.13,ENSG00000164659.10,ENSG00000164675.6,ENSG00000164695.4,ENSG00000164830.13,ENSG00000164845.12,ENSG00000164855.11,ENSG00000164953.11,ENSG00000165028.7,ENSG00000165061.10,ENSG00000165092.8,ENSG00000165105.9,ENSG00000165113.8,ENSG00000165115.10,ENSG00000165164.8,ENSG00000165215.5,ENSG00000165238.12,ENSG00000165259.9,ENSG00000165309.9,ENSG00000165325.9,ENSG00000165338.12,ENSG00000165392.5,ENSG00000165449.7,ENSG00000165521.11,ENSG00000165533.14,ENSG00000165548.6,ENSG00000165572.6,ENSG00000165591.6,ENSG00000165606.4,ENSG00000165626.12,ENSG00000165659.12,ENSG00000165695.5,ENSG00000165730.10,ENSG00000165807.3,ENSG00000165813.12,ENSG00000165816.8,ENSG00000165821.7,ENSG00000165899.6,ENSG00000165973.13,ENSG00000165995.14,ENSG00000166006.8,ENSG00000166111.5,ENSG00000166192.10,ENSG00000166206.9,ENSG00000166257.4,ENSG00000166262.11,ENSG00000166263.9,ENSG00000166402.4,ENSG00000166405.10,ENSG00000166432.10,ENSG00000166448.10,ENSG00000166455.9,ENSG00000166510.9,ENSG00000166562.4,ENSG00000166573.4,ENSG00000166578.5,ENSG00000166596.10,ENSG00000166770.6,ENSG00000166828.2,ENSG00000166848.5,ENSG00000166922.4,ENSG00000166924.4,ENSG00000166959.3,ENSG00000166960.12,ENSG00000166987.10,ENSG00000167037.14,ENSG00000167110.12,ENSG00000167210.12,ENSG00000167232.9,ENSG00000167306.14,ENSG00000167380.12,ENSG00000167524.10,ENSG00000167578.12,ENSG00000167608.7,ENSG00000167619.7,ENSG00000167637.12,ENSG00000167642.8,ENSG00000167654.13,ENSG00000167765.3,ENSG00000167858.8,ENSG00000167861.11,ENSG00000167964.8,ENSG00000168000.10,ENSG00000168026.12,ENSG00000168038.6,ENSG00000168243.6,ENSG00000168280.12,ENSG00000168434.8,ENSG00000168491.5,ENSG00000168658.14,ENSG00000168702.12,ENSG00000168743.8,ENSG00000168772.9,ENSG00000168778.7,ENSG00000168824.10,ENSG00000168917.8,ENSG00000169031.14,ENSG00000169064.8,ENSG00000169116.7,ENSG00000169126.11,ENSG00000169297.6,ENSG00000169302.10,ENSG00000169402.11,ENSG00000169436.12,ENSG00000169507.5,ENSG00000169519.15,ENSG00000169618.4,ENSG00000169752.12,ENSG00000169758.8,ENSG00000169855.15,ENSG00000169914.5,ENSG00000169962.4,ENSG00000169989.2,ENSG00000170011.9,ENSG00000170085.13,ENSG00000170145.4,ENSG00000170153.6,ENSG00000170160.12,ENSG00000170264.8,ENSG00000170417.10,ENSG00000170500.8,ENSG00000170615.10,ENSG00000170743.12,ENSG00000170899.6,ENSG00000170903.6,ENSG00000170959.10,ENSG00000170962.8,ENSG00000171016.7,ENSG00000171044.6,ENSG00000171094.11,ENSG00000171155.7,ENSG00000171219.8,ENSG00000171303.5,ENSG00000171435.9,ENSG00000171450.4,ENSG00000171533.7,ENSG00000171551.7,ENSG00000171570.6,ENSG00000171587.10,ENSG00000171595.9,ENSG00000171723.11,ENSG00000171757.11,ENSG00000171798.13,ENSG00000171811.8,ENSG00000171815.3,ENSG00000171817.12,ENSG00000171928.9,ENSG00000171951.4,ENSG00000171962.13,ENSG00000172179.7,ENSG00000172183.10,ENSG00000172264.12,ENSG00000172361.5,ENSG00000172426.11,ENSG00000172465.9,ENSG00000172554.7,ENSG00000172568.4,ENSG00000172771.7,ENSG00000172824.10,ENSG00000172915.14,ENSG00000173013.4,ENSG00000173258.8,ENSG00000173320.5,ENSG00000173376.9,ENSG00000173404.3,ENSG00000173452.9,ENSG00000173467.4,ENSG00000173531.11,ENSG00000173557.10,ENSG00000173610.7,ENSG00000173805.11,ENSG00000173838.7,ENSG000001</t>
  </si>
  <si>
    <t>UBERON:0000060</t>
  </si>
  <si>
    <t>anatomical wall</t>
  </si>
  <si>
    <t>Organ component adjacent to an organ cavity and which consists of a maximal aggregate of organ component layers.</t>
  </si>
  <si>
    <t>CNhs10874,CNhs10875,CNhs11325,CNhs12011,CNhs12084</t>
  </si>
  <si>
    <t>CATG00000000481.1,CATG00000003033.1,CATG00000006016.1,CATG00000006780.1,CATG00000007676.1,CATG00000008040.1,CATG00000008781.1,CATG00000008997.1,CATG00000008998.1,CATG00000009007.1,CATG00000011928.1,CATG00000012188.1,CATG00000020427.1,CATG00000021388.1,CATG00000021434.1,CATG00000025698.1,CATG00000027880.1,CATG00000030165.1,CATG00000030837.1,CATG00000031386.1,CATG00000035211.1,CATG00000039772.1,CATG00000041348.1,CATG00000041704.1,CATG00000043076.1,CATG00000045287.1,CATG00000045442.1,CATG00000046938.1,CATG00000050005.1,CATG00000051357.1,CATG00000053935.1,CATG00000054460.1,CATG00000054740.1,CATG00000057345.1,CATG00000058244.1,CATG00000058399.1,CATG00000058898.1,CATG00000061625.1,CATG00000066162.1,CATG00000066606.1,CATG00000066963.1,CATG00000069370.1,CATG00000072159.1,CATG00000072397.1,CATG00000073211.1,CATG00000073730.1,CATG00000074129.1,CATG00000075456.1,CATG00000078989.1,CATG00000080233.1,CATG00000082681.1,CATG00000083857.1,CATG00000085115.1,CATG00000087443.1,CATG00000091626.1,CATG00000098629.1,CATG00000100867.1,CATG00000100945.1,CATG00000101752.1,CATG00000102220.1,CATG00000103928.1,CATG00000104572.1,CATG00000105889.1,CATG00000106860.1,CATG00000116290.1,CATG00000116398.1,CATG00000118167.1,ENSG00000005001.5,ENSG00000013588.5,ENSG00000019186.5,ENSG00000052344.11,ENSG00000102243.8,ENSG00000107984.5,ENSG00000109193.6,ENSG00000111057.6,ENSG00000112414.10,ENSG00000115129.9,ENSG00000117399.9,ENSG00000119888.6,ENSG00000120937.8,ENSG00000124915.6,ENSG00000125731.8,ENSG00000125798.10,ENSG00000127324.4,ENSG00000129354.7,ENSG00000131941.3,ENSG00000132698.9,ENSG00000135480.10,ENSG00000136352.13,ENSG00000137648.12,ENSG00000141448.4,ENSG00000142273.6,ENSG00000144063.3,ENSG00000148426.8,ENSG00000150551.10,ENSG00000159217.5,ENSG00000163283.6,ENSG00000163362.6,ENSG00000163898.5,ENSG00000164690.3,ENSG00000164855.11,ENSG00000167105.3,ENSG00000167767.9,ENSG00000171345.9,ENSG00000174992.6,ENSG00000177106.10,ENSG00000178597.4,ENSG00000182795.12,ENSG00000184292.5,ENSG00000184697.6,ENSG00000185467.7,ENSG00000185499.12,ENSG00000189143.8,ENSG00000196188.6,ENSG00000196260.3,ENSG00000196611.4,ENSG00000203499.6,ENSG00000207817.1,ENSG00000207923.1,ENSG00000208038.1,ENSG00000214283.4,ENSG00000216306.3,ENSG00000216588.4,ENSG00000223503.1,ENSG00000223652.2,ENSG00000224520.2,ENSG00000226416.1,ENSG00000226652.1,ENSG00000226755.2,ENSG00000227056.2,ENSG00000229636.2,ENSG00000231203.1,ENSG00000231651.1,ENSG00000233579.1,ENSG00000234602.3,ENSG00000234753.1,ENSG00000234949.2,ENSG00000235124.1,ENSG00000235269.1,ENSG00000236671.3,ENSG00000237523.1,ENSG00000238862.1,ENSG00000240891.2,ENSG00000241416.1,ENSG00000247844.1,ENSG00000248538.2,ENSG00000248568.1,ENSG00000248663.2,ENSG00000250509.1,ENSG00000257520.1,ENSG00000257671.1,ENSG00000258998.1,ENSG00000259079.1,ENSG00000259256.1,ENSG00000260604.1,ENSG00000260899.1,ENSG00000264211.1,ENSG00000265039.1,ENSG00000265660.1,ENSG00000266010.1,ENSG00000267190.1,ENSG00000268208.1,ENSG00000270488.1,ENSG00000270780.1,ENSG00000273132.1</t>
  </si>
  <si>
    <t>UBERON:0000065</t>
  </si>
  <si>
    <t>respiratory tract</t>
  </si>
  <si>
    <t>Anatomical structure that is part of the respiratory system. In mammals consists of upper and lower tracts</t>
  </si>
  <si>
    <t>CNhs10625,CNhs10635,CNhs10878,CNhs10884,CNhs11092,CNhs11325,CNhs11328,CNhs11329,CNhs11680,CNhs11766,CNhs11786,CNhs11975,CNhs11989,CNhs11993,CNhs12016,CNhs12051,CNhs12054,CNhs12058,CNhs12062,CNhs12084,CNhs12348,CNhs12894</t>
  </si>
  <si>
    <t>CATG00000004539.1,CATG00000006780.1,CATG00000008985.1,CATG00000008986.1,CATG00000011625.1,CATG00000011990.1,CATG00000016957.1,CATG00000018268.1,CATG00000018958.1,CATG00000019377.1,CATG00000023888.1,CATG00000030837.1,CATG00000031391.1,CATG00000032679.1,CATG00000034601.1,CATG00000042036.1,CATG00000045442.1,CATG00000046280.1,CATG00000049835.1,CATG00000051357.1,CATG00000055108.1,CATG00000055197.1,CATG00000057355.1,CATG00000066161.1,CATG00000066162.1,CATG00000067223.1,CATG00000067812.1,CATG00000067893.1,CATG00000074129.1,CATG00000080010.1,CATG00000082772.1,CATG00000087443.1,CATG00000088586.1,CATG00000092342.1,CATG00000094880.1,CATG00000098377.1,CATG00000101752.1,CATG00000104953.1,CATG00000109844.1,CATG00000116398.1,CATG00000118022.1,ENSG00000013588.5,ENSG00000019186.5,ENSG00000034239.6,ENSG00000047936.6,ENSG00000057149.10,ENSG00000058085.10,ENSG00000062038.9,ENSG00000064270.8,ENSG00000069812.7,ENSG00000073282.8,ENSG00000075673.7,ENSG00000078081.3,ENSG00000086548.8,ENSG00000087916.7,ENSG00000089225.15,ENSG00000099812.6,ENSG00000100558.4,ENSG00000101443.13,ENSG00000103067.7,ENSG00000105388.10,ENSG00000105877.13,ENSG00000106541.7,ENSG00000108602.13,ENSG00000109193.6,ENSG00000110195.7,ENSG00000111012.5,ENSG00000111215.7,ENSG00000111319.8,ENSG00000112559.9,ENSG00000117407.12,ENSG00000117472.5,ENSG00000117525.9,ENSG00000118526.6,ENSG00000120055.5,ENSG00000120075.5,ENSG00000120471.10,ENSG00000121075.5,ENSG00000124107.5,ENSG00000124143.6,ENSG00000124215.12,ENSG00000124664.6,ENSG00000125731.8,ENSG00000125798.10,ENSG00000127129.5,ENSG00000128422.11,ENSG00000129194.3,ENSG00000129514.4,ENSG00000131746.8,ENSG00000132470.9,ENSG00000135373.8,ENSG00000135480.10,ENSG00000136327.6,ENSG00000136352.13,ENSG00000136918.3,ENSG00000137440.3,ENSG00000137857.13,ENSG00000138271.4,ENSG00000140254.8,ENSG00000140465.9,ENSG00000142273.6,ENSG00000145113.17,ENSG00000147689.12,ENSG00000148346.7,ENSG00000149021.2,ENSG00000153292.11,ENSG00000155761.9,ENSG00000157765.7,ENSG00000157992.8,ENSG00000159166.9,ENSG00000163362.6,ENSG00000163915.3,ENSG00000164078.8,ENSG00000164185.4,ENSG00000165474.5,ENSG00000166670.5,ENSG00000166828.2,ENSG00000167644.7,ENSG00000167767.9,ENSG00000168447.6,ENSG00000168907.9,ENSG00000170786.8,ENSG00000171124.8,ENSG00000171345.9,ENSG00000174564.8,ENSG00000174640.8,ENSG00000174950.6,ENSG00000175707.7,ENSG00000175793.10,ENSG00000177627.5,ENSG00000178750.2,ENSG00000179178.6,ENSG00000179593.11,ENSG00000179869.10,ENSG00000180921.6,ENSG00000181885.14,ENSG00000182795.12,ENSG00000183273.2,ENSG00000184292.5,ENSG00000185467.7,ENSG00000185499.12,ENSG00000186081.7,ENSG00000186847.5,ENSG00000188910.7,ENSG00000189334.4,ENSG00000189377.4,ENSG00000196754.6,ENSG00000196878.8,ENSG00000199426.1,ENSG00000203697.7,ENSG00000203722.3,ENSG00000204385.6,ENSG00000205420.6,ENSG00000206075.9,ENSG00000207708.1,ENSG00000207713.1,ENSG00000214860.4,ENSG00000218014.1,ENSG00000224511.1,ENSG00000225383.2,ENSG00000226598.1,ENSG00000227954.2,ENSG00000229415.5,ENSG00000230439.2,ENSG00000230937.5,ENSG00000231666.1,ENSG00000231870.4,ENSG00000234602.3,ENSG00000236028.1,ENSG00000236961.1,ENSG00000241416.1,ENSG00000243910.3,ENSG00000247844.1,ENSG00000251191.3,ENSG00000251381.2,ENSG00000254142.2,ENSG00000255399.2,ENSG00000256615.1,ENSG00000257084.1,ENSG00000257520.1,ENSG00000257671.1,ENSG00000259230.1,ENSG00000260899.1,ENSG00000262302.1,ENSG00000264831.1,ENSG00000265660.1,ENSG00000273132.1</t>
  </si>
  <si>
    <t>UBERON:0000075</t>
  </si>
  <si>
    <t>subdivision of skeletal system</t>
  </si>
  <si>
    <t>Anatomical cluster consisting of the skeletal elements and articular elements that are part of an individual subdivision of the organism.</t>
  </si>
  <si>
    <t>CNhs10846,CNhs10867,CNhs10876,CNhs10881,CNhs11907,CNhs11953,CNhs11962,CNhs11996,CNhs12019,CNhs12063,CNhs12064,CNhs12493,CNhs12538,CNhs12611,CNhs13550,CNhs13551</t>
  </si>
  <si>
    <t>CATG00000001095.1,CATG00000005447.1,CATG00000008679.1,CATG00000013399.1,CATG00000019187.1,CATG00000020744.1,CATG00000024325.1,CATG00000033637.1,CATG00000033638.1,CATG00000036226.1,CATG00000037831.1,CATG00000047650.1,CATG00000048082.1,CATG00000052231.1,CATG00000053594.1,CATG00000055141.1,CATG00000057129.1,CATG00000070299.1,CATG00000070590.1,CATG00000075119.1,CATG00000092863.1,CATG00000096238.1,CATG00000103898.1,CATG00000113992.1,CATG00000115971.1,ENSG00000079257.3,ENSG00000104213.8,ENSG00000104321.6,ENSG00000109705.7,ENSG00000122420.5,ENSG00000125813.9,ENSG00000125965.4,ENSG00000126778.7,ENSG00000131668.9,ENSG00000138675.12,ENSG00000149506.6,ENSG00000153495.6,ENSG00000160886.9,ENSG00000162624.10,ENSG00000182585.5,ENSG00000198807.8,ENSG00000221852.4,ENSG00000223838.1,ENSG00000225554.1,ENSG00000229563.2,ENSG00000231054.1,ENSG00000237413.1,ENSG00000242147.1,ENSG00000253661.1,ENSG00000254366.2,ENSG00000255959.1,ENSG00000257219.1,ENSG00000258661.1,ENSG00000258955.1,ENSG00000264301.1</t>
  </si>
  <si>
    <t>UBERON:0000076</t>
  </si>
  <si>
    <t>external ectoderm</t>
  </si>
  <si>
    <t>The surface (external) layer of ectoderm which begins to proliferate shortly after separation from the neuroectoderm.</t>
  </si>
  <si>
    <t>CNhs11077,CNhs11382,CNhs12032,CNhs12342,CNhs12568,CNhs12572</t>
  </si>
  <si>
    <t>CATG00000000481.1,CATG00000003033.1,CATG00000007705.1,CATG00000008040.1,CATG00000012281.1,CATG00000013219.1,CATG00000014603.1,CATG00000017113.1,CATG00000021081.1,CATG00000025986.1,CATG00000028585.1,CATG00000029202.1,CATG00000029692.1,CATG00000030567.1,CATG00000033882.1,CATG00000034464.1,CATG00000034601.1,CATG00000034604.1,CATG00000037778.1,CATG00000040446.1,CATG00000041704.1,CATG00000042034.1,CATG00000042284.1,CATG00000044307.1,CATG00000046280.1,CATG00000050510.1,CATG00000050708.1,CATG00000052461.1,CATG00000053171.1,CATG00000053805.1,CATG00000054261.1,CATG00000055108.1,CATG00000056075.1,CATG00000057355.1,CATG00000058432.1,CATG00000058699.1,CATG00000062290.1,CATG00000064772.1,CATG00000067812.1,CATG00000070724.1,CATG00000071429.1,CATG00000071872.1,CATG00000072584.1,CATG00000072795.1,CATG00000074500.1,CATG00000075040.1,CATG00000075782.1,CATG00000075963.1,CATG00000076016.1,CATG00000079012.1,CATG00000080010.1,CATG00000081679.1,CATG00000086544.1,CATG00000087699.1,CATG00000094443.1,CATG00000095513.1,CATG00000097865.1,CATG00000098377.1,CATG00000100867.1,CATG00000101035.1,CATG00000101752.1,CATG00000102440.1,CATG00000104218.1,CATG00000105683.1,CATG00000109557.1,CATG00000111159.1,CATG00000111289.1,CATG00000116206.1,ENSG00000057019.11,ENSG00000058085.10,ENSG00000062038.9,ENSG00000090530.5,ENSG00000092969.7,ENSG00000100053.5,ENSG00000100558.4,ENSG00000103257.4,ENSG00000104332.7,ENSG00000105141.4,ENSG00000105370.3,ENSG00000105549.6,ENSG00000108255.3,ENSG00000112559.9,ENSG00000113430.5,ENSG00000115884.6,ENSG00000117407.12,ENSG00000117595.6,ENSG00000121743.3,ENSG00000123364.3,ENSG00000123892.7,ENSG00000125848.9,ENSG00000128422.11,ENSG00000128510.6,ENSG00000132470.9,ENSG00000133101.5,ENSG00000134762.12,ENSG00000135480.10,ENSG00000136944.13,ENSG00000137440.3,ENSG00000137463.4,ENSG00000137975.7,ENSG00000138271.4,ENSG00000138772.8,ENSG00000142273.6,ENSG00000144452.10,ENSG00000149043.12,ENSG00000166492.9,ENSG00000169435.9,ENSG00000169594.8,ENSG00000170523.3,ENSG00000171346.9,ENSG00000175793.10,ENSG00000176826.11,ENSG00000177494.5,ENSG00000180660.6,ENSG00000180921.6,ENSG00000182585.5,ENSG00000183729.3,ENSG00000184363.5,ENSG00000184731.5,ENSG00000186743.2,ENSG00000186847.5,ENSG00000187229.3,ENSG00000188624.2,ENSG00000196337.6,ENSG00000196754.6,ENSG00000197934.4,ENSG00000205426.6,ENSG00000214336.3,ENSG00000223784.1,ENSG00000223883.1,ENSG00000224231.1,ENSG00000224260.2,ENSG00000225764.1,ENSG00000228528.1,ENSG00000229647.1,ENSG00000229659.1,ENSG00000230439.2,ENSG00000231131.2,ENSG00000231291.3,ENSG00000231877.1,ENSG00000232480.1,ENSG00000235674.2,ENSG00000238266.1,ENSG00000240476.1,ENSG00000240489.1,ENSG00000243265.1,ENSG00000243509.4,ENSG00000244752.2,ENSG00000249500.1,ENSG00000249641.2,ENSG00000251095.2,ENSG00000251361.1,ENSG00000254991.1,ENSG00000255191.1,ENSG00000257671.1,ENSG00000258448.1,ENSG00000259153.1,ENSG00000259264.1,ENSG00000259527.1,ENSG00000259648.1,ENSG00000260466.1,ENSG00000265660.1,ENSG00000266656.1,ENSG00000267509.1,ENSG00000268812.2</t>
  </si>
  <si>
    <t>UBERON:0000079</t>
  </si>
  <si>
    <t>male reproductive system</t>
  </si>
  <si>
    <t>The organs associated with producing offspring in the gender that produces spermatozoa.</t>
  </si>
  <si>
    <t>CNhs10628,CNhs10632,CNhs10851,CNhs10882,CNhs10883,CNhs11920,CNhs11972,CNhs11973,CNhs11976,CNhs12014,CNhs12015,CNhs12846,CNhs12847,CNhs12850,CNhs12851,CNhs12998</t>
  </si>
  <si>
    <t>CATG00000005243.1,CATG00000007803.1,CATG00000008781.1,CATG00000012319.1,CATG00000013436.1,CATG00000022090.1,CATG00000022162.1,CATG00000033273.1,CATG00000035290.1,CATG00000036596.1,CATG00000037287.1,CATG00000037292.1,CATG00000038623.1,CATG00000042688.1,CATG00000048246.1,CATG00000052158.1,CATG00000052943.1,CATG00000056291.1,CATG00000056809.1,CATG00000057239.1,CATG00000058818.1,CATG00000060012.1,CATG00000060264.1,CATG00000061625.1,CATG00000066622.1,CATG00000067089.1,CATG00000067637.1,CATG00000067783.1,CATG00000068577.1,CATG00000069957.1,CATG00000070512.1,CATG00000071332.1,CATG00000071334.1,CATG00000071451.1,CATG00000071656.1,CATG00000077986.1,CATG00000078017.1,CATG00000078976.1,CATG00000081623.1,CATG00000086193.1,CATG00000086965.1,CATG00000089107.1,CATG00000095931.1,CATG00000096086.1,CATG00000108922.1,CATG00000110062.1,CATG00000113077.1,CATG00000113124.1,CATG00000117258.1,CATG00000118113.1,ENSG00000005001.5,ENSG00000006047.8,ENSG00000012223.8,ENSG00000014257.11,ENSG00000016082.10,ENSG00000034971.10,ENSG00000054938.11,ENSG00000064199.2,ENSG00000065534.14,ENSG00000069011.11,ENSG00000075891.17,ENSG00000084693.11,ENSG00000086159.8,ENSG00000096006.7,ENSG00000099960.8,ENSG00000100191.4,ENSG00000100249.4,ENSG00000101276.10,ENSG00000101443.13,ENSG00000101911.8,ENSG00000101951.12,ENSG00000102387.11,ENSG00000103241.5,ENSG00000104537.12,ENSG00000104901.2,ENSG00000105289.10,ENSG00000106031.6,ENSG00000106541.7,ENSG00000109182.7,ENSG00000111254.3,ENSG00000113494.12,ENSG00000115194.6,ENSG00000115221.6,ENSG00000115255.6,ENSG00000115616.2,ENSG00000118777.6,ENSG00000119703.12,ENSG00000120068.5,ENSG00000120669.11,ENSG00000123496.3,ENSG00000123999.4,ENSG00000124107.5,ENSG00000124143.6,ENSG00000124939.4,ENSG00000125850.6,ENSG00000128040.6,ENSG00000128346.6,ENSG00000128652.7,ENSG00000128709.10,ENSG00000129451.7,ENSG00000129514.4,ENSG00000130054.4,ENSG00000130176.3,ENSG00000130234.6,ENSG00000130675.10,ENSG00000130957.4,ENSG00000131620.13,ENSG00000132554.15,ENSG00000132749.6,ENSG00000133392.12,ENSG00000133477.12,ENSG00000133863.2,ENSG00000135111.10,ENSG00000135373.8,ENSG00000135436.4,ENSG00000137707.9,ENSG00000137808.12,ENSG00000137857.13,ENSG00000138400.8,ENSG00000138615.4,ENSG00000138735.11,ENSG00000139144.5,ENSG00000139574.7,ENSG00000139865.12,ENSG00000139985.5,ENSG00000140009.14,ENSG00000140279.8,ENSG00000140481.9,ENSG00000140527.10,ENSG00000141294.5,ENSG00000142609.13,ENSG00000142619.4,ENSG00000143125.5,ENSG00000143412.5,ENSG00000143443.9,ENSG00000143450.10,ENSG00000143882.5,ENSG00000144649.4,ENSG00000144837.4,ENSG00000145103.8,ENSG00000145808.4,ENSG00000146013.6,ENSG00000146166.12,ENSG00000147206.12,ENSG00000148346.7,ENSG00000148357.12,ENSG00000150628.2,ENSG00000150773.6,ENSG00000152669.8,ENSG00000153165.14,ENSG00000154227.9,ENSG00000155530.2,ENSG00000156219.12,ENSG00000156463.13,ENSG00000157093.4,ENSG00000157578.9,ENSG00000159182.3,ENSG00000159184.7,ENSG00000159648.7,ENSG00000159763.3,ENSG00000160471.8,ENSG00000161594.6,ENSG00000162814.6,ENSG00000163017.9,ENSG00000163071.6,ENSG00000163431.11,ENSG00000163467.7,ENSG00000163746.7,ENSG00000163749.13,ENSG00000163806.11,ENSG00000164675.6,ENSG00000164764.10,ENSG00000165078.7,ENSG00000165181.12,ENSG00000165188.9,ENSG00000165863.12,ENSG00000166246.9,ENSG00000166743.5,ENSG00000166960.12,ENSG00000167034.9,ENSG00000167311.9,ENSG00000167332.7,ENSG00000167608.7,ENSG00000167646.9,ENSG00000167749.7,ENSG00000167751.8,ENSG00000167754.8,ENSG00000168070.7,ENSG00000168491.5,ENSG00000168589.10,ENSG00000168703.5,ENSG00000169083.11,ENSG00000169126.11,ENSG00000169550.8,ENSG00000170370.10,ENSG00000170689.8,ENSG00000170927.10,ENSG00000171124.8,ENSG00000172139.10,ENSG00000172361.5,ENSG00000172476.3,ENSG00000173013.4,ENSG00000173698.13,ENSG00000173809.11,ENSG00000173838.7,ENSG00000174562.9,ENSG00000174640.8,ENSG00000175879.7,ENSG00000176732.6,ENSG00000177994.11,ENSG00000179008.4,ENSG00000179071.3,ENSG00000180264.6,ENSG00000180336.13,ENSG00000181323.7,ENSG00000181619.11,ENSG00000182584.4,ENSG00000182791.3,ENSG00000183273.2,ENSG00000183742.8,ENSG00000183798.4,ENSG00000183844.12,ENSG00000184012.7,ENSG00000184374.2,ENSG00000184731.5,ENSG00000184937.8,ENSG00000184956.11,ENSG00000185290.3,ENSG00000187867.4,ENSG00000188163.6,ENSG00000188315.3,ENSG00000188729.2,ENSG00000188738.9,ENSG00000189120.3,ENSG00000189292.11,ENSG00000196167.5,ENSG00000196604.7,ENSG00000196711.4,ENSG00000196748.5,ENSG00000197308.4,ENSG00000197506.6,ENSG00000198326.8,ENSG00000203499.6,ENSG00000204291.6,ENSG00000204334.7,ENSG00000204335.3,ENSG00000204361.7,ENSG00000204583.5,ENSG00000205861.7,ENSG00000206549.8,ENSG00000207562.1,ENSG00000207621.1,ENSG00000207708.1,ENSG00000207713.1,ENSG00000207817.1,ENSG00000207864.1,ENSG00000208035.1,ENSG00000213204.4,ENSG00000214447.3,ENSG00000214510.5,ENSG00000214954.4,ENSG00000215910.3,ENSG00000218803.1,ENSG00000218823.1,ENSG00000220908.2,ENSG00000222033.1,ENSG00000222035.2,ENSG00000223561.2,ENSG00000224189.2,ENSG00000224322.1,ENSG00000224577.1,ENSG00000224609.2,ENSG00000225083.1,ENSG00000225285.1,ENSG00000225362.4,ENSG00000225431.1,ENSG00000225511.2,ENSG00000225655.1,ENSG00000225828.1,ENSG00000226598.1,ENSG00000227038.2,ENSG00000227479.1,ENSG00000228412.2,ENSG00000228714.2,ENSG00000229155.1,ENSG00000229847.4,ENSG00000230102.3,ENSG00000230131.1,ENSG00000230453.5,ENSG00000231494.1,ENSG00000231648.1,ENSG00000231817.3,ENSG00000231943.3,ENSG00000232638.1,ENSG00000232729.3,ENSG00000232732.5,ENSG00000233069.1,ENSG00000233874.2,ENSG00000234300.1,ENSG00000234409.4,ENSG00000234610.1,ENSG00000234818.1,ENSG00000235358.1,ENSG00000235410.1,ENSG00000236024.1,ENSG00000236841.3,ENSG00000238029.1,ENSG00000238043.1,ENSG00000238098.4,ENSG00000238120.1,ENSG00000238280.1,ENSG00000238621.1,ENSG00000239704.6,ENSG00000240720.3,ENSG00000240747.3,ENSG00000241560.1,ENSG00000241690.3,ENSG00000242715.3,ENSG00000243350.1,ENSG00000243627.4,ENSG00000243710.3,ENSG00000243766.3,ENSG00000244588.1,ENSG00000245648.1,ENSG00000245768.2,ENSG00000246662.2,ENSG00000247595.2,ENSG00000248191.1,ENSG00000248498.3,ENSG00000248746.1,ENSG00000249267.2,ENSG00000249590.3,ENSG00000249669.3,ENSG00000249715.5,ENSG00000250237.1,ENSG00000250328.1,ENSG00000250709.1,ENSG00000251526.1,ENSG00000251533.2,ENSG00000251583.1,ENSG00000253426.1,ENSG00000253541.1,ENSG00000253864.1,ENSG00000254024.1,ENSG00000254271.1,ENSG00000254815.1,ENSG00000255346.5,ENSG00000255504.1,ENSG00000255824.1,ENSG00000256239.1,ENSG00000256615.1,ENSG00000257084.1,ENSG00000257270.1,ENSG00000257542.4,ENSG00000257817.1,ENSG00000258199.1,ENSG00000258642.1,ENSG00000258713.2,ENSG00000259316.3,ENSG00000259370.1,ENSG00000259663.2,ENSG00000259738.1,ENSG00000260239.1,ENSG00000260459.2,ENSG00000260802.1,ENSG00000261147.1,ENSG00000261437.1,ENSG00000263325.1,ENSG00000263697.1,ENSG00000263812.1,ENSG00000264604.1,ENSG00000266494.1,ENSG00000267023.1,ENSG00000267280.1,ENSG00000267405.1,ENSG00000267618.1,ENSG00000267795.1,ENSG00000268047.1,ENSG00000268095.1,ENSG00000268388.1,ENSG00000268505.1,ENSG00000268926.1,ENSG00000268947.1,ENSG00000269186.1,ENSG00000269936.2,ENSG00000270058.1,ENSG00000270412.1,ENSG00000271584.1,ENSG00000272189.1,ENSG00000272243.1,ENSG00000272514.1,ENSG00000272679.1,ENSG00000272736.1,ENSG00000273138.1,ENSG00000273259.1,ENSG00000273291.1,ENSG00000273452.1</t>
  </si>
  <si>
    <t>UBERON:0000122</t>
  </si>
  <si>
    <t>neuron projection bundle</t>
  </si>
  <si>
    <t>A fasciculated bundle of neuron projections (GO:0043005), largely or completely lacking synapses.</t>
  </si>
  <si>
    <t>CNhs10649,CNhs13449</t>
  </si>
  <si>
    <t>CATG00000000096.1,CATG00000000131.1,CATG00000000417.1,CATG00000000442.1,CATG00000000522.1,CATG00000000566.1,CATG00000000642.1,CATG00000000666.1,CATG00000000681.1,CATG00000000960.1,CATG00000001046.1,CATG00000001164.1,CATG00000001185.1,CATG00000001331.1,CATG00000001384.1,CATG00000001744.1,CATG00000002157.1,CATG00000002237.1,CATG00000002558.1,CATG00000002596.1,CATG00000002598.1,CATG00000002643.1,CATG00000002760.1,CATG00000002936.1,CATG00000003034.1,CATG00000003095.1,CATG00000003125.1,CATG00000003291.1,CATG00000003300.1,CATG00000003315.1,CATG00000003317.1,CATG00000003318.1,CATG00000003325.1,CATG00000003745.1,CATG00000003762.1,CATG00000003810.1,CATG00000003906.1,CATG00000003954.1,CATG00000004052.1,CATG00000004063.1,CATG00000004137.1,CATG00000004224.1,CATG00000004262.1,CATG00000004455.1,CATG00000004590.1,CATG00000004618.1,CATG00000004727.1,CATG00000004815.1,CATG00000004823.1,CATG00000004874.1,CATG00000004923.1,CATG00000005228.1,CATG00000005356.1,CATG00000005541.1,CATG00000005546.1,CATG00000005717.1,CATG00000005727.1,CATG00000005774.1,CATG00000005836.1,CATG00000005842.1,CATG00000005864.1,CATG00000005918.1,CATG00000006010.1,CATG00000006092.1,CATG00000006256.1,CATG00000006265.1,CATG00000006926.1,CATG00000006970.1,CATG00000006977.1,CATG00000007173.1,CATG00000007174.1,CATG00000007178.1,CATG00000007195.1,CATG00000007262.1,CATG00000007389.1,CATG00000007548.1,CATG00000007822.1,CATG00000008047.1,CATG00000008138.1,CATG00000008417.1,CATG00000008698.1,CATG00000008825.1,CATG00000008896.1,CATG00000008938.1,CATG00000009037.1,CATG00000009143.1,CATG00000009232.1,CATG00000009349.1,CATG00000009441.1,CATG00000009732.1,CATG00000010045.1,CATG00000010315.1,CATG00000010329.1,CATG00000010373.1,CATG00000010474.1,CATG00000010757.1,CATG00000010877.1,CATG00000010934.1,CATG00000010993.1,CATG00000011130.1,CATG00000011431.1,CATG00000011447.1,CATG00000011702.1,CATG00000011905.1,CATG00000011916.1,CATG00000012025.1,CATG00000012053.1,CATG00000012098.1,CATG00000012173.1,CATG00000012404.1,CATG00000012584.1,CATG00000012605.1,CATG00000013034.1,CATG00000013067.1,CATG00000013246.1,CATG00000013255.1,CATG00000013286.1,CATG00000013405.1,CATG00000013493.1,CATG00000013576.1,CATG00000013663.1,CATG00000013684.1,CATG00000013831.1,CATG00000014020.1,CATG00000014029.1,CATG00000014113.1,CATG00000014130.1,CATG00000014203.1,CATG00000014382.1,CATG00000014801.1,CATG00000015348.1,CATG00000015372.1,CATG00000015431.1,CATG00000015453.1,CATG00000015546.1,CATG00000015758.1,CATG00000015780.1,CATG00000015858.1,CATG00000015888.1,CATG00000015958.1,CATG00000016007.1,CATG00000016100.1,CATG00000016354.1,CATG00000016472.1,CATG00000016481.1,CATG00000016486.1,CATG00000016552.1,CATG00000016559.1,CATG00000016785.1,CATG00000016817.1,CATG00000016977.1,CATG00000017160.1,CATG00000017162.1,CATG00000017191.1,CATG00000017254.1,CATG00000017381.1,CATG00000017615.1,CATG00000017636.1,CATG00000017739.1,CATG00000017801.1,CATG00000017965.1,CATG00000018008.1,CATG00000018046.1,CATG00000018332.1,CATG00000018955.1,CATG00000019064.1,CATG00000019179.1,CATG00000019279.1,CATG00000019302.1,CATG00000019327.1,CATG00000019477.1,CATG00000019511.1,CATG00000019571.1,CATG00000019782.1,CATG00000019898.1,CATG00000019903.1,CATG00000019931.1,CATG00000019940.1,CATG00000019970.1,CATG00000020198.1,CATG00000020220.1,CATG00000020268.1,CATG00000020292.1,CATG00000020406.1,CATG00000020666.1,CATG00000020709.1,CATG00000020788.1,CATG00000021013.1,CATG00000021025.1,CATG00000021240.1,CATG00000021359.1,CATG00000021414.1,CATG00000021416.1,CATG00000021421.1,CATG00000021488.1,CATG00000021505.1,CATG00000021674.1,CATG00000021813.1,CATG00000022055.1,CATG00000022193.1,CATG00000022223.1,CATG00000022283.1,CATG00000022360.1,CATG00000022433.1,CATG00000022467.1,CATG00000022589.1,CATG00000022721.1,CATG00000022756.1,CATG00000022794.1,CATG00000023100.1,CATG00000023104.1,CATG00000023105.1,CATG00000023177.1,CATG00000023701.1,CATG00000023739.1,CATG00000023929.1,CATG00000023998.1,CATG00000024065.1,CATG00000024079.1,CATG00000024181.1,CATG00000024317.1,CATG00000024409.1,CATG00000024710.1,CATG00000024916.1,CATG00000024942.1,CATG00000025100.1,CATG00000025154.1,CATG00000025282.1,CATG00000025290.1,CATG00000025349.1,CATG00000025376.1,CATG00000025410.1,CATG00000025520.1,CATG00000025559.1,CATG00000025662.1,CATG00000025760.1,CATG00000025912.1,CATG00000026181.1,CATG00000026187.1,CATG00000026222.1,CATG00000026419.1,CATG00000026609.1,CATG00000026747.1,CATG00000026790.1,CATG00000026954.1,CATG00000027101.1,CATG00000027105.1,CATG00000027209.1,CATG00000027266.1,CATG00000027274.1,CATG00000027292.1,CATG00000027321.1,CATG00000027394.1,CATG00000027630.1,CATG00000027658.1,CATG00000027736.1,CATG00000027854.1,CATG00000027880.1,CATG00000028097.1,CATG00000028401.1,CATG00000028672.1,CATG00000028683.1,CATG00000028783.1,CATG00000029061.1,CATG00000029260.1,CATG00000029344.1,CATG00000029652.1,CATG00000029728.1,CATG00000030472.1,CATG00000030474.1,CATG00000030502.1,CATG00000030559.1,CATG00000030612.1,CATG00000030640.1,CATG00000030974.1,CATG00000031007.1,CATG00000031044.1,CATG00000031061.1,CATG00000031212.1,CATG00000031252.1,CATG00000031258.1,CATG00000031287.1,CATG00000031317.1,CATG00000031364.1,CATG00000031439.1,CATG00000031473.1,CATG00000031505.1,CATG00000031514.1,CATG00000031515.1,CATG00000031558.1,CATG00000031621.1,CATG00000031747.1,CATG00000031966.1,CATG00000032049.1,CATG00000032130.1,CATG00000032183.1,CATG00000032359.1,CATG00000032385.1,CATG00000032398.1,CATG00000032454.1,CATG00000032510.1,CATG00000032521.1,CATG00000032558.1,CATG00000032561.1,CATG00000032576.1,CATG00000032577.1,CATG00000032630.1,CATG00000032641.1,CATG00000032669.1,CATG00000032680.1,CATG00000032682.1,CATG00000032755.1,CATG00000032809.1,CATG00000033033.1,CATG00000033130.1,CATG00000033239.1,CATG00000033262.1,CATG00000033353.1,CATG00000033364.1,CATG00000033386.1,CATG00000033736.1,CATG00000033786.1,CATG00000033815.1,CATG00000033858.1,CATG00000033908.1,CATG00000033958.1,CATG00000034013.1,CATG00000034081.1,CATG00000034414.1,CATG00000034600.1,CATG00000034618.1,CATG00000034669.1,CATG00000034705.1,CATG00000034860.1,CATG00000035044.1,CATG00000035189.1,CATG00000035378.1,CATG00000035728.1,CATG00000035955.1,CATG00000036176.1,CATG00000036185.1,CATG00000036308.1,CATG00000036320.1,CATG00000036482.1,CATG00000036504.1,CATG00000036573.1,CATG00000036575.1,CATG00000036627.1,CATG00000036629.1,CATG00000036631.1,CATG00000036994.1,CATG00000037105.1,CATG00000037257.1,CATG00000037260.1,CATG00000037366.1,CATG00000037610.1,CATG00000037762.1,CATG00000037763.1,CATG00000037805.1,CATG00000037912.1,CATG00000038107.1,CATG00000038123.1,CATG00000038141.1,CATG00000038289.1,CATG00000038373.1,CATG00000038432.1,CATG00000038795.1,CATG00000038842.1,CATG00000038847.1,CATG00000038857.1,CATG00000038859.1,CATG00000039004.1,CATG00000039028.1,CATG00000039031.1,CATG00000039173.1,CATG00000039206.1,CATG00000039215.1,CATG00000039219.1,CATG00000039364.1,CATG00000039369.1,CATG00000039370.1,CATG00000039433.1,CATG00000039476.1,CATG00000039745.1,CATG00000039834.1,CATG00000039839.1,CATG00000039846.1,CATG00000039925.1,CATG00000039993.1,CATG00000039999.1,CATG00000040060.1,CATG00000040186.1,CATG00000040194.1,CATG00000040202.1,CATG00000040310.1,CATG00000040315.1,CATG00000040787.1,CATG00000040789.1,CATG00000040829.1,CATG00000040830.1,CATG00000040843.1,CATG00000040933.1,CATG00000040984.1,CATG00000041016.1,CATG00000041200.1,CATG00000041274.1,CATG00000041314.1,CATG00000041354.1,CATG00000041437.1,CATG00000041465.1,CATG00000041500.1,CATG00000041533.1,CATG00000041735.1,CATG00000042245.1,CATG00000042289.1,CATG00000042368.1,CATG00000042653.1,CATG00000042826.1,CATG00000042827.1,CATG00000042978.1,CATG00000042997.1,CATG00000043017.1,CATG00000043109.1,CATG00000043304.1,CATG00000043410.1,CATG00000043513.1,CATG00000043646.1,CATG00000043861.1,CATG00000043868.1,CATG00000043962.1,CATG00000043970.1,CATG00000044529.1,CATG00000044530.1,CATG00000044595.1,CATG00000044642.1,CATG00000044674.1,CATG00000044762.1,CATG00000044981.1,CATG00000045080.1,CATG00000045084.1,CATG00000045146.1,CATG00000045209.1,CATG00000045276.1,CATG00000045387.1,CATG00000045390.1,CATG00000045411.1,CATG00000045443.1,CATG00000045497.1,CATG00000045621.1,CATG00000045694.1,CATG00000045802.1,CATG00000045932.1,CATG00000046115.1,CATG00000046405.1,CATG00000046845.1,CATG00000046872.1,CATG00000047047.1,CATG00000047049.1,CATG00000047057.1,CATG00000047069.1,CATG00000047287.1,CATG00000047323.1,CATG00000047344.1,CATG00000047540.1,CATG00000047791.1,CATG00000048181.1,CATG00000048227.1,CATG00000048252.1,CATG00000048317.1,CATG00000048498.1,CATG00000048536.1,CATG00000048554.1,CATG00000048771.1,CATG00000049101.1,CATG00000049110.1,CATG00000049113.1,CATG00000049271.1,CATG00000049306.1,CATG00000049324.1,CATG00000049409.1,CATG00000049410.1,CATG00000049425.1,CATG00000049514.1,CATG00000049608.1,CATG00000049811.1,CATG00000049914.1,CATG00000049960.1,CATG00000049984.1,CATG00000050166.1,CATG00000050209.1,CATG00000050690.1,CATG00000050795.1,CATG00000050898.1,CATG00000050915.1,CATG00000051131.1,CATG00000051235.1,CATG00000051350.1,CATG00000051571.1,CATG00000051635.1,CATG00000051891.1,CATG00000052025.1,CATG00000052123.1,CATG00000052167.1,CATG00000052341.1,CATG00000052345.1,CATG00000052348.1,CATG00000052397.1,CATG00000052581.1,CATG00000052582.1,CATG00000052819.1,CATG00000053039.1,CATG00000053082.1,CATG00000053087.1,CATG00000053133.1,CATG00000053134.1,CATG00000053198.1,CATG00000053370.1,CATG00000053385.1,CATG00000053438.1,CATG00000053464.1,CATG00000053509.1,CATG00000053609.1,CATG00000053771.1,CATG00000054040.1,CATG00000054046.1,CATG00000054599.1,CATG00000054637.1,CATG00000054650.1,CATG00000054662.1,CATG00000054690.1,CATG00000054694.1,CATG00000054840.1,CATG00000054886.1,CATG00000055191.1,CATG00000055547.1,CATG00000056229.1,CATG00000056232.1,CATG00000056431.1,CATG00000056648.1,CATG00000056705.1,CATG00000056741.1,CATG00000056934.1,CATG00000056978.1,CATG00000057045.1,CATG00000057064.1,CATG00000057072.1,CATG00000057103.1,CATG00000057161.1,CATG00000057195.1,CATG00000057232.1,CATG00000057393.1,CATG00000057421.1,CATG00000057491.1,CATG00000057570.1,CATG00000057669.1,CATG00000057697.1,CATG00000057762.1,CATG00000057935.1,CATG00000057936.1,CATG00000058014.1,CATG00000058067.1,CATG00000058082.1,CATG00000058144.1,CATG00000058274.1,CATG00000058415.1,CATG00000058545.1,CATG00000058627.1,CATG00000058655.1,CATG00000058679.1,CATG00000058713.1,CATG00000058739.1,CATG00000058931.1,CATG00000059134.1,CATG00000059140.1,CATG00000059153.1,CATG00000059162.1,CATG00000059234.1,CATG00000059598.1,CATG00000059671.1,CATG00000059841.1,CATG00000059933.1,CATG00000059975.1,CATG00000059978.1,CATG00000059983.1,CATG00000060027.1,CATG00000060165.1,CATG00000060295.1,CATG00000060349.1,CATG00000060483.1,CATG00000060742.1,CATG00000060811.1,CATG00000060867.1,CATG00000060907.1,CATG00000061487.1,CATG00000061587.1,CATG00000061634.1,CATG00000061652.1,CATG00000061654.1,CATG00000061804.1,CATG00000061961.1,CATG00000062047.1,CATG00000062168.1,CATG00000062280.1,CATG00000062509.1,CATG00000062779.1,CATG00000062788.1,CATG00000062801.1,CATG00000063101.1,CATG00000063490.1,CATG00000063534.1,CATG00000063541.1,CATG00000063611.1,CATG00000063700.1,CATG00000063720.1,CATG00000064157.1,CATG00000064299.1,CATG00000064388.1,CATG00000064422.1,CATG00000064447.1,CATG00000064470.1,CATG00000064569.1,CATG00000064637.1,CATG00000064650.1,CATG00000064744.1,CATG00000064750.1,CATG00000064823.1,CATG00000064897.1,CATG00000064910.1,CATG00000064931.1,CATG00000064965.1,CATG00000065030.1,CATG00000065040.1,CATG00000065054.1,CATG00000065139.1,CATG00000065311.1,CATG00000065328.1,CATG00000065425.1,CATG00000065501.1,CATG00000065520.1,CATG00000065555.1,CATG00000065641.1,CATG00000065672.1,CATG00000065811.1,CATG00000065958.1,CATG00000066020.1,CATG00000066208.1,CATG00000066259.1,CATG00000066274.1,CATG00000066648.1,CATG00000066752.1,CATG00000067038.1,CATG00000067245.1,CATG00000067412.1,CATG00000067418.1,CATG00000067423.1,CATG00000067526.1,CATG00000067530.1,CATG00000067576.1,CATG00000067633.1,CATG00000067670.1,CATG00000068140.1,CATG00000068344.1,CATG00000068388.1,CATG00000068824.1,CATG00000068828.1,CATG00000069043.1,CATG00000069256.1,CATG00000070060.1,CATG00000070175.1,CATG00000070949.1,CATG00000071146.1,CATG00000071161.1,CATG00000071222.1,CATG00000071301.1,CATG00000071589.1,CATG00000071631.1,CATG00000071669.1,CATG00000071675.1,CATG00000071701.1,CATG00000071723.1,CATG00000071765.1,CATG00000071776.1,CATG00000071884.1,CATG00000072026.1,CATG00000072070.1,CATG00000072098.1,CATG00000072343.1,CATG00000072454.1,CATG00000072458.1,CATG00000072645.1,CATG00000072975.1,CATG00000073181.1,CATG00000073288.1,CATG00000073480.1,CATG00000073556.1,CATG00000073563.1,CATG00000073944.1,CATG00000074068.1,CATG00000074214.1,CATG00000074295.1,CATG00000074330.1,CATG00000074429.1,CATG00000074692.1,CATG00000074717.1,CATG00000074740.1,CATG00000074857.1,CATG00000074869.1,CATG00000074934.1,CATG00000074949.1,CATG00000075192.1,CATG00000075203.1,CATG00000075373.1,CATG00000075606.1,CATG00000075616.1,CATG00000075720.1,CATG00000075873.1,CATG00000076031.1,CATG00000076223.1,CATG00000076265.1,CATG00000076300.1,CATG00000076514.1,CATG00000077186.1,CATG00000077372.1,CATG00000077583.1,CATG00000077586.1,CATG00000077670.1,CATG00000077761.1,CATG00000077809.1,CATG00000077899.1,CATG00000077907.1,CATG00000077909.1,CATG00000077935.1,CATG00000078057.1,CATG00000078156.1,CATG00000078712.1,CATG00000078837.1,CATG00000078881.1,CATG00000078917.1,CATG00000078951.1,CATG00000079433.1,CATG00000079519.1,CATG00000079525.1,CATG00000079984.1,CATG00000080008.1,CATG00000080157.1,CATG00000080172.1,CATG00000080192.1,CATG00000080231.1,CATG00000080403.1,CATG00000080713.1,CATG00000081055.1,CATG00000081067.1,CATG00000081135.1,CATG00000081169.1,CATG00000081189.1,CATG00000081210.1,CATG00000081364.1,CATG00000081408.1,CATG00000081550.1,CATG00000081561.1,CATG00000081623.1,CATG00000081712.1,CATG00000081724.1,CATG00000081784.1,CATG00000081943.1,CATG00000082071.1,CATG00000082086.1,CATG00000082110.1,CATG00000082255.1,CATG00000082298.1,CATG00000082306.1,CATG00000082414.1,CATG00000082419.1,CATG00000082819.1,CATG00000082999.1,CATG00000083048.1,CATG00000083378.1,CATG00000083718.1,CATG00000083808.1,CATG00000083916.1,CATG00000084208.1,CATG00000084259.1,CATG00000084301.1,CATG00000084414.1,CATG00000084801.1,CATG00000084819.1,CATG00000085011.1,CATG00000085081.1,CATG00000085274.1,CATG00000085304.1,CATG00000085339.1,CATG00000085406.1,CATG00000085433.1,CATG00000085527.1,CATG00000085616.1,CATG00000085716.1,CATG00000085722.1,CATG00000085737.1,CATG00000085739.1,CATG00000085876.1,CATG00000085904.1,CATG00000086006.1,CATG00000086439.1,CATG00000086582.1,CATG00000086727.1,CATG00000086813.1,CATG00000086832.1,CATG00000086845.1,CATG00000086855.1,CATG00000086863.1,CATG00000086911.1,CATG00000087051.1,CATG00000087052.1,CATG00000087183.1,CATG00000087192.1,CATG00000087197.1,CATG00000087322.1,CATG00000087661.1,CATG00000087884.1,CATG00000087981.1,CATG00000087987.1,CATG00000088106.1,CATG00000088142.1,CATG00000088402.1,CATG00000088473.1,CATG00000088674.1,CATG00000088683.1,CATG00000088796.1,CATG00000088816.1,CATG00000088941.1,CATG00000088994.1,CATG00000089121.1,CATG00000089459.1,CATG00000089590.1,CATG00000089825.1,CATG00000090049.1,CATG00000090662.1,CATG00000090764.1,CATG00000090770.1,CATG00000090775.1,CATG00000091035.1,CATG00000091112.1,CATG00000091113.1,CATG00000091162.1,CATG00000091473.1,CATG00000091614.1,CATG00000091736.1,CATG00000091771.1,CATG00000091795.1,CATG00000091843.1,CATG00000091894.1,CATG00000092113.1,CATG00000092165.1,CATG00000092239.1,CATG00000092298.1,CATG00000092300.1,CATG00000092562.1,CATG00000092578.1,CATG00000092703.1,CATG00000092713.1,CATG00000092810.1,CATG00000092857.1,CATG00000092891.1,CATG00000093112.1,CATG00000093134.1,CATG00000093152.1,CATG00000093530.1,CATG00000093944.1,CATG00000094104.1,CATG00000094661.1,CATG00000094672.1,CATG00000094758.1,CATG00000094782.1,CATG00000094873.1,CATG00000094935.1,CATG00000094956.1,CATG00000094961.1,CATG00000095041.1,CATG00000095078.1,CATG00000095564.1,CATG00000095570.1,CATG00000095633.1,CATG00000095701.1,CATG00000095775.1,CATG00000095931.1,CATG00000095985.1,CATG00000095992.1,CATG00000096017.1,CATG00000096087.1,CATG00000096140.1,CATG00000096143.1,CATG00000096186.1,CATG00000096261.1,CATG00000096501.1,CATG00000096676.1,CATG00000096723.1,CATG00000096755.1,CATG00000096850.1,CATG00000096946.1,CATG00000097085.1,CATG00000097115.1,CATG00000097185.1,CATG00000097357.1,CATG00000097441.1,CATG00000097540.1,CATG00000097542.1,CATG00000097543.1,CATG00000097875.1,CATG00000098191.1,CATG00000098300.1,CATG00000098342.1,CATG00000098375.1,CATG00000098412.1,CATG00000098639.1,CATG00000098671.1,CATG00000098803.1,CATG00000098840.1,CATG00000099040.1,CATG00000099056.1,CATG00000099215.1,CATG00000099405.1,CATG00000099457.1,CATG00000099522.1,CATG00000099538.1,CATG00000099573.1,CATG00000099776.1,CATG00000100175.1,CATG00000100186.1,CATG00000100215.1,CATG00000100625.1,CATG00000100658.1,CATG00000101029.1,CATG00000101310.1,CATG00000101321.1,CATG00000101402.1,CATG00000101633.1,CATG00000101790.1,CATG00000102008.1,CATG00000102222.1,CATG00000102257.1,CATG00000102371.1,CATG00000102406.1,CATG00000102431.1,CATG00000102567.1,CATG00000102674.1,CATG00000102848.1,CATG00000102873.1,CATG00000103224.1,CATG00000103299.1,CATG00000103584.1,CATG00000104128.1,CATG00000104312.1,CATG00000104330.1,CATG00000104433.1,CATG00000104765.1,CATG00000104816.1,CATG00000104824.1,CATG00000104902.1,CATG00000105259.1,CATG00000105290.1,CATG00000105345.1,CATG00000105424.1,CATG00000105449.1,CATG00000105492.1,CATG00000105748.1,CATG00000105927.1,CATG00000106189.1,CATG00000106225.1,CATG00000106259.1,CATG00000106279.1,CATG00000106511.1,CATG00000106626.1,CATG00000106639.1,CATG00000106670.1,CATG00000106681.1,CATG00000107093.1,CATG00000107184.1,CATG00000107217.1,CATG00000107225.1,CATG00000107245.1,CATG00000107256.1,CATG00000107272.1,CATG00000107423.1,CATG00000107489.1,CATG00000107608.1,CATG00000107951.1,CATG00000108009.1,CATG00000108041.1,CATG00000108105.1,CATG00000108241.1,CATG00000108369.1,CATG00000108424.1,CATG00000108504.1,CATG00000108656.1,CATG00000108839.1,CATG00000108950.1,CATG00000108992.1,CATG00000109118.1,CATG00000109202.1,CATG00000109254.1,CATG00000109272.1,CATG00000109631.1,CATG00000109636.1,CATG00000109683.1,CATG00000109741.1,CATG00000109796.1,CATG00000109827.1,CATG00000109851.1,CATG00000109856.1,CATG00000109857.1,CATG00000109940.1,CATG00000109958.1,CATG00000110023.1,CATG00000110160.1,CATG00000110357.1,CATG00000110375.1,CATG00000110580.1,CATG00000110641.1,CATG00000110751.1,CATG00000110752.1,CATG00000110764.1,CATG00000110765.1,CATG00000110773.1,CATG00000110789.1,CATG00000110795.1,CATG00000110805.1,CATG00000110822.1,CATG00000110952.1,CATG00000110992.1,CATG00000111065.1,CATG00000111158.1,CATG00000111206.1,CATG00000111327.1,CATG00000111357.1,CATG00000111602.1,CATG00000111608.1,CATG00000111627.1,CATG00000111755.1,CATG00000112054.1,CATG00000112146.1,CATG00000112173.1,CATG00000112398.1,CATG00000112646.1,CATG00000112709.1,CATG00000112852.1,CATG00000113059.1,CATG00000113163.1,CATG00000113231.1,CATG00000113234.1,CATG00000113348.1,CATG00000113378.1,CATG00000113627.1,CATG00000113659.1,CATG00000113667.1,CATG00000114029.1,CATG00000114144.1,CATG00000114146.1,CATG00000114165.1,CATG00000114167.1,CATG00000114329.1,CATG00000114400.1,CATG00000114514.1,CATG00000114842.1,CATG00000114855.1,CATG00000114916.1,CATG00000114921.1,CATG00000115065.1,CATG00000115096.1,CATG00000115103.1,CATG00000115107.1,CATG00000115291.1,CATG00000115496.1,CATG00000115745.1,CATG00000115855.1,CATG00000115944.1,CATG00000116021.1,CATG00000116058.1,CATG00000116129.1,CATG00000116207.1,CATG00000116212.1,CATG00000116228.1,CATG00000116231.1,CATG00000116252.1,CATG00000116261.1,CATG00000116275.1,CATG00000116278.1,CATG00000116410.1,CATG00000116423.1,CATG00000116478.1,CATG00000116531.1,CATG00000116554.1,CATG00000116575.1,CATG00000116675.1,CATG00000116828.1,CATG00000116884.1,CATG00000116981.1,CATG00000116987.1,CATG00000116995.1,CATG00000117097.1,CATG00000117227.1,CATG00000117258.1,CATG00000117381.1,CATG00000117610.1,CATG00000117623.1,CATG00000117653.1,CATG00000117657.1,CATG00000117931.1,CATG00000118100.1,CATG00000118218.1,CATG00000118225.1,CATG00000118287.1,CATG00000118316.1,CATG00000118395.1,CATG00000118424.1,ENSG00000001461.12,ENSG00000001561.6,ENSG00000001629.5,ENSG00000003987.9,ENSG00000004777.14,ENSG00000004838.9,ENSG00000005513.9,ENSG00000005981.8,ENSG00000006071.7,ENSG00000006611.11,ENSG00000006831.9,ENSG00000007001.8,ENSG00000007237.14,ENSG00000008441.12,ENSG00000010282.10,ENSG00000010310.4,ENSG00000010379.11,ENSG00000011021.17,ENSG00000011426.6,ENSG00000012171.13,ENSG00000013293.5,ENSG00000013297.6,ENSG00000015592.12,ENSG00000016391.6,ENSG00000017373.11,ENSG00000018189.8,ENSG00000018625.10,ENSG00000019144.12,ENSG00000021300.9,ENSG00000023516.7,ENSG00000026652.9,ENSG00000027644.4,ENSG00000033170.12,ENSG00000033327.8,ENSG00000034053.10,ENSG00000034239.6,ENSG00000035664.7,ENSG00000039319.12,ENSG00000046653.10,ENSG00000046889.14,ENSG00000047662.4,ENSG00000047849.17,ENSG00000048471.9,ENSG00000049089.9,ENSG00000049246.10,ENSG00000050438.12,ENSG00000053702.10,ENSG00000054179.7,ENSG00000054523.12,ENSG00000054690.9,ENSG00000054793.9,ENSG00000054965.6,ENSG00000057704.6,ENSG00000058335.11,ENSG00000060237.12,ENSG00000064042.13,ENSG00000064393.11,ENSG00000064651.9,ENSG00000064787.8,ENSG00000065361.10,ENSG00000065600.8,ENSG00000065665.16,ENSG00000065809.9,ENSG00000066084.8,ENSG00000066322.8,ENSG00000066468.16,ENSG00000066629.12,ENSG00000067141.12,ENSG00000067606.11,ENSG00000067836.8,ENSG00000068650.14,ENSG00000068796.12,ENSG00000068903.15,ENSG00000070214.11,ENSG00000070388.7,ENSG00000070759.12,ENSG00000071246.6,ENSG00000071991.4,ENSG00000072415.4,ENSG00000073417.10,ENSG00000073464.7,ENSG00000074211.9,ENSG00000074657.9,ENSG00000075429.4,ENSG00000075461.5,ENSG00000075539.9,ENSG00000075651.11,ENSG00000075711.16,ENSG00000076344.11,ENSG00000076554.11,ENSG00000077063.6,ENSG00000077327.11,ENSG00000077380.11,ENSG00000078124.7,ENSG00000078269.9,ENSG00000078295.11,ENSG00000078549.10,ENSG00000078579.8,ENSG00000078687.12,ENSG00000078804.8,ENSG00000079337.11,ENSG00000079435.5,ENSG00000079819.12,ENSG00000080031.5,ENSG00000080200.5,ENSG00000080815.14,ENSG00000080819.2,ENSG00000080822.12,ENSG00000081377.12,ENSG00000081479.8,ENSG00000081818.1,ENSG00000081913.9,ENSG00000082397.11,ENSG00000083290.15,ENSG00000084453.12,ENSG00000084628.5,ENSG00000084710.9,ENSG00000085788.9,ENSG00000086205.12,ENSG00000086288.7,ENSG00000086717.14,ENSG00000087250.4,ENSG00000087258.9,ENSG00000087495.12,ENSG00000088367.16,ENSG00000088387.13,ENSG00000088538.12,ENSG00000088854.11,ENSG00000088881.16,ENSG00000088970.11,ENSG00000089041.12,ENSG00000089101.13,ENSG00000089220.4,ENSG00000090097.16,ENSG00000090661.7,ENSG00000091513.10,ENSG00000092096.10,ENSG00000092421.12,ENSG00000092445.7,ENSG00000092529.18,ENSG00000092758.11,ENSG00000092871.12,ENSG00000092964.12,ENSG00000095397.9,ENSG00000095587.8,ENSG00000099219.9,ENSG00000099256.14,ENSG00000099282.5,ENSG00000099308.6,ENSG00000099338.18,ENSG00000099822.2,ENSG00000099840.9,ENSG00000100033.12,ENSG00000100146.12,ENSG00000100151.11,ENSG00000100156.6,ENSG00000100181.17,ENSG00000100364.14,ENSG00000100399.11,ENSG00000100505.9,ENSG00000100596.2,ENSG00000100605.12,ENSG00000100842.8,ENSG00000101049.10,ENSG00000101144.8,ENSG00000101190.8,ENSG00000101198.10,ENSG00000101200.5,ENSG00000101203.12,ENSG00000101204.11,ENSG00000101222.8,ENSG00000101265.11,ENSG00000101405.3,ENSG00000101445.5,ENSG00000101463.5,ENSG00000101542.5,ENSG00000102230.9,ENSG00000102271.9,ENSG00000102409.9,ENSG00000102452.11,ENSG00000102934.5,ENSG00000103023.7,ENSG00000103089.4,ENSG00000103184.7,ENSG00000103227.14,ENSG00000103260.4,ENSG00000103404.10,ENSG00000103449.7,ENSG00000103460.12,ENSG00000103540.12,ENSG00000103647.8,ENSG00000103710.6,ENSG00000103740.5,ENSG00000104177.13,ENSG00000104267.5,ENSG00000104419.10,ENSG00000104679.6,ENSG00000104833.6,ENSG00000105146.8,ENSG00000105290.7,ENSG00000105357.11,ENSG00000105499.9,ENSG00000105501.7,ENSG00000105519.8,ENSG00000105605.3,ENSG00000105643.5,ENSG00000105695.10,ENSG00000105767.2,ENSG00000105784.11,ENSG00000105808.13,ENSG00000105855.5,ENSG00000105877.13,ENSG00000105963.9,ENSG00000106069.16,ENSG00000106078.13,ENSG00000106236.3,ENSG00000106261.12,ENSG00000106278.7,ENSG00000106341.6,ENSG00000106665.11,ENSG00000106772.13,ENSG00000106780.7,ENSG00000107186.12,ENSG00000107317.7,ENSG00000107331.12,ENSG00000107362.9,ENSG00000107551.16,ENSG00000107719.8,ENSG00000107731.8,ENSG00000107863.12,ENSG00000107902.9,ENSG00000108239.8,ENSG00000108381.6,ENSG00000108387.10,ENSG00000108669.12,ENSG00000108830.7,ENSG00000108852.10,ENSG00000109089.7,ENSG00000109099.9,ENSG00000109424.3,ENSG00000109458.4,ENSG00000109466.9,ENSG00000109654.10,ENSG00000109771.11,ENSG00000109846.3,ENSG00000109956.8,ENSG00000110042.3,ENSG00000110080.14,ENSG00000110315.2,ENSG00000110400.6,ENSG00000110721.7,ENSG00000110881.7,ENSG00000111110.7,ENSG00000111181.8,ENSG00000111344.7,ENSG00000111783.8,ENSG00000111816.6,ENSG00000111911.5,ENSG00000111961.12,ENSG00000112164.5,ENSG00000112276.9,ENSG00000112280.11,ENSG00000112309.6,ENSG00000112379.8,ENSG00000112499.8,ENSG00000112531.12,ENSG00000112539.10,ENSG00000112561.13,ENSG00000112893.5,ENSG00000113248.3,ENSG00000113319.7,ENSG00000113396.8,ENSG00000113578.13,ENSG00000113594.5,ENSG00000114054.9,ENSG00000114166.7,ENSG00000114541.10,ENSG00000114646.5,ENSG00000114739.9,ENSG00000114757.14,ENSG00000114841.13,ENSG00000114853.9,ENSG00000114859.10,ENSG00000114993.11,ENSG00000115183.9,ENSG00000115252.14,ENSG00000115266.7,ENSG00000115365.7,ENSG00000115392.7,ENSG00000115468.7,ENSG00000115808.7,ENSG00000115896.11,ENSG00000115993.7,ENSG00000116147.12,ENSG00000116525.9,ENSG00000116574.4,ENSG00000116652.5,ENSG00000116661.9,ENSG00000116675.11,ENSG00000116985.6,ENSG00000117115.8,ENSG00000117266.11,ENSG00000117408.6,ENSG00000117480.11,ENSG00000117707.11,ENSG00000118271.5,ENSG00000118298.6,ENSG00000118322.8,ENSG00000118492.12,ENSG00000118777.6,ENSG00000118785.9,ENSG00000118946.7,ENSG00000119139.12,ENSG00000119280.12,ENSG00000119699.3,ENSG00000119711.8,ENSG00000119737.5,ENSG00000119906.7,ENSG00000120162.9,ENSG00000120658.8,ENSG00000120693.9,ENSG00000120925.9,ENSG00000121653.7,ENSG00000122367.15,ENSG00000122679.4,ENSG00000122863.5,ENSG00000123095.5,ENSG00000123119.7,ENSG00000123560.9,ENSG00000123684.8,ENSG00000123700.4,ENSG00000124103.8,ENSG00000124251.6,ENSG00000124257.6,ENSG00000124374.8,ENSG00000124406.12,ENSG00000124479.8,ENSG00000124920.9,ENSG00000125124.7,ENSG00000125247.11,ENSG00000125355.11,ENSG00000125409.8,ENSG00000125462.12,ENSG00000125703.10,ENSG00000125746.10,ENSG00000125820.5,ENSG00000126016.9,ENSG00000126217.16,ENSG00000126500.3,ENSG00000126803.8,ENSG00000126822.11,ENSG00000126861.4,ENSG00000126878.8,ENSG00000127903.12,ENSG00000127946.12,ENSG00000127955.11,ENSG00000128242.8,ENSG00000128266.7,ENSG00000128283.6,ENSG00000128487.12,ENSG00000128564.5,ENSG00000128645.11,ENSG00000128655.12,ENSG00000128731.11,ENSG00000128805.10,ENSG00000129204.12,ENSG00000129250.7,ENSG00000129422.9,ENSG00000129654.7,ENSG00000129757.8,ENSG00000129932.3,ENSG00000129946.6,ENSG00000130055.9,ENSG00000130283.7,ENSG00000130294.10,ENSG00000130304.12,ENSG00000130338.8,ENSG00000130475.10,ENSG00000130695.9,ENSG00000130711.3,ENSG00000130787.9,ENSG00000130821.11,ENSG00000130962.13,ENSG00000130988.8,ENSG00000131044.12,ENSG00000131055.4,ENSG00000131094.3,ENSG00000131095.7,ENSG00000131097.2,ENSG00000131242.11,ENSG00000131386.13,ENSG00000131409.8,ENSG00000131899.6,ENSG00000131951.6,ENSG00000131969.10,ENSG00000132122.7,ENSG00000132199.14,ENSG00000132554.15,ENSG00000132613.10,ENSG00000132640.10,ENSG00000132692.14,ENSG00000132702.8,ENSG00000132718.7,ENSG00000132832.5,ENSG00000132846.5,ENSG00000132854.14,ENSG00000132970.8,ENSG00000132972.14,ENSG00000133056.9,ENSG00000133069.10,ENSG00000133256.8,ENSG00000133401.11,ENSG00000133962.3,ENSG00000134042.8,ENSG00000134222.12,ENSG00000134243.7,ENSG00000134253.5,ENSG00000134376.10,ENSG00000134548.5,ENSG00000134594.4,ENSG00000134716.5,ENSG00000134769.17,ENSG00000134817.9,ENSG00000134851.8,ENSG00000134917.9,ENSG00000135093.8,ENSG00000135362.9,ENSG00000135472.4,ENSG00000135525.14,ENSG00000135547.4,ENSG00000135577.4,ENSG00000135643.4,ENSG00000135720.8,ENSG00000135773.8,ENSG00000135924.11,ENSG00000135951.10,ENSG00000136002.12,ENSG00000136098.12,ENSG00000136144.7,ENSG00000136237.14,ENSG00000136274.8,ENSG00000136297.10,ENSG00000136327.6,ENSG00000136541.10,ENSG00000136717.10,ENSG00000136828.14,ENSG00000136867.6,ENSG00000136895.14,ENSG00000136960.8,ENSG00000137098.9,ENSG00000137221.10,ENSG00000137266.10,ENSG00000137269.10,ENSG00000137502.5,ENSG00000137710.10,ENSG00000137941.12,ENSG00000138039.10,ENSG00000138101.14,ENSG00000138135.5,ENSG00000138152.7,ENSG00000138593.4,ENSG00000138650.7,ENSG00000138769.6,ENSG00000139292.8,ENSG00000139433.5,ENSG00000139438.5,ENSG00000139737.17,ENSG00000139865.12,ENSG00000139910.15,ENSG00000140067.6,ENSG00000140181.10,ENSG00000140450.7,ENSG00000140479.12,ENSG00000140600.12,ENSG00000140807.4,ENSG00000140848.12,ENSG00000141068.9,ENSG00000141314.8,ENSG00000141338.9,ENSG00000141391.9,ENSG00000141431.5,ENSG00000141441.11,ENSG00000141447.12,ENSG00000141458.8,ENSG00000141540.6,ENSG00000141542.6,ENSG00000141639.7,ENSG00000141665.7,ENSG00000141748.8,ENSG00000141934.5,ENSG00000142459.4,ENSG00000142920.12,ENSG00000143107.4,ENSG00000143126.7,ENSG00000143153.8,ENSG00000143157.7,ENSG00000143195.8,ENSG00000143315.5,ENSG00000143409.11,ENSG00000143418.15,ENSG00000143603.14,ENSG00000143653.9,ENSG00000143772.5,ENSG00000143797.7,ENSG00000143850.8,ENSG00000143878.8,ENSG00000143994.9,ENSG00000144036.10,ENSG00000144119.3,ENSG00000144199.7,ENSG00000144230.12,ENSG00000144278.10,ENSG00000144283.17,ENSG00000144339.7,ENSG00000144815.10,ENSG00000144847.8,ENSG00000145284.7,ENSG00000145293.10,ENSG00000145362.12,ENSG00000145721.7,ENSG00000145794.12,ENSG00000145832.8,ENSG00000146005.3,ENSG00000146090.11,ENSG00000146122.12,ENSG00000146216.7,ENSG00000146378.5,ENSG00000146574.11,ENSG00000146592.12,ENSG00000147082.13,ENSG00000147459.13,ENSG00000147488.7,ENSG00000147588.6,ENSG00000147799.7,ENSG00000148053.11,ENSG00000148120.10,ENSG00000148123.10,ENSG00000148158.12,ENSG00000148204.7,ENSG00000148218.11,ENSG00000148219.12,ENSG00000148341.13,ENSG00000148468.12,ENSG00000148541.8,ENSG00000148704.8,ENSG00000148734.7,ENSG00000148795.5,ENSG00000148826.6,ENSG00000148842.13,ENSG00000149218.4,ENSG00000149294.12,ENSG00000149403.7,ENSG00000149452.11,ENSG00000149527.13,ENSG00000149557.8,ENSG00000149571.6,ENSG00000149577.11,ENSG00000149599.11,ENSG00000149633.7,ENSG00000149798.3,ENSG00000149922.6,ENSG00000150201.10,ENSG00000150275.13,ENSG00000150394.9,ENSG00000150510.11,ENSG00000150656.10,ENSG00000150672.12,ENSG00000150760.8,ENSG00000150764.9,ENSG00000150867.9,ENSG00000151150.16,ENSG00000151240.11,ENSG00000151320.6,ENSG00000151322.14,ENSG00000151552.7,ENSG00000151572.12,ENSG00000151689.8,ENSG00000151690.10,ENSG00000151692.10,ENSG00000151967.14,ENSG00000152128.13,ENSG00000152154.6,ENSG00000152377.8,ENSG00000152467.5,ENSG00000152611.7,ENSG00000152689.13,ENSG00000152779.12,ENSG00000152894.10,ENSG00000152910.14,ENSG00000152977.5,ENSG00000153291.11,ENSG00000153347.5,ENSG00000153707.11,ENSG00000153789.8,ENSG00000153902.9,ENSG00000153930.6,ENSG00000154027.14,ENSG00000154153.9,ENSG00000154493.13,ENSG00000154529.10,ENSG00000154620.5,ENSG00000154642.6,ENSG00000154654.10,ENSG00000154655.10,ENSG00000154678.12,ENSG00000154856.8,ENSG00000154864.7,ENSG00000154945.6,ENSG00000155111.10,ENSG00000155324.5,ENSG00000155754.10,ENSG00000155792.5,ENSG00000155849.11,ENSG00000155886.7,ENSG00000155897.5,ENSG00000156172.5,ENSG00000156206.9,ENSG00000156475.14,ENSG00000156804.3,ENSG00000156968.8,ENSG00000157103.6,ENSG00000157259.6,ENSG00000157306.10,ENSG00000157330.5,ENSG00000157734.9,ENSG00000157827.15,ENSG00000157851.12,ENSG00000157856.6,ENSG00000157890.13,ENSG00000157927.12,ENSG00000157985.13,ENSG00000158079.10,ENSG00000158296.9,ENSG00000158315.6,ENSG00000158352.11,ENSG00000158560.10,ENSG00000158715.5,ENSG00000158859.9,ENSG00000158865.8,ENSG00000159176.9,ENSG00000159212.8,ENSG00000159228.8,ENSG00000159398.11,ENSG00000159433.7,ENSG00000159713.6,ENSG00000159784.13,ENSG00000160188.5,ENSG00000160223.12,ENSG00000160224.12,ENSG00000160307.5,ENSG00000160401.10,ENSG00000160469.12,ENSG00000160584.11,ENSG00000160678.7,ENSG00000160781.11,ENSG00000160844.6,ENSG00000161048.7,ENSG00000161270.15,ENSG00000161509.9,ENSG00000161896.6,ENSG00000162068.1,ENSG00000162073.9,ENSG00000162526.6,ENSG00000162728.4,ENSG00000162729.9,ENSG00000162734.8,ENSG00000162944.6,ENSG00000162949.12,ENSG00000163060.6,ENSG00000163113.10,ENSG00000163235.11,ENSG00000163263.6,ENSG00000163285.7,ENSG00000163377.10,ENSG00000163393.8,ENSG00000163485.11,ENSG00000163517.10,ENSG00000163531.11,ENSG00000163539.11,ENSG00000163576.13,ENSG00000163623.5,ENSG00000163686.9,ENSG00000163697.12,ENSG00000163817.11,ENSG00000163884.3,ENSG00000164050.8,ENSG00000164089.4,ENSG00000164124.6,ENSG00000164176.8,ENSG00000164181.9,EN</t>
  </si>
  <si>
    <t>UBERON:0000158</t>
  </si>
  <si>
    <t>membranous layer</t>
  </si>
  <si>
    <t>CNhs10627,CNhs11079,CNhs11341,CNhs11349,CNhs11386,CNhs12037,CNhs12104,CNhs12125,CNhs12379,CNhs12380,CNhs12502,CNhs12503,CNhs12504,CNhs12506</t>
  </si>
  <si>
    <t>CATG00000000070.1,CATG00000001347.1,CATG00000001354.1,CATG00000001487.1,CATG00000002849.1,CATG00000003482.1,CATG00000004063.1,CATG00000004261.1,CATG00000004539.1,CATG00000005003.1,CATG00000005581.1,CATG00000005924.1,CATG00000006321.1,CATG00000007760.1,CATG00000007803.1,CATG00000008429.1,CATG00000008982.1,CATG00000008983.1,CATG00000008986.1,CATG00000008997.1,CATG00000008998.1,CATG00000009007.1,CATG00000010836.1,CATG00000011013.1,CATG00000011990.1,CATG00000011999.1,CATG00000012716.1,CATG00000012932.1,CATG00000013219.1,CATG00000013573.1,CATG00000013723.1,CATG00000016288.1,CATG00000016639.1,CATG00000016910.1,CATG00000017910.1,CATG00000018360.1,CATG00000018363.1,CATG00000019241.1,CATG00000019701.1,CATG00000020277.1,CATG00000020713.1,CATG00000020834.1,CATG00000022125.1,CATG00000022162.1,CATG00000022667.1,CATG00000022668.1,CATG00000023105.1,CATG00000023611.1,CATG00000024273.1,CATG00000025227.1,CATG00000026720.1,CATG00000028257.1,CATG00000028813.1,CATG00000029692.1,CATG00000030059.1,CATG00000030514.1,CATG00000030837.1,CATG00000030881.1,CATG00000031332.1,CATG00000031360.1,CATG00000031386.1,CATG00000031389.1,CATG00000031391.1,CATG00000031401.1,CATG00000031566.1,CATG00000031856.1,CATG00000031864.1,CATG00000033658.1,CATG00000033744.1,CATG00000033839.1,CATG00000034041.1,CATG00000035051.1,CATG00000035504.1,CATG00000035951.1,CATG00000037057.1,CATG00000037058.1,CATG00000037192.1,CATG00000037497.1,CATG00000037513.1,CATG00000038157.1,CATG00000038192.1,CATG00000038456.1,CATG00000038948.1,CATG00000039899.1,CATG00000040450.1,CATG00000042017.1,CATG00000042036.1,CATG00000042600.1,CATG00000043076.1,CATG00000043591.1,CATG00000043976.1,CATG00000045284.1,CATG00000045321.1,CATG00000045322.1,CATG00000045337.1,CATG00000046561.1,CATG00000046562.1,CATG00000046565.1,CATG00000046566.1,CATG00000046568.1,CATG00000047060.1,CATG00000047168.1,CATG00000047169.1,CATG00000047170.1,CATG00000047181.1,CATG00000047607.1,CATG00000047802.1,CATG00000049425.1,CATG00000049538.1,CATG00000050740.1,CATG00000052877.1,CATG00000052991.1,CATG00000053171.1,CATG00000053313.1,CATG00000053516.1,CATG00000055210.1,CATG00000055986.1,CATG00000055987.1,CATG00000056055.1,CATG00000056056.1,CATG00000056426.1,CATG00000057494.1,CATG00000058476.1,CATG00000058518.1,CATG00000058556.1,CATG00000058845.1,CATG00000058898.1,CATG00000060233.1,CATG00000060899.1,CATG00000060900.1,CATG00000060901.1,CATG00000060979.1,CATG00000061721.1,CATG00000064710.1,CATG00000064764.1,CATG00000064766.1,CATG00000064767.1,CATG00000065180.1,CATG00000065822.1,CATG00000066419.1,CATG00000066646.1,CATG00000066707.1,CATG00000066957.1,CATG00000067637.1,CATG00000070468.1,CATG00000070724.1,CATG00000072299.1,CATG00000072584.1,CATG00000074079.1,CATG00000074316.1,CATG00000074545.1,CATG00000075246.1,CATG00000076567.1,CATG00000077372.1,CATG00000077986.1,CATG00000078011.1,CATG00000078191.1,CATG00000079603.1,CATG00000080876.1,CATG00000081948.1,CATG00000082684.1,CATG00000083054.1,CATG00000083449.1,CATG00000083861.1,CATG00000084678.1,CATG00000086193.1,CATG00000086213.1,CATG00000087225.1,CATG00000088641.1,CATG00000090248.1,CATG00000090880.1,CATG00000091037.1,CATG00000091626.1,CATG00000092216.1,CATG00000092691.1,CATG00000094880.1,CATG00000095724.1,CATG00000095926.1,CATG00000096894.1,CATG00000097457.1,CATG00000098278.1,CATG00000098748.1,CATG00000098773.1,CATG00000101346.1,CATG00000101754.1,CATG00000101886.1,CATG00000102166.1,CATG00000102517.1,CATG00000103390.1,CATG00000103397.1,CATG00000103597.1,CATG00000104225.1,CATG00000105889.1,CATG00000106061.1,CATG00000106146.1,CATG00000106555.1,CATG00000106881.1,CATG00000106954.1,CATG00000107094.1,CATG00000107166.1,CATG00000107304.1,CATG00000107401.1,CATG00000107489.1,CATG00000108420.1,CATG00000108835.1,CATG00000108871.1,CATG00000109964.1,CATG00000110053.1,CATG00000110054.1,CATG00000110151.1,CATG00000114388.1,CATG00000115046.1,CATG00000115047.1,CATG00000115049.1,CATG00000115687.1,CATG00000116309.1,CATG00000116317.1,CATG00000116501.1,CATG00000116783.1,CATG00000117079.1,CATG00000117262.1,CATG00000117277.1,CATG00000117309.1,CATG00000118022.1,CATG00000118061.1,ENSG00000002726.15,ENSG00000003137.4,ENSG00000008323.11,ENSG00000012171.13,ENSG00000046604.8,ENSG00000052344.11,ENSG00000053747.11,ENSG00000056291.13,ENSG00000057294.9,ENSG00000060140.4,ENSG00000064195.7,ENSG00000065618.12,ENSG00000069812.7,ENSG00000070404.5,ENSG00000070748.13,ENSG00000073067.9,ENSG00000075702.12,ENSG00000077274.7,ENSG00000082438.11,ENSG00000082497.7,ENSG00000083307.6,ENSG00000083782.3,ENSG00000085465.11,ENSG00000085552.12,ENSG00000085741.8,ENSG00000087510.5,ENSG00000088002.7,ENSG00000088280.14,ENSG00000089116.3,ENSG00000091128.8,ENSG00000092929.7,ENSG00000094755.12,ENSG00000099812.6,ENSG00000099869.6,ENSG00000099953.5,ENSG00000100234.11,ENSG00000100593.13,ENSG00000100867.10,ENSG00000102243.8,ENSG00000102854.10,ENSG00000102886.10,ENSG00000102890.10,ENSG00000103546.14,ENSG00000104892.12,ENSG00000105143.8,ENSG00000105246.5,ENSG00000105357.11,ENSG00000105519.8,ENSG00000105976.10,ENSG00000105989.4,ENSG00000107485.11,ENSG00000108244.12,ENSG00000108786.6,ENSG00000108813.9,ENSG00000109205.12,ENSG00000110195.7,ENSG00000110375.2,ENSG00000110723.7,ENSG00000111057.6,ENSG00000111339.6,ENSG00000111405.4,ENSG00000112378.11,ENSG00000112414.10,ENSG00000112559.9,ENSG00000112902.7,ENSG00000113196.2,ENSG00000113396.8,ENSG00000113494.12,ENSG00000114251.9,ENSG00000114270.11,ENSG00000114638.3,ENSG00000115221.6,ENSG00000115414.14,ENSG00000115596.3,ENSG00000116017.6,ENSG00000116183.6,ENSG00000116774.7,ENSG00000117394.15,ENSG00000118898.11,ENSG00000120149.7,ENSG00000121898.8,ENSG00000123999.4,ENSG00000124143.6,ENSG00000124171.4,ENSG00000124429.13,ENSG00000124466.8,ENSG00000125850.6,ENSG00000127129.5,ENSG00000128422.11,ENSG00000128710.5,ENSG00000128713.11,ENSG00000129354.7,ENSG00000129455.11,ENSG00000129521.9,ENSG00000129757.8,ENSG00000130600.11,ENSG00000130635.11,ENSG00000130762.10,ENSG00000130829.13,ENSG00000131620.13,ENSG00000131746.8,ENSG00000131941.3,ENSG00000132698.9,ENSG00000132854.14,ENSG00000133328.3,ENSG00000133466.9,ENSG00000134258.12,ENSG00000134760.5,ENSG00000134762.12,ENSG00000135346.4,ENSG00000135480.10,ENSG00000135919.8,ENSG00000136068.10,ENSG00000136155.12,ENSG00000136695.10,ENSG00000137203.6,ENSG00000137699.12,ENSG00000137868.14,ENSG00000138772.8,ENSG00000139629.11,ENSG00000139973.11,ENSG00000140459.13,ENSG00000141449.10,ENSG00000141744.3,ENSG00000142623.8,ENSG00000142677.3,ENSG00000143061.13,ENSG00000143140.6,ENSG00000143217.7,ENSG00000143320.4,ENSG00000143845.10,ENSG00000143867.5,ENSG00000144648.10,ENSG00000146373.12,ENSG00000147041.7,ENSG00000147257.9,ENSG00000147676.9,ENSG00000147689.12,ENSG00000148344.10,ENSG00000149043.12,ENSG00000149300.5,ENSG00000149573.4,ENSG00000149596.6,ENSG00000150048.6,ENSG00000150556.12,ENSG00000153294.7,ENSG00000154274.10,ENSG00000154914.12,ENSG00000155066.11,ENSG00000155269.7,ENSG00000155622.6,ENSG00000158014.10,ENSG00000158246.7,ENSG00000159348.8,ENSG00000159871.10,ENSG00000162817.6,ENSG00000163141.14,ENSG00000163283.6,ENSG00000163701.14,ENSG00000163810.7,ENSG00000164488.7,ENSG00000164695.4,ENSG00000164855.11,ENSG00000165621.4,ENSG00000166145.10,ENSG00000166396.8,ENSG00000166535.15,ENSG00000166546.9,ENSG00000166592.7,ENSG00000166863.7,ENSG00000167244.13,ENSG00000167634.8,ENSG00000167644.7,ENSG00000167653.4,ENSG00000167880.3,ENSG00000167916.4,ENSG00000168143.8,ENSG00000168477.13,ENSG00000168487.13,ENSG00000169550.8,ENSG00000169583.12,ENSG00000170209.4,ENSG00000170498.7,ENSG00000170549.3,ENSG00000170848.11,ENSG00000170965.5,ENSG00000171219.8,ENSG00000171345.9,ENSG00000171403.5,ENSG00000172296.8,ENSG00000172818.5,ENSG00000173156.2,ENSG00000173467.4,ENSG00000173578.6,ENSG00000174640.8,ENSG00000174792.6,ENSG00000175315.2,ENSG00000175318.7,ENSG00000175707.7,ENSG00000176092.9,ENSG00000176532.3,ENSG00000176907.3,ENSG00000176984.2,ENSG00000177106.10,ENSG00000177494.5,ENSG00000178150.4,ENSG00000178776.4,ENSG00000178826.6,ENSG00000179059.5,ENSG00000179256.2,ENSG00000179846.7,ENSG00000179913.6,ENSG00000180176.10,ENSG00000181126.9,ENSG00000181143.11,ENSG00000181392.10,ENSG00000181458.6,ENSG00000181652.14,ENSG00000182261.3,ENSG00000182585.5,ENSG00000182752.8,ENSG00000183114.6,ENSG00000183128.7,ENSG00000183531.1,ENSG00000183691.4,ENSG00000183770.5,ENSG00000184160.6,ENSG00000184292.5,ENSG00000184363.5,ENSG00000184564.8,ENSG00000185269.7,ENSG00000185332.2,ENSG00000185668.5,ENSG00000185751.4,ENSG00000185761.6,ENSG00000186007.5,ENSG00000186493.7,ENSG00000186567.8,ENSG00000186652.5,ENSG00000186847.5,ENSG00000187461.5,ENSG00000187714.5,ENSG00000188910.7,ENSG00000189120.3,ENSG00000189143.8,ENSG00000189280.3,ENSG00000189433.5,ENSG00000196730.8,ENSG00000197308.4,ENSG00000197406.6,ENSG00000197614.6,ENSG00000197934.4,ENSG00000198959.7,ENSG00000203499.6,ENSG00000203857.5,ENSG00000203907.5,ENSG00000204174.2,ENSG00000204362.5,ENSG00000204421.2,ENSG00000204539.3,ENSG00000204540.6,ENSG00000204632.7,ENSG00000204941.9,ENSG00000205277.5,ENSG00000205420.6,ENSG00000205628.2,ENSG00000206159.6,ENSG00000206262.4,ENSG00000206341.6,ENSG00000206538.3,ENSG00000207817.1,ENSG00000208038.1,ENSG00000213406.3,ENSG00000214049.6,ENSG00000214860.4,ENSG00000216306.3,ENSG00000218014.1,ENSG00000218416.3,ENSG00000219607.2,ENSG00000221389.1,ENSG00000221826.5,ENSG00000223477.3,ENSG00000223573.2,ENSG00000223617.1,ENSG00000223783.1,ENSG00000223784.1,ENSG00000223813.2,ENSG00000224511.1,ENSG00000224520.2,ENSG00000224592.1,ENSG00000224652.1,ENSG00000224658.1,ENSG00000224721.1,ENSG00000224945.1,ENSG00000225077.2,ENSG00000225511.2,ENSG00000225778.1,ENSG00000225877.1,ENSG00000225950.3,ENSG00000225996.2,ENSG00000226005.3,ENSG00000226044.1,ENSG00000226416.1,ENSG00000226535.1,ENSG00000226762.1,ENSG00000226965.1,ENSG00000227184.3,ENSG00000227479.1,ENSG00000227959.1,ENSG00000228917.1,ENSG00000228998.3,ENSG00000229028.2,ENSG00000229142.1,ENSG00000229636.2,ENSG00000229950.1,ENSG00000230638.3,ENSG00000230695.1,ENSG00000230716.3,ENSG00000230825.1,ENSG00000231203.1,ENSG00000231213.2,ENSG00000231336.1,ENSG00000231426.1,ENSG00000231826.1,ENSG00000231851.1,ENSG00000231924.5,ENSG00000232453.1,ENSG00000232638.1,ENSG00000232987.1,ENSG00000233056.1,ENSG00000233186.2,ENSG00000233379.1,ENSG00000233536.2,ENSG00000233579.1,ENSG00000233725.3,ENSG00000233978.1,ENSG00000235124.1,ENSG00000235202.1,ENSG00000235609.4,ENSG00000235885.3,ENSG00000235947.1,ENSG00000236054.1,ENSG00000236256.5,ENSG00000236975.1,ENSG00000237330.2,ENSG00000237721.1,ENSG00000237760.1,ENSG00000237813.3,ENSG00000238266.1,ENSG00000239556.2,ENSG00000239887.3,ENSG00000240563.1,ENSG00000240747.3,ENSG00000240801.1,ENSG00000241416.1,ENSG00000242136.1,ENSG00000242568.1,ENSG00000242781.1,ENSG00000243137.3,ENSG00000243350.1,ENSG00000243566.2,ENSG00000243715.1,ENSG00000243753.1,ENSG00000244128.1,ENSG00000244326.2,ENSG00000244578.1,ENSG00000246273.2,ENSG00000248494.1,ENSG00000248515.1,ENSG00000248538.2,ENSG00000248568.1,ENSG00000249267.2,ENSG00000249321.1,ENSG00000249430.1,ENSG00000249505.1,ENSG00000249531.2,ENSG00000249590.3,ENSG00000250129.1,ENSG00000250539.1,ENSG00000251574.2,ENSG00000252826.1,ENSG00000253348.1,ENSG00000253658.1,ENSG00000253660.1,ENSG00000253775.1,ENSG00000253886.1,ENSG00000253967.1,ENSG00000254024.1,ENSG00000254101.1,ENSG00000254153.1,ENSG00000254202.1,ENSG00000254285.2,ENSG00000254951.3,ENSG00000255191.1,ENSG00000255317.1,ENSG00000255595.1,ENSG00000255606.1,ENSG00000255824.1,ENSG00000256913.1,ENSG00000257528.1,ENSG00000257671.1,ENSG00000258021.1,ENSG00000258038.1,ENSG00000258115.1,ENSG00000258279.2,ENSG00000258411.2,ENSG00000258642.1,ENSG00000258740.1,ENSG00000258897.1,ENSG00000258918.1,ENSG00000259038.1,ENSG00000259230.1,ENSG00000259341.1,ENSG00000259423.1,ENSG00000259727.1,ENSG00000260604.1,ENSG00000260899.1,ENSG00000261092.1,ENSG00000261632.1,ENSG00000262117.1,ENSG00000262454.1,ENSG00000263680.2,ENSG00000265039.1,ENSG00000265246.1,ENSG00000266999.1,ENSG00000267069.1,ENSG00000267748.2,ENSG00000267943.1,ENSG00000268621.1,ENSG00000269855.1,ENSG00000273090.1,ENSG00000273291.1,ENSG00000273328.1</t>
  </si>
  <si>
    <t>UBERON:0000160</t>
  </si>
  <si>
    <t>intestine</t>
  </si>
  <si>
    <t>Segment of the alimentary canal extending from the stomach to the anus and, in humans and other mammals, consists of two segments, the small intestine and the large intestine.</t>
  </si>
  <si>
    <t>CNhs10619,CNhs10630,CNhs10868,CNhs10875,CNhs11773,CNhs11777,CNhs11780,CNhs11794,CNhs11963,CNhs12007,CNhs12842,CNhs12997</t>
  </si>
  <si>
    <t>CATG00000000438.1,CATG00000000977.1,CATG00000001086.1,CATG00000001146.1,CATG00000002849.1,CATG00000003569.1,CATG00000003968.1,CATG00000004049.1,CATG00000004565.1,CATG00000004616.1,CATG00000005243.1,CATG00000005437.1,CATG00000006218.1,CATG00000007052.1,CATG00000007178.1,CATG00000007573.1,CATG00000008474.1,CATG00000008781.1,CATG00000008832.1,CATG00000008998.1,CATG00000010504.1,CATG00000010774.1,CATG00000010842.1,CATG00000011402.1,CATG00000012625.1,CATG00000013518.1,CATG00000014118.1,CATG00000015961.1,CATG00000018359.1,CATG00000019879.1,CATG00000019970.1,CATG00000020731.1,CATG00000020893.1,CATG00000021280.1,CATG00000021433.1,CATG00000022090.1,CATG00000022125.1,CATG00000022162.1,CATG00000022188.1,CATG00000022195.1,CATG00000022620.1,CATG00000023031.1,CATG00000023331.1,CATG00000023739.1,CATG00000023801.1,CATG00000023949.1,CATG00000024018.1,CATG00000024701.1,CATG00000026087.1,CATG00000027745.1,CATG00000028790.1,CATG00000028883.1,CATG00000029025.1,CATG00000029374.1,CATG00000029691.1,CATG00000030843.1,CATG00000031039.1,CATG00000031147.1,CATG00000031873.1,CATG00000032335.1,CATG00000032432.1,CATG00000032465.1,CATG00000032578.1,CATG00000033583.1,CATG00000034319.1,CATG00000034785.1,CATG00000035089.1,CATG00000035263.1,CATG00000035951.1,CATG00000036141.1,CATG00000036183.1,CATG00000036740.1,CATG00000037143.1,CATG00000037597.1,CATG00000038373.1,CATG00000039063.1,CATG00000039616.1,CATG00000040997.1,CATG00000041016.1,CATG00000041200.1,CATG00000042430.1,CATG00000042711.1,CATG00000043041.1,CATG00000043172.1,CATG00000043315.1,CATG00000043581.1,CATG00000043697.1,CATG00000043915.1,CATG00000044142.1,CATG00000044406.1,CATG00000045768.1,CATG00000046407.1,CATG00000048104.1,CATG00000048246.1,CATG00000048453.1,CATG00000049110.1,CATG00000049543.1,CATG00000049576.1,CATG00000049817.1,CATG00000050499.1,CATG00000050501.1,CATG00000051578.1,CATG00000054599.1,CATG00000054624.1,CATG00000055173.1,CATG00000055391.1,CATG00000056123.1,CATG00000056133.1,CATG00000056464.1,CATG00000057888.1,CATG00000057917.1,CATG00000058082.1,CATG00000058239.1,CATG00000058898.1,CATG00000060264.1,CATG00000060265.1,CATG00000060417.1,CATG00000061811.1,CATG00000062893.1,CATG00000063227.1,CATG00000063486.1,CATG00000063529.1,CATG00000064028.1,CATG00000064037.1,CATG00000064388.1,CATG00000065239.1,CATG00000065960.1,CATG00000065978.1,CATG00000066200.1,CATG00000067192.1,CATG00000067530.1,CATG00000067666.1,CATG00000067697.1,CATG00000067880.1,CATG00000068832.1,CATG00000068882.1,CATG00000069751.1,CATG00000069957.1,CATG00000070953.1,CATG00000071867.1,CATG00000072420.1,CATG00000072551.1,CATG00000072556.1,CATG00000072719.1,CATG00000072837.1,CATG00000073333.1,CATG00000073479.1,CATG00000073554.1,CATG00000074802.1,CATG00000075560.1,CATG00000076290.1,CATG00000076722.1,CATG00000077372.1,CATG00000078989.1,CATG00000079217.1,CATG00000080189.1,CATG00000080658.1,CATG00000081048.1,CATG00000081140.1,CATG00000081292.1,CATG00000081623.1,CATG00000081643.1,CATG00000081782.1,CATG00000082418.1,CATG00000082616.1,CATG00000084034.1,CATG00000086193.1,CATG00000086438.1,CATG00000086720.1,CATG00000086947.1,CATG00000087104.1,CATG00000087819.1,CATG00000087858.1,CATG00000088184.1,CATG00000088457.1,CATG00000088641.1,CATG00000089585.1,CATG00000090121.1,CATG00000090149.1,CATG00000090881.1,CATG00000091171.1,CATG00000094956.1,CATG00000094978.1,CATG00000096010.1,CATG00000096534.1,CATG00000096628.1,CATG00000097052.1,CATG00000099527.1,CATG00000099885.1,CATG00000101346.1,CATG00000101348.1,CATG00000101557.1,CATG00000101683.1,CATG00000102022.1,CATG00000102388.1,CATG00000102848.1,CATG00000105303.1,CATG00000105889.1,CATG00000105910.1,CATG00000105991.1,CATG00000106138.1,CATG00000107229.1,CATG00000107230.1,CATG00000107419.1,CATG00000110062.1,CATG00000111064.1,CATG00000111502.1,CATG00000112807.1,CATG00000113732.1,CATG00000115001.1,CATG00000115013.1,CATG00000117737.1,ENSG00000001626.10,ENSG00000002726.15,ENSG00000002933.3,ENSG00000005001.5,ENSG00000006555.6,ENSG00000006611.11,ENSG00000007062.7,ENSG00000007216.10,ENSG00000007306.10,ENSG00000007952.13,ENSG00000008323.11,ENSG00000010438.12,ENSG00000010932.11,ENSG00000012504.9,ENSG00000015413.5,ENSG00000015520.10,ENSG00000016082.10,ENSG00000016490.11,ENSG00000019102.7,ENSG00000021488.8,ENSG00000021826.10,ENSG00000036473.6,ENSG00000036565.10,ENSG00000036828.9,ENSG00000039068.14,ENSG00000044012.3,ENSG00000052344.11,ENSG00000053328.8,ENSG00000057294.9,ENSG00000060566.9,ENSG00000064270.8,ENSG00000065325.8,ENSG00000065361.10,ENSG00000065534.14,ENSG00000066230.6,ENSG00000070019.3,ENSG00000070031.3,ENSG00000070526.10,ENSG00000073067.9,ENSG00000073350.9,ENSG00000074276.6,ENSG00000075073.10,ENSG00000076351.8,ENSG00000076826.5,ENSG00000077616.6,ENSG00000079112.5,ENSG00000079385.17,ENSG00000079689.9,ENSG00000080031.5,ENSG00000080293.5,ENSG00000080644.11,ENSG00000081923.6,ENSG00000084674.9,ENSG00000085276.13,ENSG00000085552.12,ENSG00000085563.10,ENSG00000085831.11,ENSG00000086205.12,ENSG00000086548.8,ENSG00000086696.6,ENSG00000088320.3,ENSG00000088386.11,ENSG00000089356.12,ENSG00000089472.12,ENSG00000090402.3,ENSG00000090920.9,ENSG00000091138.8,ENSG00000095110.3,ENSG00000095203.10,ENSG00000095539.11,ENSG00000095932.5,ENSG00000096088.12,ENSG00000096264.9,ENSG00000096395.6,ENSG00000099139.9,ENSG00000099617.2,ENSG00000099812.6,ENSG00000099834.14,ENSG00000099866.10,ENSG00000100170.5,ENSG00000100191.4,ENSG00000100373.5,ENSG00000100604.8,ENSG00000101076.12,ENSG00000101213.5,ENSG00000101342.5,ENSG00000102554.9,ENSG00000102837.6,ENSG00000102890.10,ENSG00000102996.4,ENSG00000103067.7,ENSG00000103241.5,ENSG00000103375.6,ENSG00000103460.12,ENSG00000103534.12,ENSG00000104321.6,ENSG00000104413.11,ENSG00000104537.12,ENSG00000105289.10,ENSG00000105357.11,ENSG00000105388.10,ENSG00000105398.3,ENSG00000105523.3,ENSG00000105650.17,ENSG00000105707.9,ENSG00000105997.18,ENSG00000106006.6,ENSG00000106025.4,ENSG00000106031.6,ENSG00000106178.2,ENSG00000106258.9,ENSG00000106384.6,ENSG00000106404.9,ENSG00000106541.7,ENSG00000106789.8,ENSG00000106809.6,ENSG00000107242.13,ENSG00000108187.11,ENSG00000108242.8,ENSG00000108272.9,ENSG00000108375.8,ENSG00000108576.5,ENSG00000108753.8,ENSG00000108846.11,ENSG00000109132.5,ENSG00000109265.8,ENSG00000109705.7,ENSG00000110244.5,ENSG00000110245.7,ENSG00000111319.8,ENSG00000111701.6,ENSG00000111802.9,ENSG00000111816.6,ENSG00000112175.6,ENSG00000112414.10,ENSG00000112494.5,ENSG00000112782.11,ENSG00000112818.5,ENSG00000113249.8,ENSG00000113303.7,ENSG00000113722.12,ENSG00000113924.7,ENSG00000114113.2,ENSG00000114248.5,ENSG00000114455.9,ENSG00000114771.9,ENSG00000114812.8,ENSG00000114859.10,ENSG00000115255.6,ENSG00000115263.10,ENSG00000115297.9,ENSG00000115386.5,ENSG00000115616.2,ENSG00000115850.5,ENSG00000116017.6,ENSG00000116176.6,ENSG00000116771.5,ENSG00000116833.9,ENSG00000116985.6,ENSG00000117215.10,ENSG00000117322.12,ENSG00000117472.5,ENSG00000117834.8,ENSG00000117971.7,ENSG00000118094.7,ENSG00000118137.5,ENSG00000118322.8,ENSG00000118526.6,ENSG00000118777.6,ENSG00000119121.17,ENSG00000119125.12,ENSG00000119227.3,ENSG00000119431.5,ENSG00000119547.5,ENSG00000119888.6,ENSG00000119919.9,ENSG00000120057.4,ENSG00000120075.5,ENSG00000120341.14,ENSG00000120756.8,ENSG00000120915.9,ENSG00000121380.8,ENSG00000121690.5,ENSG00000121900.14,ENSG00000122121.6,ENSG00000122711.4,ENSG00000122859.4,ENSG00000124171.4,ENSG00000124205.11,ENSG00000124253.9,ENSG00000124429.13,ENSG00000124602.5,ENSG00000124664.6,ENSG00000124749.12,ENSG00000124839.8,ENSG00000124915.6,ENSG00000125046.10,ENSG00000125144.9,ENSG00000125508.3,ENSG00000125775.10,ENSG00000125798.10,ENSG00000125850.6,ENSG00000127324.4,ENSG00000127831.6,ENSG00000128242.8,ENSG00000128298.12,ENSG00000128573.18,ENSG00000128710.5,ENSG00000128713.11,ENSG00000128714.5,ENSG00000128886.7,ENSG00000129007.10,ENSG00000129214.10,ENSG00000129514.4,ENSG00000130055.9,ENSG00000130176.3,ENSG00000130234.6,ENSG00000130300.4,ENSG00000130545.11,ENSG00000130675.10,ENSG00000130701.3,ENSG00000130762.10,ENSG00000130768.10,ENSG00000130822.11,ENSG00000131096.6,ENSG00000131142.9,ENSG00000131482.5,ENSG00000131781.8,ENSG00000131910.4,ENSG00000131941.3,ENSG00000132437.13,ENSG00000132465.6,ENSG00000132517.10,ENSG00000132677.8,ENSG00000132698.9,ENSG00000132744.3,ENSG00000132874.9,ENSG00000133135.9,ENSG00000133392.12,ENSG00000133636.6,ENSG00000134028.10,ENSG00000134193.10,ENSG00000134240.7,ENSG00000134398.8,ENSG00000134716.5,ENSG00000135100.13,ENSG00000135220.6,ENSG00000135406.9,ENSG00000135407.6,ENSG00000135549.10,ENSG00000135702.10,ENSG00000135773.8,ENSG00000135917.9,ENSG00000136059.10,ENSG00000136305.7,ENSG00000136379.7,ENSG00000136872.13,ENSG00000136883.8,ENSG00000137077.3,ENSG00000137251.11,ENSG00000137273.3,ENSG00000137392.5,ENSG00000137634.5,ENSG00000137648.12,ENSG00000137700.12,ENSG00000137860.7,ENSG00000137960.5,ENSG00000138079.9,ENSG00000138109.9,ENSG00000138193.10,ENSG00000138308.5,ENSG00000138449.6,ENSG00000138669.5,ENSG00000138735.11,ENSG00000138771.10,ENSG00000138792.5,ENSG00000138823.8,ENSG00000139194.3,ENSG00000139292.8,ENSG00000139515.5,ENSG00000139540.7,ENSG00000139835.9,ENSG00000139874.5,ENSG00000140297.8,ENSG00000140832.5,ENSG00000141052.13,ENSG00000141434.7,ENSG00000141448.4,ENSG00000141655.11,ENSG00000141738.9,ENSG00000142273.6,ENSG00000142484.5,ENSG00000142583.13,ENSG00000142606.11,ENSG00000142677.3,ENSG00000142959.4,ENSG00000143036.12,ENSG00000143167.7,ENSG00000143375.10,ENSG00000143595.8,ENSG00000143627.13,ENSG00000143674.6,ENSG00000144045.9,ENSG00000144063.3,ENSG00000144820.3,ENSG00000144852.12,ENSG00000145012.8,ENSG00000145113.17,ENSG00000145217.9,ENSG00000145384.3,ENSG00000145824.8,ENSG00000145936.4,ENSG00000146013.6,ENSG00000146039.6,ENSG00000146205.9,ENSG00000146469.8,ENSG00000146521.5,ENSG00000146955.6,ENSG00000147041.7,ENSG00000147257.9,ENSG00000148357.12,ENSG00000148584.10,ENSG00000148735.10,ENSG00000148942.10,ENSG00000149260.10,ENSG00000149300.5,ENSG00000149418.6,ENSG00000150526.7,ENSG00000150750.6,ENSG00000151715.3,ENSG00000152785.6,ENSG00000152939.10,ENSG00000153303.12,ENSG00000154252.11,ENSG00000154274.10,ENSG00000154330.8,ENSG00000156006.4,ENSG00000156222.7,ENSG00000156234.7,ENSG00000156413.9,ENSG00000156510.11,ENSG00000156966.6,ENSG00000157005.3,ENSG00000157315.4,ENSG00000157399.10,ENSG00000157992.8,ENSG00000158125.5,ENSG00000158516.7,ENSG00000159166.9,ENSG00000159182.3,ENSG00000159184.7,ENSG00000159640.10,ENSG00000160180.14,ENSG00000160191.13,ENSG00000160867.10,ENSG00000160868.10,ENSG00000161574.11,ENSG00000162040.5,ENSG00000162069.10,ENSG00000162391.7,ENSG00000162438.7,ENSG00000162460.6,ENSG00000162461.7,ENSG00000162817.6,ENSG00000162882.10,ENSG00000162896.5,ENSG00000162949.12,ENSG00000162981.12,ENSG00000163017.9,ENSG00000163145.8,ENSG00000163251.3,ENSG00000163293.7,ENSG00000163295.4,ENSG00000163362.6,ENSG00000163394.5,ENSG00000163431.11,ENSG00000163435.11,ENSG00000163497.2,ENSG00000163499.7,ENSG00000163501.6,ENSG00000163515.6,ENSG00000163581.9,ENSG00000163586.5,ENSG00000163624.5,ENSG00000163687.9,ENSG00000163701.14,ENSG00000163817.11,ENSG00000163898.5,ENSG00000163959.5,ENSG00000164078.8,ENSG00000164107.7,ENSG00000164237.4,ENSG00000164251.4,ENSG00000164266.6,ENSG00000164270.13,ENSG00000164626.8,ENSG00000164695.4,ENSG00000164749.7,ENSG00000164816.6,ENSG00000164822.4,ENSG00000164855.11,ENSG00000164976.8,ENSG00000165078.7,ENSG00000165105.9,ENSG00000165140.5,ENSG00000165181.12,ENSG00000165215.5,ENSG00000165376.6,ENSG00000165462.5,ENSG00000165553.4,ENSG00000165556.9,ENSG00000165828.9,ENSG00000165841.5,ENSG00000165862.10,ENSG00000166126.6,ENSG00000166143.5,ENSG00000166145.10,ENSG00000166268.6,ENSG00000166391.10,ENSG00000166509.6,ENSG00000166510.9,ENSG00000166825.9,ENSG00000166866.8,ENSG00000166869.2,ENSG00000166959.3,ENSG00000167080.4,ENSG00000167105.3,ENSG00000167117.4,ENSG00000167183.2,ENSG00000167230.6,ENSG00000167306.14,ENSG00000167600.9,ENSG00000167608.7,ENSG00000167701.9,ENSG00000167741.6,ENSG00000167780.7,ENSG00000168060.10,ENSG00000168143.8,ENSG00000168350.6,ENSG00000168356.7,ENSG00000168412.6,ENSG00000168743.8,ENSG00000168748.9,ENSG00000168903.8,ENSG00000168907.9,ENSG00000168955.3,ENSG00000169071.10,ENSG00000169242.7,ENSG00000169435.9,ENSG00000169876.9,ENSG00000169894.13,ENSG00000169903.6,ENSG00000169994.14,ENSG00000170231.11,ENSG00000170439.5,ENSG00000170482.12,ENSG00000170608.2,ENSG00000170703.11,ENSG00000170927.10,ENSG00000171124.8,ENSG00000171219.8,ENSG00000171227.6,ENSG00000171234.9,ENSG00000171431.3,ENSG00000171433.7,ENSG00000171747.4,ENSG00000171916.12,ENSG00000172016.11,ENSG00000172156.3,ENSG00000172238.3,ENSG00000172367.11,ENSG00000172403.6,ENSG00000172478.13,ENSG00000172572.6,ENSG00000172689.1,ENSG00000172724.7,ENSG00000172782.7,ENSG00000172818.5,ENSG00000172828.8,ENSG00000172831.7,ENSG00000172955.13,ENSG00000173080.4,ENSG00000173237.4,ENSG00000173262.7,ENSG00000173467.4,ENSG00000173597.4,ENSG00000173702.3,ENSG00000173890.12,ENSG00000174236.2,ENSG00000174358.11,ENSG00000174403.11,ENSG00000174567.7,ENSG00000174808.7,ENSG00000174827.9,ENSG00000174885.8,ENSG00000174992.6,ENSG00000175084.7,ENSG00000175164.9,ENSG00000175311.5,ENSG00000175329.8,ENSG00000175344.12,ENSG00000175785.8,ENSG00000176153.10,ENSG00000176273.10,ENSG00000176387.6,ENSG00000176395.8,ENSG00000176532.3,ENSG00000176920.10,ENSG00000176945.12,ENSG00000177191.2,ENSG00000177675.4,ENSG00000177943.9,ENSG00000177984.6,ENSG00000177992.9,ENSG00000178078.7,ENSG00000178301.3,ENSG00000178343.4,ENSG00000178401.10,ENSG00000178462.7,ENSG00000178473.5,ENSG00000178573.6,ENSG00000178623.7,ENSG00000178750.2,ENSG00000178826.6,ENSG00000178828.5,ENSG00000178863.6,ENSG00000179178.6,ENSG00000179299.12,ENSG00000179674.2,ENSG00000179913.6,ENSG00000179914.4,ENSG00000180089.4,ENSG00000180525.9,ENSG00000180745.4,ENSG00000180785.8,ENSG00000180861.5,ENSG00000181072.7,ENSG00000181350.7,ENSG00000181541.4,ENSG00000181617.5,ENSG00000181778.4,ENSG00000181885.14,ENSG00000182107.5,ENSG00000182156.5,ENSG00000182208.8,ENSG00000182271.8,ENSG00000182327.7,ENSG00000182489.7,ENSG00000182687.3,ENSG00000182742.5,ENSG00000183034.8,ENSG00000183476.8,ENSG00000183742.8,ENSG00000183778.13,ENSG00000183840.5,ENSG00000183844.12,ENSG00000184012.7,ENSG00000184163.3,ENSG00000184434.7,ENSG00000184564.8,ENSG00000185000.5,ENSG00000185002.5,ENSG00000185101.8,ENSG00000185156.4,ENSG00000185168.5,ENSG00000185436.7,ENSG00000185467.7,ENSG00000186115.8,ENSG00000186198.3,ENSG00000186204.10,ENSG00000186212.2,ENSG00000186314.7,ENSG00000186564.5,ENSG00000186854.6,ENSG00000187017.10,ENSG00000187097.8,ENSG00000187534.5,ENSG00000187546.9,ENSG00000187658.6,ENSG00000187783.7,ENSG00000187908.11,ENSG00000187997.7,ENSG00000188175.5,ENSG00000188263.6,ENSG00000188373.4,ENSG00000188611.10,ENSG00000188620.9,ENSG00000188738.9,ENSG00000188761.7,ENSG00000188778.3,ENSG00000188816.3,ENSG00000188833.5,ENSG00000188869.8,ENSG00000188959.9,ENSG00000188993.3,ENSG00000189045.9,ENSG00000189120.3,ENSG00000189143.8,ENSG00000189233.7,ENSG00000189325.6,ENSG00000196188.6,ENSG00000196408.7,ENSG00000196620.4,ENSG00000196660.6,ENSG00000197142.6,ENSG00000197165.6,ENSG00000197181.7,ENSG00000197241.3,ENSG00000197273.3,ENSG00000197361.5,ENSG00000197635.5,ENSG00000197822.6,ENSG00000197993.3,ENSG00000198074.5,ENSG00000198099.4,ENSG00000198203.5,ENSG00000198488.6,ENSG00000198515.9,ENSG00000198643.2,ENSG00000198758.6,ENSG00000198788.7,ENSG00000198973.2,ENSG00000199038.1,ENSG00000199436.1,ENSG00000203400.3,ENSG00000203601.3,ENSG00000203645.2,ENSG00000203697.7,ENSG00000203799.6,ENSG00000203859.5,ENSG00000204174.2,ENSG00000204175.4,ENSG00000204335.3,ENSG00000204361.7,ENSG00000204385.6,ENSG00000204610.8,ENSG00000204614.4,ENSG00000204616.6,ENSG00000204740.5,ENSG00000204876.4,ENSG00000204882.3,ENSG00000204936.5,ENSG00000204978.2,ENSG00000204991.6,ENSG00000205277.5,ENSG00000205358.3,ENSG00000205414.1,ENSG00000207624.1,ENSG00000207648.1,ENSG00000207830.1,ENSG00000207833.1,ENSG00000207836.1,ENSG00000207923.1,ENSG00000208035.1,ENSG00000211596.2,ENSG00000211598.2,ENSG00000211637.2,ENSG00000211642.2,ENSG00000211651.2,ENSG00000211653.2,ENSG00000211660.3,ENSG00000211663.2,ENSG00000211668.2,ENSG00000211669.2,ENSG00000211671.2,ENSG00000211673.2,ENSG00000211674.2,ENSG00000211895.3,ENSG00000211896.2,ENSG00000211899.3,ENSG00000211933.2,ENSG00000211934.2,ENSG00000211935.2,ENSG00000211937.2,ENSG00000211938.2,ENSG00000211939.2,ENSG00000211947.2,ENSG00000211949.2,ENSG00000211950.2,ENSG00000211951.2,ENSG00000211956.2,ENSG00000211959.2,ENSG00000211962.2,ENSG00000211964.2,ENSG00000211965.2,ENSG00000211966.2,ENSG00000211973.2,ENSG00000211974.2,ENSG00000211976.2,ENSG00000211978.2,ENSG00000213213.9,ENSG00000213431.4,ENSG00000213561.4,ENSG00000213822.5,ENSG00000213886.3,ENSG00000213918.6,ENSG00000213981.4,ENSG00000213996.8,ENSG00000214290.3,ENSG00000214357.4,ENSG00000214814.2,ENSG00000214999.3,ENSG00000215018.5,ENSG00000216560.4,ENSG00000216588.4,ENSG00000219159.3,ENSG00000220908.2,ENSG00000221947.3,ENSG00000222001.2,ENSG00000222033.1,ENSG00000222961.1,ENSG00000223813.2,ENSG00000223823.1,ENSG00000224057.1,ENSG00000224081.3,ENSG00000224090.1,ENSG00000224093.1,ENSG00000224220.1,ENSG00000224650.2,ENSG00000224721.1,ENSG00000224968.1,ENSG00000225285.1,ENSG00000225329.1,ENSG00000225356.2,ENSG00000225489.2,ENSG00000225946.1,ENSG00000225969.1,ENSG00000225986.1,ENSG00000226431.1,ENSG00000226598.1,ENSG00000226652.1,ENSG00000226812.2,ENSG00000227070.1,ENSG00000227188.1,ENSG00000227243.2,ENSG00000227359.1,ENSG00000227502.2,ENSG00000227947.1,ENSG00000227954.2,ENSG00000228146.2,ENSG00000228216.1,ENSG00000228273.2,ENSG00000228620.1,ENSG00000228643.1,ENSG00000229005.2,ENSG00000229155.1,ENSG00000229167.1,ENSG00000229257.2,ENSG00000229719.2,ENSG00000229953.1,ENSG00000230121.1,ENSG00000230716.3,ENSG00000231424.2,ENSG00000231483.1,ENSG00000231690.2,ENSG00000231806.2,ENSG00000231969.1,ENSG00000232070.4,ENSG00000232079.2,ENSG00000233041.4,ENSG00000233101.6,ENSG00000233493.3,ENSG00000234155.1,ENSG00000234460.1,ENSG00000234476.1,ENSG00000234521.1,ENSG00000234678.1,ENSG00000234690.2,ENSG00000234753.1,ENSG00000234928.1,ENSG00000234996.3,ENSG00000235269.1,ENSG00000235279.1,ENSG00000235434.1,ENSG00000235663.1,ENSG00000236532.1,ENSG00000236581.4,ENSG00000236699.4,ENSG00000237070.1,ENSG00000237080.1,ENSG00000237125.4,ENSG00000237424.1,ENSG00000237643.1,ENSG00000237886.1,ENSG00000238164.2,ENSG00000238246.1,ENSG00000238961.1,ENSG00000239887.3,ENSG00000239951.1,ENSG00000240602.3,ENSG00000240990.5,ENSG00000241224.2,ENSG00000241388.3,ENSG00000241635.3,ENSG00000242366.2,ENSG00000243081.2,ENSG00000243384.1,ENSG00000243709.1,ENSG00000243766.3,ENSG00000243955.1,ENSG00000244067.1,ENSG00000244575.1,ENSG00000244649.2,ENSG00000245870.2,ENSG00000247844.1,ENSG00000248144.1,ENSG00000248211.1,ENSG00000248464.1,ENSG00000248494.1,ENSG00000248663.2,ENSG00000248771.1,ENSG00000249007.1,ENSG00000249026.2,ENSG00000249201.2,ENSG00000249345.2,ENSG00000249574.1,ENSG00000249669.3,ENSG00000249690.1,ENSG00000249948.2,ENSG00000250073.2,ENSG00000250230.2,ENSG00000250282.1,ENSG00000250328.1,ENSG00000250467.1,ENSG00000250539.1,ENSG00000250722.1,ENSG00000250734.2,ENSG00000250842.1,ENSG00000251169.2,ENSG00000251331.2,ENSG00000251573.2,ENSG00000252850.1,ENSG00000253132.1,ENSG00000253313.1,ENSG00000253598.1,ENSG00000253647.1,ENSG00000253844.1,ENSG00000253864.1,ENSG00000254290.1,ENSG00000254369.2,ENSG00000254632.1,ENSG00000254827.1,ENSG00000254872.2,ENSG00000255027.2,ENSG00000255282.2,ENSG00000255468.2,ENSG00000255474.1,ENSG00000255774.1,ENSG00000256162.2,ENSG00000256612.3,ENSG00000256810.1,ENSG00000257411.1,ENSG00000257512.1,ENSG00000257542.4,ENSG00000257582.1,ENSG00000257660.1,ENSG00000257743.4,ENSG00000257883.1,ENSG00000258274.1,ENSG00000258471.1,ENSG00000258474.1,ENSG00000258498.2,ENSG00000258734.2,ENSG00000258821.1,ENSG00000259087.1,ENSG00000259230.1,ENSG00000259342.1,ENSG00000259347.1,ENSG00000259370.1,ENSG00000259444.1,ENSG00000259478.2,ENSG00000259498.1,ENSG00000259549.1,ENSG00000259663.2,ENSG00000259724.1,ENSG00000259900.1,ENSG00000259933.2,ENSG00000259974.2,ENSG00000260071.1,ENSG00000260459.2,ENSG00000260593.1,ENSG00000260704.1,ENSG00000260963.1,ENSG00000261183.1,ENSG00000261320.1,ENSG00000261390.1,ENSG00000261437.1,ENSG00000261664.1,ENSG00000261690.1,ENSG00000261713.2,ENSG00000261730.1,ENSG00000262294.1,ENSG00000262302.1,ENSG00000262362.1,ENSG00000262445.3,ENSG00000262950.1,ENSG00000263065.1,ENSG00000263325.1,ENSG00000263429.3,ENSG00000263508.1,ENSG00000264443.1,ENSG00000264575.1,ENSG00000265408.1,ENSG00000265490.1,ENSG00000265929.1,ENSG00000265933.1,ENSG00000266010.1,ENSG00000266636.1,ENSG00000266714.2,ENSG00000266770.1,ENSG00000266903.1,ENSG00000267082.1,ENSG00000267130.1,ENSG00000267296.2,ENSG00000267566.1,ENSG00000267580.1,ENSG00000267596.1,ENSG00000267629.2,ENSG00000267667.1,ENSG00000267795.1,ENSG00000267804.1,ENSG00000267881.1,ENSG00000267968.1,ENSG00000268388.1,ENSG00000268532.1,ENSG00000268729.1,ENSG00000268756.1,ENSG00000268869.1,ENSG00000268926.1,ENSG00000269155.1,ENSG00000269186.1,ENSG00000269416.1,ENSG00000269936.2,ENSG00000270058.1,ENSG00000270412.1,ENSG00000270792.1,ENSG00000271824.1,ENSG00000271875.1,ENSG00000272109.1,ENSG00000272141.1,ENSG00000272180.1,ENSG00000272189.1,ENSG00000272463.1,ENSG00000272679.1,ENSG00000272763.1,ENSG00000272801.1,ENSG00000273066.1,ENSG00000273433.1</t>
  </si>
  <si>
    <t>UBERON:0000161</t>
  </si>
  <si>
    <t>orifice</t>
  </si>
  <si>
    <t>Anatomical conduit that connects two adjacent body spaces (or a body space with the space surrounding the organism)[FMA,modified].</t>
  </si>
  <si>
    <t>CNhs10616,CNhs10628,CNhs10654,CNhs10848,CNhs10866,CNhs10882,CNhs10883,CNhs11061,CNhs11677,CNhs11768,CNhs11896,CNhs11903,CNhs11920,CNhs11952,CNhs11961,CNhs11972,CNhs11973,CNhs11976,CNhs12006,CNhs12014,CNhs12015,CNhs12810,CNhs12811,CNhs12812,CNhs12849,CNhs12852,CNhs12853,CNhs12854,CNhs13464,CNhs14128,CNhs14129,CNhs14130,CNhs14131,CNhs14132,CNhs14133,CNhs14134,CNhs14135</t>
  </si>
  <si>
    <t>CATG00000005871.1,CATG00000011000.1,CATG00000055285.1,CATG00000093421.1,CATG00000106954.1,CATG00000109853.1,ENSG00000005001.5,ENSG00000043039.5,ENSG00000065618.12,ENSG00000069011.11,ENSG00000081277.7,ENSG00000086548.8,ENSG00000087128.5,ENSG00000087510.5,ENSG00000088002.7,ENSG00000092295.7,ENSG00000101443.13,ENSG00000103241.5,ENSG00000104321.6,ENSG00000105427.5,ENSG00000107807.8,ENSG00000108244.12,ENSG00000108602.13,ENSG00000110195.7,ENSG00000115112.7,ENSG00000116299.12,ENSG00000118898.11,ENSG00000124102.4,ENSG00000124466.8,ENSG00000129451.7,ENSG00000131620.13,ENSG00000131668.9,ENSG00000132746.10,ENSG00000134363.7,ENSG00000134762.12,ENSG00000135373.8,ENSG00000137273.3,ENSG00000137699.12,ENSG00000137975.7,ENSG00000138271.4,ENSG00000138675.12,ENSG00000140519.8,ENSG00000143001.4,ENSG00000143882.5,ENSG00000147697.4,ENSG00000148346.7,ENSG00000149043.12,ENSG00000150051.9,ENSG00000153292.11,ENSG00000158055.11,ENSG00000162078.7,ENSG00000162624.10,ENSG00000163157.10,ENSG00000164379.4,ENSG00000164761.4,ENSG00000164825.3,ENSG00000165078.7,ENSG00000165272.10,ENSG00000166670.5,ENSG00000167034.9,ENSG00000167656.4,ENSG00000167757.9,ENSG00000168907.9,ENSG00000170369.3,ENSG00000170477.8,ENSG00000171401.10,ENSG00000172061.7,ENSG00000172382.5,ENSG00000174564.8,ENSG00000176920.10,ENSG00000180535.3,ENSG00000181195.6,ENSG00000182261.3,ENSG00000186395.6,ENSG00000186806.5,ENSG00000186832.4,ENSG00000188505.4,ENSG00000189001.6,ENSG00000197191.3,ENSG00000198807.8,ENSG00000204618.4,ENSG00000206075.9,ENSG00000213906.5,ENSG00000221852.4,ENSG00000222404.1,ENSG00000232855.2,ENSG00000235601.1,ENSG00000236780.1,ENSG00000249082.1,ENSG00000258661.1,ENSG00000259459.1,ENSG00000268388.1,ENSG00000270058.1</t>
  </si>
  <si>
    <t>UBERON:0000165</t>
  </si>
  <si>
    <t>mouth</t>
  </si>
  <si>
    <t>The proximal portion of the digestive tract, containing the oral cavity and bounded by the oral opening. In vertebrates, this extends to the pharynx and includes gums, lips, tongue and parts of the palate. Typically also includes the teeth, except where these occur elsewhere (e.g. pharyngeal jaws) or protrude from the mouth (tusks).</t>
  </si>
  <si>
    <t>CNhs10654,CNhs10848,CNhs10866,CNhs10867,CNhs10879,CNhs11061,CNhs11677,CNhs11768,CNhs11896,CNhs11903,CNhs11907,CNhs11952,CNhs11953,CNhs11961,CNhs11962,CNhs11996,CNhs12006,CNhs12493,CNhs12810,CNhs12811,CNhs12812,CNhs12849,CNhs12852,CNhs12853,CNhs14128,CNhs14129,CNhs14130,CNhs14131,CNhs14132,CNhs14133,CNhs14134,CNhs14135</t>
  </si>
  <si>
    <t>CATG00000001095.1,CATG00000004601.1,CATG00000005871.1,CATG00000005972.1,CATG00000016989.1,CATG00000020744.1,CATG00000022488.1,CATG00000024325.1,CATG00000036226.1,CATG00000036426.1,CATG00000052032.1,CATG00000054135.1,CATG00000055285.1,CATG00000057129.1,CATG00000064696.1,CATG00000064929.1,CATG00000069925.1,CATG00000070299.1,CATG00000072957.1,CATG00000085376.1,CATG00000087815.1,CATG00000089639.1,CATG00000093421.1,CATG00000106954.1,CATG00000107028.1,CATG00000113942.1,CATG00000116783.1,ENSG00000043039.5,ENSG00000069011.11,ENSG00000073282.8,ENSG00000077943.7,ENSG00000081277.7,ENSG00000087510.5,ENSG00000088002.7,ENSG00000092295.7,ENSG00000101333.12,ENSG00000104321.6,ENSG00000105427.5,ENSG00000107807.8,ENSG00000108602.13,ENSG00000110195.7,ENSG00000111186.8,ENSG00000114251.9,ENSG00000116299.12,ENSG00000118898.11,ENSG00000123500.5,ENSG00000124466.8,ENSG00000131620.13,ENSG00000131668.9,ENSG00000134363.7,ENSG00000135373.8,ENSG00000137273.3,ENSG00000137699.12,ENSG00000137975.7,ENSG00000138675.12,ENSG00000138829.6,ENSG00000143631.10,ENSG00000143882.5,ENSG00000150051.9,ENSG00000153246.7,ENSG00000158055.11,ENSG00000159763.3,ENSG00000162624.10,ENSG00000164099.3,ENSG00000164379.4,ENSG00000164520.7,ENSG00000164761.4,ENSG00000169885.5,ENSG00000170577.7,ENSG00000171346.9,ENSG00000172061.7,ENSG00000172382.5,ENSG00000173166.13,ENSG00000174343.5,ENSG00000174564.8,ENSG00000176920.10,ENSG00000180535.3,ENSG00000180875.4,ENSG00000181195.6,ENSG00000182261.3,ENSG00000183287.9,ENSG00000186395.6,ENSG00000186832.4,ENSG00000188505.4,ENSG00000189001.6,ENSG00000197191.3,ENSG00000198807.8,ENSG00000203786.5,ENSG00000213906.5,ENSG00000214975.4,ENSG00000221852.4,ENSG00000222404.1,ENSG00000224127.1,ENSG00000224149.1,ENSG00000225554.1,ENSG00000235601.1,ENSG00000236780.1,ENSG00000237548.1,ENSG00000246430.2,ENSG00000249082.1,ENSG00000255243.1,ENSG00000258661.1,ENSG00000259459.1,ENSG00000261730.1,ENSG00000264301.1,ENSG00000270058.1</t>
  </si>
  <si>
    <t>UBERON:0000166</t>
  </si>
  <si>
    <t>oral opening</t>
  </si>
  <si>
    <t>The orifice that connects the mouth to the exterior of the body.</t>
  </si>
  <si>
    <t>CNhs10654,CNhs10848,CNhs10866,CNhs11061,CNhs11677,CNhs11768,CNhs11896,CNhs11903,CNhs11952,CNhs11961,CNhs12006,CNhs12810,CNhs12811,CNhs12812,CNhs12849,CNhs12852,CNhs12853,CNhs14128,CNhs14129,CNhs14130,CNhs14131,CNhs14132,CNhs14133,CNhs14134,CNhs14135</t>
  </si>
  <si>
    <t>CATG00000005871.1,CATG00000005972.1,CATG00000020744.1,CATG00000024325.1,CATG00000034370.1,CATG00000054135.1,CATG00000055285.1,CATG00000064929.1,CATG00000072957.1,CATG00000087815.1,CATG00000093421.1,CATG00000106954.1,CATG00000109853.1,CATG00000116783.1,ENSG00000043039.5,ENSG00000065618.12,ENSG00000069011.11,ENSG00000077943.7,ENSG00000081277.7,ENSG00000086548.8,ENSG00000087510.5,ENSG00000088002.7,ENSG00000092295.7,ENSG00000096696.9,ENSG00000101333.12,ENSG00000104321.6,ENSG00000105427.5,ENSG00000107807.8,ENSG00000108602.13,ENSG00000110195.7,ENSG00000111186.8,ENSG00000112378.11,ENSG00000114251.9,ENSG00000116299.12,ENSG00000118898.11,ENSG00000121552.3,ENSG00000124107.5,ENSG00000124466.8,ENSG00000131620.13,ENSG00000131668.9,ENSG00000132746.10,ENSG00000134363.7,ENSG00000134760.5,ENSG00000135373.8,ENSG00000137273.3,ENSG00000137699.12,ENSG00000137857.13,ENSG00000137975.7,ENSG00000138675.12,ENSG00000140254.8,ENSG00000140519.8,ENSG00000143001.4,ENSG00000143631.10,ENSG00000143882.5,ENSG00000150051.9,ENSG00000153246.7,ENSG00000158055.11,ENSG00000159763.3,ENSG00000162624.10,ENSG00000163157.10,ENSG00000164099.3,ENSG00000164379.4,ENSG00000164520.7,ENSG00000164761.4,ENSG00000164825.3,ENSG00000165272.10,ENSG00000167656.4,ENSG00000167767.9,ENSG00000169885.5,ENSG00000169962.4,ENSG00000170577.7,ENSG00000171346.9,ENSG00000172061.7,ENSG00000172382.5,ENSG00000174564.8,ENSG00000176920.10,ENSG00000180535.3,ENSG00000180875.4,ENSG00000181195.6,ENSG00000182261.3,ENSG00000183287.9,ENSG00000186395.6,ENSG00000186832.4,ENSG00000188505.4,ENSG00000189001.6,ENSG00000197191.3,ENSG00000198807.8,ENSG00000206075.9,ENSG00000213906.5,ENSG00000214975.4,ENSG00000221852.4,ENSG00000222404.1,ENSG00000224127.1,ENSG00000225554.1,ENSG00000226453.1,ENSG00000235601.1,ENSG00000236780.1,ENSG00000237276.4,ENSG00000237548.1,ENSG00000246430.2,ENSG00000249082.1,ENSG00000256338.1,ENSG00000258661.1,ENSG00000259459.1,ENSG00000261730.1,ENSG00000269729.1</t>
  </si>
  <si>
    <t>UBERON:0000178</t>
  </si>
  <si>
    <t>blood</t>
  </si>
  <si>
    <t>A fluid that is composed of blood plasma and erythrocytes.</t>
  </si>
  <si>
    <t>CNhs11075,CNhs11076,CNhs11671,CNhs11672,CNhs11673,CNhs11675,CNhs11761,CNhs11948,CNhs11949</t>
  </si>
  <si>
    <t>CATG00000000079.1,CATG00000000085.1,CATG00000000335.1,CATG00000000337.1,CATG00000000339.1,CATG00000000342.1,CATG00000000346.1,CATG00000000417.1,CATG00000000836.1,CATG00000000976.1,CATG00000001004.1,CATG00000001189.1,CATG00000001365.1,CATG00000001429.1,CATG00000001430.1,CATG00000001978.1,CATG00000001980.1,CATG00000001993.1,CATG00000002182.1,CATG00000002235.1,CATG00000002236.1,CATG00000002239.1,CATG00000002363.1,CATG00000002599.1,CATG00000002653.1,CATG00000002705.1,CATG00000002781.1,CATG00000002953.1,CATG00000003873.1,CATG00000003984.1,CATG00000004014.1,CATG00000004107.1,CATG00000004289.1,CATG00000004535.1,CATG00000004791.1,CATG00000004792.1,CATG00000004905.1,CATG00000005550.1,CATG00000005761.1,CATG00000005835.1,CATG00000005864.1,CATG00000005866.1,CATG00000005936.1,CATG00000006104.1,CATG00000006489.1,CATG00000006494.1,CATG00000007163.1,CATG00000007185.1,CATG00000007187.1,CATG00000007610.1,CATG00000007614.1,CATG00000007794.1,CATG00000007805.1,CATG00000007820.1,CATG00000007947.1,CATG00000007948.1,CATG00000007969.1,CATG00000008117.1,CATG00000008523.1,CATG00000008768.1,CATG00000009019.1,CATG00000009026.1,CATG00000009031.1,CATG00000009143.1,CATG00000009304.1,CATG00000009463.1,CATG00000009971.1,CATG00000010416.1,CATG00000010661.1,CATG00000010939.1,CATG00000010995.1,CATG00000011044.1,CATG00000011181.1,CATG00000011225.1,CATG00000011668.1,CATG00000011669.1,CATG00000011673.1,CATG00000011843.1,CATG00000012030.1,CATG00000012059.1,CATG00000012107.1,CATG00000012385.1,CATG00000012755.1,CATG00000013295.1,CATG00000013774.1,CATG00000013923.1,CATG00000014048.1,CATG00000014101.1,CATG00000014387.1,CATG00000014501.1,CATG00000014693.1,CATG00000014732.1,CATG00000015595.1,CATG00000015791.1,CATG00000015792.1,CATG00000016391.1,CATG00000016462.1,CATG00000016516.1,CATG00000016705.1,CATG00000017025.1,CATG00000017268.1,CATG00000017863.1,CATG00000018058.1,CATG00000018112.1,CATG00000018120.1,CATG00000018169.1,CATG00000019415.1,CATG00000019452.1,CATG00000019800.1,CATG00000019949.1,CATG00000019999.1,CATG00000020007.1,CATG00000020018.1,CATG00000020091.1,CATG00000020104.1,CATG00000020162.1,CATG00000020338.1,CATG00000021168.1,CATG00000021187.1,CATG00000021223.1,CATG00000021381.1,CATG00000021460.1,CATG00000021464.1,CATG00000021601.1,CATG00000021994.1,CATG00000022030.1,CATG00000022035.1,CATG00000022115.1,CATG00000022388.1,CATG00000022455.1,CATG00000022612.1,CATG00000022704.1,CATG00000022953.1,CATG00000023038.1,CATG00000023277.1,CATG00000023451.1,CATG00000023453.1,CATG00000023788.1,CATG00000023840.1,CATG00000023922.1,CATG00000024267.1,CATG00000024317.1,CATG00000024467.1,CATG00000024483.1,CATG00000024571.1,CATG00000024674.1,CATG00000024682.1,CATG00000024759.1,CATG00000024927.1,CATG00000025043.1,CATG00000025242.1,CATG00000025274.1,CATG00000025278.1,CATG00000025295.1,CATG00000025391.1,CATG00000025393.1,CATG00000025394.1,CATG00000025396.1,CATG00000025433.1,CATG00000025569.1,CATG00000025673.1,CATG00000025865.1,CATG00000025902.1,CATG00000025925.1,CATG00000025926.1,CATG00000025943.1,CATG00000026149.1,CATG00000026638.1,CATG00000026640.1,CATG00000026669.1,CATG00000026748.1,CATG00000026811.1,CATG00000026816.1,CATG00000026897.1,CATG00000027020.1,CATG00000027285.1,CATG00000027410.1,CATG00000028073.1,CATG00000028289.1,CATG00000028304.1,CATG00000028374.1,CATG00000028431.1,CATG00000028500.1,CATG00000028529.1,CATG00000029070.1,CATG00000029180.1,CATG00000029287.1,CATG00000029294.1,CATG00000029340.1,CATG00000029360.1,CATG00000029365.1,CATG00000029380.1,CATG00000029382.1,CATG00000029383.1,CATG00000029389.1,CATG00000029615.1,CATG00000029919.1,CATG00000029923.1,CATG00000030052.1,CATG00000030129.1,CATG00000030142.1,CATG00000030425.1,CATG00000030442.1,CATG00000030514.1,CATG00000030581.1,CATG00000031143.1,CATG00000031197.1,CATG00000031257.1,CATG00000031460.1,CATG00000031536.1,CATG00000031683.1,CATG00000031729.1,CATG00000031755.1,CATG00000032068.1,CATG00000032096.1,CATG00000032339.1,CATG00000032342.1,CATG00000032356.1,CATG00000032412.1,CATG00000032451.1,CATG00000032501.1,CATG00000032546.1,CATG00000032552.1,CATG00000032852.1,CATG00000032968.1,CATG00000032971.1,CATG00000033225.1,CATG00000033337.1,CATG00000033338.1,CATG00000033349.1,CATG00000033505.1,CATG00000033631.1,CATG00000034259.1,CATG00000034318.1,CATG00000034319.1,CATG00000034353.1,CATG00000034379.1,CATG00000034662.1,CATG00000034678.1,CATG00000034679.1,CATG00000034680.1,CATG00000034872.1,CATG00000034981.1,CATG00000034995.1,CATG00000036703.1,CATG00000036786.1,CATG00000036905.1,CATG00000037760.1,CATG00000038167.1,CATG00000038217.1,CATG00000038221.1,CATG00000038268.1,CATG00000038441.1,CATG00000038553.1,CATG00000038667.1,CATG00000038737.1,CATG00000038820.1,CATG00000039072.1,CATG00000039140.1,CATG00000039314.1,CATG00000039479.1,CATG00000039564.1,CATG00000039720.1,CATG00000039730.1,CATG00000039763.1,CATG00000039815.1,CATG00000039945.1,CATG00000039976.1,CATG00000040024.1,CATG00000040067.1,CATG00000040068.1,CATG00000040115.1,CATG00000040180.1,CATG00000040181.1,CATG00000040393.1,CATG00000040403.1,CATG00000040443.1,CATG00000040457.1,CATG00000040468.1,CATG00000040662.1,CATG00000040992.1,CATG00000041046.1,CATG00000041048.1,CATG00000041105.1,CATG00000041180.1,CATG00000041192.1,CATG00000041335.1,CATG00000041355.1,CATG00000041409.1,CATG00000041420.1,CATG00000041579.1,CATG00000041617.1,CATG00000042055.1,CATG00000042263.1,CATG00000042429.1,CATG00000042543.1,CATG00000042601.1,CATG00000042603.1,CATG00000042744.1,CATG00000042778.1,CATG00000042805.1,CATG00000042922.1,CATG00000043088.1,CATG00000043222.1,CATG00000043321.1,CATG00000043510.1,CATG00000043521.1,CATG00000043757.1,CATG00000043976.1,CATG00000044057.1,CATG00000044544.1,CATG00000044614.1,CATG00000045276.1,CATG00000046222.1,CATG00000046416.1,CATG00000046418.1,CATG00000046689.1,CATG00000046826.1,CATG00000046846.1,CATG00000047290.1,CATG00000047322.1,CATG00000047853.1,CATG00000048286.1,CATG00000048636.1,CATG00000048747.1,CATG00000048892.1,CATG00000048895.1,CATG00000049221.1,CATG00000049364.1,CATG00000049545.1,CATG00000049819.1,CATG00000049895.1,CATG00000049898.1,CATG00000050093.1,CATG00000050750.1,CATG00000050881.1,CATG00000051039.1,CATG00000051284.1,CATG00000051532.1,CATG00000051919.1,CATG00000051921.1,CATG00000051923.1,CATG00000052065.1,CATG00000052172.1,CATG00000052212.1,CATG00000052234.1,CATG00000052248.1,CATG00000052345.1,CATG00000052393.1,CATG00000052891.1,CATG00000052898.1,CATG00000052899.1,CATG00000053015.1,CATG00000053017.1,CATG00000053029.1,CATG00000053340.1,CATG00000053371.1,CATG00000053613.1,CATG00000053669.1,CATG00000054011.1,CATG00000054109.1,CATG00000054127.1,CATG00000054585.1,CATG00000054858.1,CATG00000054892.1,CATG00000055057.1,CATG00000055215.1,CATG00000055300.1,CATG00000055314.1,CATG00000055807.1,CATG00000055946.1,CATG00000055971.1,CATG00000056036.1,CATG00000056151.1,CATG00000056254.1,CATG00000056744.1,CATG00000056794.1,CATG00000056946.1,CATG00000057005.1,CATG00000057235.1,CATG00000057427.1,CATG00000057634.1,CATG00000057694.1,CATG00000057808.1,CATG00000057824.1,CATG00000057936.1,CATG00000058090.1,CATG00000058220.1,CATG00000058227.1,CATG00000058282.1,CATG00000058283.1,CATG00000058293.1,CATG00000058415.1,CATG00000058556.1,CATG00000058571.1,CATG00000058575.1,CATG00000058588.1,CATG00000058602.1,CATG00000058603.1,CATG00000058654.1,CATG00000059691.1,CATG00000059824.1,CATG00000059904.1,CATG00000059988.1,CATG00000059992.1,CATG00000059994.1,CATG00000059995.1,CATG00000060056.1,CATG00000060079.1,CATG00000060084.1,CATG00000060519.1,CATG00000060530.1,CATG00000060546.1,CATG00000060560.1,CATG00000061732.1,CATG00000061784.1,CATG00000061897.1,CATG00000061901.1,CATG00000061913.1,CATG00000062805.1,CATG00000063218.1,CATG00000063776.1,CATG00000063812.1,CATG00000064250.1,CATG00000064381.1,CATG00000064403.1,CATG00000064471.1,CATG00000064473.1,CATG00000064486.1,CATG00000064487.1,CATG00000064488.1,CATG00000064587.1,CATG00000064633.1,CATG00000064781.1,CATG00000064889.1,CATG00000064895.1,CATG00000065028.1,CATG00000065040.1,CATG00000065047.1,CATG00000065048.1,CATG00000065482.1,CATG00000065494.1,CATG00000066050.1,CATG00000066068.1,CATG00000066170.1,CATG00000066442.1,CATG00000066465.1,CATG00000067245.1,CATG00000067300.1,CATG00000067666.1,CATG00000067714.1,CATG00000067897.1,CATG00000068029.1,CATG00000068341.1,CATG00000068355.1,CATG00000068371.1,CATG00000068940.1,CATG00000069210.1,CATG00000069387.1,CATG00000070420.1,CATG00000070602.1,CATG00000070608.1,CATG00000070617.1,CATG00000070705.1,CATG00000070849.1,CATG00000070990.1,CATG00000071245.1,CATG00000071558.1,CATG00000071627.1,CATG00000071728.1,CATG00000072157.1,CATG00000072164.1,CATG00000072166.1,CATG00000072315.1,CATG00000072502.1,CATG00000072807.1,CATG00000072908.1,CATG00000073202.1,CATG00000073223.1,CATG00000073310.1,CATG00000073317.1,CATG00000073567.1,CATG00000074196.1,CATG00000074214.1,CATG00000074225.1,CATG00000074256.1,CATG00000074532.1,CATG00000074987.1,CATG00000075637.1,CATG00000075640.1,CATG00000075893.1,CATG00000075906.1,CATG00000076432.1,CATG00000076567.1,CATG00000076639.1,CATG00000076682.1,CATG00000076731.1,CATG00000076813.1,CATG00000076835.1,CATG00000077556.1,CATG00000077590.1,CATG00000077704.1,CATG00000077736.1,CATG00000077786.1,CATG00000078340.1,CATG00000078341.1,CATG00000078669.1,CATG00000078757.1,CATG00000078846.1,CATG00000079407.1,CATG00000079587.1,CATG00000079857.1,CATG00000080051.1,CATG00000080245.1,CATG00000080292.1,CATG00000080323.1,CATG00000080462.1,CATG00000080492.1,CATG00000081281.1,CATG00000081918.1,CATG00000082035.1,CATG00000082071.1,CATG00000082114.1,CATG00000082541.1,CATG00000082559.1,CATG00000082713.1,CATG00000083151.1,CATG00000083244.1,CATG00000083404.1,CATG00000083407.1,CATG00000083445.1,CATG00000083553.1,CATG00000083556.1,CATG00000084659.1,CATG00000085605.1,CATG00000085965.1,CATG00000086067.1,CATG00000086102.1,CATG00000086480.1,CATG00000086521.1,CATG00000086620.1,CATG00000086906.1,CATG00000087063.1,CATG00000087190.1,CATG00000087193.1,CATG00000087231.1,CATG00000087249.1,CATG00000087401.1,CATG00000087430.1,CATG00000087431.1,CATG00000087586.1,CATG00000087987.1,CATG00000087989.1,CATG00000088084.1,CATG00000088287.1,CATG00000088558.1,CATG00000089581.1,CATG00000090396.1,CATG00000090959.1,CATG00000091391.1,CATG00000091598.1,CATG00000091599.1,CATG00000091771.1,CATG00000091991.1,CATG00000091992.1,CATG00000092367.1,CATG00000093390.1,CATG00000093418.1,CATG00000093945.1,CATG00000094115.1,CATG00000094259.1,CATG00000094544.1,CATG00000094865.1,CATG00000094873.1,CATG00000094949.1,CATG00000095037.1,CATG00000095570.1,CATG00000095574.1,CATG00000095886.1,CATG00000095888.1,CATG00000095891.1,CATG00000096362.1,CATG00000096391.1,CATG00000096457.1,CATG00000096677.1,CATG00000096683.1,CATG00000096753.1,CATG00000097058.1,CATG00000097159.1,CATG00000097260.1,CATG00000097307.1,CATG00000097312.1,CATG00000097331.1,CATG00000097365.1,CATG00000097367.1,CATG00000097491.1,CATG00000097494.1,CATG00000097496.1,CATG00000097507.1,CATG00000097768.1,CATG00000097815.1,CATG00000098201.1,CATG00000098792.1,CATG00000098879.1,CATG00000099442.1,CATG00000100403.1,CATG00000100898.1,CATG00000101226.1,CATG00000101230.1,CATG00000101231.1,CATG00000101386.1,CATG00000101882.1,CATG00000101927.1,CATG00000101945.1,CATG00000102008.1,CATG00000102488.1,CATG00000102624.1,CATG00000102654.1,CATG00000103894.1,CATG00000104122.1,CATG00000104343.1,CATG00000104345.1,CATG00000104373.1,CATG00000104680.1,CATG00000105246.1,CATG00000105272.1,CATG00000105396.1,CATG00000105476.1,CATG00000106075.1,CATG00000106078.1,CATG00000106223.1,CATG00000106400.1,CATG00000106637.1,CATG00000106734.1,CATG00000106786.1,CATG00000106787.1,CATG00000106955.1,CATG00000106968.1,CATG00000107158.1,CATG00000107183.1,CATG00000107197.1,CATG00000107198.1,CATG00000107212.1,CATG00000107320.1,CATG00000107457.1,CATG00000108418.1,CATG00000108424.1,CATG00000108997.1,CATG00000109054.1,CATG00000109375.1,CATG00000109548.1,CATG00000109742.1,CATG00000109788.1,CATG00000110132.1,CATG00000110133.1,CATG00000110151.1,CATG00000110173.1,CATG00000110223.1,CATG00000110388.1,CATG00000110445.1,CATG00000110849.1,CATG00000111166.1,CATG00000112065.1,CATG00000112068.1,CATG00000112263.1,CATG00000112858.1,CATG00000112877.1,CATG00000113045.1,CATG00000113047.1,CATG00000113121.1,CATG00000113348.1,CATG00000113790.1,CATG00000113794.1,CATG00000113806.1,CATG00000113871.1,CATG00000114024.1,CATG00000114132.1,CATG00000114193.1,CATG00000114222.1,CATG00000114327.1,CATG00000114506.1,CATG00000114863.1,CATG00000114904.1,CATG00000115504.1,CATG00000115552.1,CATG00000115573.1,CATG00000115896.1,CATG00000115903.1,CATG00000116108.1,CATG00000116287.1,CATG00000116359.1,CATG00000116417.1,CATG00000116482.1,CATG00000116629.1,CATG00000116751.1,CATG00000116753.1,CATG00000116961.1,CATG00000116968.1,CATG00000117313.1,CATG00000117333.1,CATG00000117614.1,CATG00000117616.1,CATG00000117680.1,CATG00000117683.1,CATG00000117734.1,CATG00000117784.1,CATG00000117923.1,CATG00000117970.1,CATG00000118069.1,ENSG00000000938.8,ENSG00000004939.9,ENSG00000005249.8,ENSG00000005844.13,ENSG00000005961.13,ENSG00000006638.7,ENSG00000007129.13,ENSG00000007968.6,ENSG00000008130.11,ENSG00000008438.4,ENSG00000008441.12,ENSG00000008516.12,ENSG00000012779.6,ENSG00000013306.11,ENSG00000013561.13,ENSG00000015285.6,ENSG00000017483.10,ENSG00000018280.12,ENSG00000022840.11,ENSG00000023892.9,ENSG00000026297.11,ENSG00000026950.12,ENSG00000029534.15,ENSG00000034152.14,ENSG00000034713.3,ENSG00000035664.7,ENSG00000041353.5,ENSG00000043093.9,ENSG00000047597.5,ENSG00000057757.5,ENSG00000059377.11,ENSG00000059728.6,ENSG00000060138.8,ENSG00000060237.12,ENSG00000063854.8,ENSG00000064012.17,ENSG00000064201.11,ENSG00000064687.8,ENSG00000065413.12,ENSG00000065491.8,ENSG00000066336.7,ENSG00000066926.6,ENSG00000068796.12,ENSG00000068831.14,ENSG00000070182.13,ENSG00000070190.8,ENSG00000073331.13,ENSG00000073861.2,ENSG00000074706.9,ENSG00000074966.6,ENSG00000076662.5,ENSG00000076770.10,ENSG00000077420.11,ENSG00000079308.12,ENSG00000081237.14,ENSG00000082074.11,ENSG00000082146.8,ENSG00000084070.7,ENSG00000084110.6,ENSG00000085265.6,ENSG00000085514.11,ENSG00000086232.8,ENSG00000086506.2,ENSG00000086730.12,ENSG00000087589.12,ENSG00000088053.7,ENSG00000088726.11,ENSG00000088826.13,ENSG00000088992.13,ENSG00000089639.6,ENSG00000090013.5,ENSG00000090238.7,ENSG00000091106.14,ENSG00000091181.15,ENSG00000092067.5,ENSG00000092200.8,ENSG00000092929.7,ENSG00000093134.9,ENSG00000095303.10,ENSG00000096996.11,ENSG00000099785.6,ENSG00000099804.4,ENSG00000100055.16,ENSG00000100079.5,ENSG00000100225.13,ENSG00000100325.10,ENSG00000100351.12,ENSG00000100365.10,ENSG00000100368.9,ENSG00000100385.9,ENSG00000100450.8,ENSG00000100614.13,ENSG00000101082.9,ENSG00000101162.3,ENSG00000101236.12,ENSG00000101307.11,ENSG00000101336.8,ENSG00000101577.5,ENSG00000101782.10,ENSG00000101916.11,ENSG00000102145.9,ENSG00000102230.9,ENSG00000102879.11,ENSG00000103148.11,ENSG00000103313.7,ENSG00000103342.8,ENSG00000103355.8,ENSG00000103381.7,ENSG00000104765.10,ENSG00000104892.12,ENSG00000104903.4,ENSG00000104918.4,ENSG00000104970.6,ENSG00000104972.10,ENSG00000104973.10,ENSG00000104974.6,ENSG00000105122.8,ENSG00000105205.6,ENSG00000105339.6,ENSG00000105352.6,ENSG00000105374.5,ENSG00000105610.4,ENSG00000105639.14,ENSG00000105701.11,ENSG00000105851.6,ENSG00000105887.10,ENSG00000106780.7,ENSG00000106948.12,ENSG00000107099.11,ENSG00000107262.12,ENSG00000107736.15,ENSG00000107738.15,ENSG00000108244.12,ENSG00000108309.8,ENSG00000108839.7,ENSG00000109272.3,ENSG00000110203.4,ENSG00000110665.7,ENSG00000110693.11,ENSG00000110876.8,ENSG00000110934.6,ENSG00000111291.4,ENSG00000111348.4,ENSG00000111644.3,ENSG00000111679.12,ENSG00000111728.6,ENSG00000111729.8,ENSG00000111790.9,ENSG00000111837.7,ENSG00000111913.11,ENSG00000112146.12,ENSG00000112195.8,ENSG00000112212.7,ENSG00000112294.8,ENSG00000112303.9,ENSG00000113303.7,ENSG00000113532.8,ENSG00000113749.5,ENSG00000114268.7,ENSG00000114626.13,ENSG00000114656.6,ENSG00000114784.3,ENSG00000115085.9,ENSG00000115271.6,ENSG00000115828.11,ENSG00000115935.12,ENSG00000115993.7,ENSG00000116668.8,ENSG00000116701.10,ENSG00000116741.6,ENSG00000116819.6,ENSG00000117281.11,ENSG00000117400.10,ENSG00000117586.6,ENSG00000117676.9,ENSG00000118113.7,ENSG00000118308.10,ENSG00000118689.10,ENSG00000118816.5,ENSG00000119121.17,ENSG00000119457.7,ENSG00000119535.13,ENSG00000119636.11,ENSG00000119660.3,ENSG00000119684.11,ENSG00000119862.8,ENSG00000119950.16,ENSG00000120696.8,ENSG00000121104.3,ENSG00000121316.6,ENSG00000121807.5,ENSG00000122043.6,ENSG00000122122.9,ENSG00000122223.8,ENSG00000122643.14,ENSG00000122644.8,ENSG00000122986.9,ENSG00000123091.4,ENSG00000123146.15,ENSG00000123240.12,ENSG00000123329.13,ENSG00000123405.9,ENSG00000124098.9,ENSG00000124102.4,ENSG00000124256.10,ENSG00000124491.11,ENSG00000124731.8,ENSG00000125375.10,ENSG00000125498.15,ENSG00000125505.12,ENSG00000125637.11,ENSG00000125735.6,ENSG00000125818.13,ENSG00000125910.4,ENSG00000125952.14,ENSG00000126262.4,ENSG00000126353.3,ENSG00000126759.8,ENSG00000127084.13,ENSG00000127951.5,ENSG00000127954.8,ENSG00000129355.6,ENSG00000129472.8,ENSG00000129657.10,ENSG00000130433.3,ENSG00000130475.10,ENSG00000130487.4,ENSG00000130656.4,ENSG00000130821.11,ENSG00000130830.10,ENSG00000131042.9,ENSG00000131355.10,ENSG00000132359.9,ENSG00000132514.9,ENSG00000132819.12,ENSG00000132965.5,ENSG00000133193.8,ENSG00000133246.7,ENSG00000133488.10,ENSG00000133561.11,ENSG00000133574.5,ENSG00000133606.6,ENSG00000133742.9,ENSG00000134152.6,ENSG00000134198.5,ENSG00000134297.6,ENSG00000134489.6,ENSG00000134539.12,ENSG00000134545.9,ENSG00000134698.10,ENSG00000134830.3,ENSG00000135083.10,ENSG00000135828.7,ENSG00000135960.5,ENSG00000136250.7,ENSG00000136490.4,ENSG00000136732.10,ENSG00000136819.10,ENSG00000136842.9,ENSG00000136908.13,ENSG00000136929.8,ENSG00000137193.9,ENSG00000137198.5,ENSG00000137216.14,ENSG00000137441.7,ENSG00000137642.8,ENSG00000137757.6,ENSG00000137841.7,ENSG00000138293.15,ENSG00000138621.7,ENSG00000138735.11,ENSG00000138798.7,ENSG00000138867.12,ENSG00000138964.12,ENSG00000139323.9,ENSG00000139610.1,ENSG00000140368.8,ENSG00000140678.12,ENSG00000140932.5,ENSG00000141084.6,ENSG00000141469.12,ENSG00000141480.13,ENSG00000141574.3,ENSG00000141968.3,ENSG00000142102.11,ENSG00000142347.12,ENSG00000142405.17,ENSG00000142512.10,ENSG00000142733.10,ENSG00000143185.3,ENSG00000143226.9,ENSG00000143409.11,ENSG00000143416.16,ENSG00000143546.5,ENSG00000143595.8,ENSG00000143669.9,ENSG00000143774.12,ENSG00000143786.3,ENSG00000145335.11,ENSG00000145491.7,ENSG00000146007.6,ENSG00000146094.9,ENSG00000146592.12,ENSG00000146859.6,ENSG00000147036.7,ENSG00000147168.8,ENSG00000147443.8,ENSG00000147454.9,ENSG00000148288.7,ENSG00000148572.10,ENSG00000148908.10,ENSG00000149177.8,ENSG00000149212.6,ENSG00000149516.9,ENSG00000150045.7,ENSG00000150637.4,ENSG00000150681.5,ENSG00000150867.9,ENSG00000151023.12,ENSG00000151651.11,ENSG00000151702.12,ENSG00000151948.7,ENSG00000152061.17,ENSG00000152213.3,ENSG00000152484.9,ENSG00000153347.5,ENSG00000153574.8,ENSG00000153814.7,ENSG00000154035.6,ENSG00000154114.8,ENSG00000154146.8,ENSG00000154928.12,ENSG00000155749.8,ENSG00000155926.9,ENSG00000156206.9,ENSG00000156265.11,ENSG00000156675.11,ENSG00000157017.11,ENSG00000157551.13,ENSG00000157600.7,ENSG00000158428.3,ENSG00000158473.6,ENSG00000158517.9,ENSG00000158578.14,ENSG00000158710.10,ENSG00000158825.5,ENSG00000158856.13,ENSG00000159023.14,ENSG00000159314.7,ENSG00000159339.9,ENSG00000159346.8,ENSG00000159496.10,ENSG00000159556.5,ENSG00000159618.11,ENSG00000160216.14,ENSG00000160255.12,ENSG00000160445.6,ENSG00000160588.5,ENSG00000160593.13,ENSG00000160796.12,ENSG00000160883.6,ENSG00000160999.8,ENSG00000161040.12,ENSG00000161570.4,ENSG00000161847.9,ENSG00000161905.8,ENSG00000161911.7,ENSG00000161912.13,ENSG00000162366.3,ENSG00000162367.7,ENSG00000162551.9,ENSG00000162722.8,ENSG00000162739.9,ENSG00000162747.5,ENSG00000162777.12,ENSG00000162881.5,ENSG00000162894.7,ENSG00000162923.10,ENSG00000163154.5,ENSG00000163162.4,ENSG00000163219.7,ENSG00000163220.10,ENSG00000163221.7,ENSG00000163421.4,ENSG00000163464.7,ENSG00000163508.8,ENSG00000163534.10,ENSG00000163545.7,ENSG00000163563.7,ENSG00000163564.10,ENSG00000163736.3,ENSG00000163737.3,ENSG00000164123.6,ENSG00000164181.9,ENSG00000164483.12,ENSG00000164512.13,ENSG00000164691.12,ENSG00000164849.7,ENSG00000165071.10,ENSG00000165309.9,ENSG00000165406.11,ENSG00000165682.10,ENSG00000165702.8,ENSG00000165879.7,ENSG00000166046.6,ENSG00000166091.15,ENSG00000166148.2,ENSG00000166169.12,ENSG00000166783.15,ENSG00000166947.7,ENSG00000166965.8,ENSG00000167094.11,ENSG00000167173.14,ENSG00000167207.7,ENSG00000167208.10,ENSG00000167261.9,ENSG00000167671.7,ENSG00000167768.4,ENSG00000167851.9,ENSG00000167895.10,ENSG00000167984.12,ENSG00000167992.8,ENSG00000167995.11,ENSG00000168010.6,ENSG00000168016.9,ENSG00000168071.17,ENSG00000168229.3,ENSG00000168300.9,ENSG00000168329.9,ENSG00000168497.4,ENSG00000168685.10,ENSG00000168785.3,ENSG00000169220.13,ENSG00000169385.2,ENSG00000169397.3,ENSG00000169403.7,ENSG00000169704.4,ENSG00000169877.5,ENSG00000169891.13,ENSG00000169896.12,ENSG00000170006.7,ENSG00000170128.2,ENSG00000170180.15,ENSG00000170271.6,ENSG00000170279.2,ENSG00000170315.9,ENSG00000170486.6,ENSG00000170837.2,ENSG00000170909.9,ENSG00000170956.12,ENSG00000171049.8,ENSG00000171051.4,ENSG00000171115.3,ENSG00000171552.8,ENSG00000171596.6,ENSG00000171608.11,ENSG00000171611.5,ENSG00000171657.5,ENSG00000171700.9,ENSG00000171777.11,ENSG00000171840.7,ENSG00000171916.12,ENSG00000171984.10,ENSG00000172081.9,ENSG00000172116.17,ENSG00000172159.11,ENSG00000172243.13,ENSG00000172322.9,ENSG00000172331.7,ENSG00000172349.12,ENSG00000172460.10,ENSG00000172794.15,ENSG00000172967.7,ENSG00000173198.4,ENSG00000173535.9,ENSG00000173542.4,ENSG00000173597.4,ENSG00000173626.5,ENSG00000173638.14,ENSG00000173762.3,ENSG00000173825.6,ENSG00000173868.7,ENSG00000173930.8,ENSG00000174007.7,ENSG00000174125.3,ENSG00000174130.8,ENSG00000174175.12,ENSG00000174500.8,ENSG00000174718.7,ENSG00000174738.8,ENSG00000174837.10,ENSG00000174885.8,ENSG00000174891.8,ENSG00000174944.4,ENSG00000175463.7,ENSG00000175489.9,ENSG00000175538.6,ENSG00000175567.4,ENSG00000175746.4,ENSG00000175827.2,ENSG00000175857.4,ENSG00000175911.4,ENSG00000176390.10,ENSG00000176659.5,ENSG00000176783.10,ENSG00000176896.7,ENSG00000177112.3,ENSG00000177125.5,ENSG00000177191.2,ENSG00000177324.9,ENSG00000177590.6,ENSG00000177663.9,ENSG00000178201.3,ENSG00000178297.8,ENSG00000178694.5,ENSG00000178732.4,ENSG00000178789.4,ENSG00000178977.3,ENSG00000179144.4,ENSG00000179253.3,ENSG00000179715.8,ENSG00000179840.5,ENSG00000179914.4,ENSG00000179921.10,ENSG00000180089.4,ENSG00000180096.7,ENSG00000180353.6,ENSG00000180448.6,ENSG00000180539.4,ENSG00000180549.7,ENSG00000180628.10,ENSG00000180644.6,ENSG00000180667.6,ENSG00000180771.10,ENSG00000180871.3,ENSG00000181016.5,ENSG00000181036.9,ENSG00000181274.5,ENSG00000181444.8,ENSG00000181631.6,ENSG00000181788.3,ENSG00000181847.7,ENSG00000182022.13,ENSG00000182511.7,ENSG00000182512.4,ENSG00000182732.12,ENSG00000182782.7,ENSG00000182814.6,ENSG00000182885.12,ENSG00000182931.5,ENSG00000183134.4,ENSG00000183486.8,ENSG00000183508.4,ENSG00000183597.11,ENSG00000183625.10,ENSG00000183690.12,ENSG00000183784.5,ENSG00000183785.10,ENSG00000184481.12,ENSG00000184730.6,ENSG00000184792.11,ENSG00000184939.11,ENSG00000184999.7,ENSG00000185201.12,ENSG00000185219.11,ENSG00000185245.6,ENSG00000185669.5,ENSG00000185883.6,ENSG00000185905.3,ENSG00000186049.4,ENSG00000186074.14,ENSG00000186470.9,ENSG00000186517.9,ENSG00000186591.7,ENSG00000186714.8,ENSG00000187017.10,ENSG00000187037.4,ENSG00000187699.6,ENSG00000187764.7,ENSG00000187808.3,ENSG00000187997.7,ENSG00000188305.4,ENSG00000188396.2,ENSG00000188404.4,ENSG00000188536.8,ENSG00000188582.4,ENSG00000188822.6,ENSG00000188906.9,ENSG00000188921.12,ENSG00000189037.6,ENSG00000189068.5,ENSG00000189430.8,ENSG00000196092.8,ENSG00000196209.8,ENSG00000196329.6,ENSG00000196684.8,ENSG00000196890.3,ENSG00000197146.2,ENSG00000197465.9,ENSG00000197540.3,ENSG00000197622.8,ENSG00000197852.8,ENSG00000197943.5,ENSG00000197992.2,ENSG00000197993.3,ENSG00000198019.8,ENSG00000198189.6,ENSG00000198478.6,ENSG00000198574.4,ENSG00000198723.6,ENSG00000198736.7,ENSG00000198821.6,ENSG00000198858.5,ENSG00000198876.8,ENSG00000198948.7,ENSG00000199082.1,ENSG00000199135.1,ENSG00000199710.1,ENSG00000203497.2,ENSG00000203618.5,ENSG00000203710.6,ENSG00000203747.5,ENSG00000204010.3,ENSG00000204110.6,ENSG00000204131.6,ENSG00000204136.6,ENSG00000204160.7,ENSG00000204261.4,ENSG00000204323.5,ENSG00000204397.3,ENSG00000204420.4,ENSG00000204424.8,ENSG00000204482.6,ENSG00000204592.5,ENSG00000204613.6,ENSG00000204614.4,ENSG00000204677.6,ENSG00000204710.2,ENSG00000205018.2,ENSG00000205038.7,ENSG00000205045.4,ENSG00000205309.9,ENSG00000205639.5,ENSG00000205744.5,ENSG00000205784.2,ENSG00000205846.3,ENSG00000205923.2,ENSG00000206172.4,ENSG00000206177.2,ENSG00000206344.6,ENSG00000206897.1,ENSG00000207101.1,ENSG00000207546.1,ENSG00000207834.1,ENSG00000207939.1,ENSG00000211689.2,ENSG00000211692.1,ENSG00000211694.2,ENSG00000211695.2,ENSG00000211696.2,ENSG00000211713.3,ENSG00000211717.3,ENSG00000211753.2,ENSG00000211779.3,ENSG00000211782.2,ENSG00000211798.3,ENSG00000211825.1,ENSG00000211827.1,ENSG00000211829.2,ENSG00000211840.1,ENSG00000211847.1,ENSG00000211893.3,ENSG00000211898.3,ENSG00000212066.1,ENSG00000212335.1,ENSG00000213085.5,ENSG00000213087.3,ENSG00000213188.3,ENSG00000213203.2,ENSG00000213205.3,ENSG00000213210.3,ENSG00000213343.5,ENSG00000213365.3,ENSG00000213413.2,ENSG00000213539.4,ENSG00000213809.4,ENSG00000213860.3,ENSG00000213866.3,ENSG00000213876.4,ENSG00000213903.4,ENSG00000213931.1,ENSG00000214212.4,ENSG00000214803.3,ENSG00000215063.3,ENSG00000215277.4,ENSG00000215298.3,ENSG00000215302.4,ENSG00000215458.4,ENSG00000215788.5,ENSG00000216588.4,ENSG00000218018.2,ENSG00000220201.3,ENSG00000220842.5,ENSG00000220875.1,ENSG00000221030.1,ENSG00000221102.1,ENSG00000221823.6,ENSG00000221983.3,ENSG00000222852.1,ENSG00000223075.1,ENSG00000223138.1,ENSG00000223336.1,ENSG00000223482.3,ENSG00000223486.1,ENSG00000223551.1,ENSG00000223553.1,ENSG00000223660.1,ENSG00000223823.1,ENSG00000223855.1,ENSG00000224091.1,ENSG00000224152.1,ENSG00000224177.2,ENSG00000224228.2,ENSG00000224307.1,ENSG00000224397.1,ENSG00000224569.3,ENSG00000224614.1,ENSG00000224616.1,ENSG00000224805.2,ENSG00000224834.1,ENSG00000224846.1,ENSG00000224861.1,ENSG00000225062.1,ENSG00000225205.1,ENSG00000225231.1,ENSG00000225342.1,ENSG00000225411.2,ENSG00000225528.1,ENSG00000225611.1,ENSG00000225873.1,ENSG00000225889.3,ENSG00000225922.1,ENSG00000225936.1,ENSG00000225940.1,ENSG00000225981.1,ENSG00000226148.1,ENSG00000226423.1,ENSG00000226505.1,ENSG00000226659.1,ENSG00000226664.1,ENSG00000226790.2,ENSG00000227039.2,ENSG00000227050.1,ENSG00000227165.3,ENSG00000227196.1,ENSG00000227218.3,ENSG00000227484.1,ENSG00000227550.2,ENSG00000227811.2,ENSG00000228008.1,ENSG00000228030.2,ENSG00000228242.3,ENSG00000228719.1,ENSG00000228744.1,ENSG00000228985.1,ENSG00000229585.4,ENSG00000229590.2,ENSG00000229605.4,ENSG00000229703.2,ENSG00000229754.1,ENSG00000229769.2,ENSG00000229855.4,ENSG00000230257.1,ENSG00000230385.1,ENSG00000230492.1,ENSG00000230539.1,ENSG00000230587.1,ENSG00000230615.2,ENSG00000230758.1,ENSG00000231167.3,ENSG00000231246.1,ENSG00000231329.3,ENSG00000231412.2,ENSG00000231513.3,ENSG00000231680.1,ENSG00000231964.1,ENSG00000232125.2,ENSG00000232208.2,ENSG00000232254.1,ENSG00000232626.3,ENSG00000232812.1,ENSG00000232912.1,ENSG00000233013.4,ENSG00000233236.1,ENSG00000233306.2,ENSG00000233360.4,ENSG00000233387.1,ENSG00000233431.1,ENSG00000233730.1,ENSG00000233775.1,ENSG00000233850.1,ENSG00000234323.1,ENSG00000234493.1,ENSG00000234506.1,ENSG00000234936.1,ENSG00000235058.1,ENSG00000235105.1,ENSG00000235119.1,ENSG00000235169.3,ENSG00000235192.1,ENSG00000235288.1,ENSG00000235333.3,ENSG00000235488.1,ENSG00000235568.2,ENSG00000235750.5,ENSG00000235802.1,ENSG00000235834.1,ENSG00000236021.1,ENSG00000236304.1,ENSG00000236320.3,ENSG00000236345.1,ENSG00000236403.1,ENSG00000236438.2,ENSG00000236533.1,ENSG00000236876.2,ENSG00000237073.1,ENSG00000237111.1,ENSG00000237169.1,ENSG00000237272.1,ENSG00000237276.4,ENSG00000237803.1,ENSG00000237821.1,ENSG00000237978.1,ENSG00000238113.2,ENSG00000238160.1,ENSG00000238201.1,ENSG00000238243.2,ENSG00000238260.1,ENSG00000238269.4,ENSG00000239480.1,ENSG00000239736.2,ENSG00000239941.1,ENSG00000239998.1,ENSG00000240041.1,ENSG00000240065.3,ENSG00000240238.1,ENSG00000240403.1,ENSG00000241032.2,ENSG00000241525.3,ENSG00000241641.1,ENSG00000241666.2,ENSG00000241721.1,ENSG00000242472.1,ENSG00000242571.1,ENSG00000242770.2,ENSG00000243023.2,ENSG00000243048.2,ENSG00000243063.1,ENSG00000243064.4,ENSG00000243116.1,ENSG00000243141.2,ENSG00000243317.3,ENSG00000243498.2,ENSG00000243536.3,ENSG00000243711.1,ENSG00000243772.2,ENSG00000244482.5,ENSG00000244582.2,ENSG00000244734.2,ENSG00000245164.2,ENSG00000245552.2,ENSG00000245954.2,ENSG00000246084.2,ENSG00000246263.2,ENSG00000246526.2,ENSG00000246790.2,ENSG00000247317.3,ENSG00000247775.2,ENSG00000248242.1,ENSG00000248476.1,ENSG00000248516.1,ENSG00000248848.1,ENSG00000249141.1,ENSG00000249148.2,ENSG00000249454.1,ENSG00000249662.1,ENSG00000249667.1,ENSG00000249790.2,ENSG00000249898.3,ENSG00000250073.2,ENSG00000250174.1,ENSG00000250232.1,ENSG00000250334.1,ENSG00000250348.1,ENSG00000250361.2,ENSG00000250535.1,ENSG00000250550.3,ENSG00000250616.2,ENSG00000250641.1,ENSG00000250771.2,ENSG00000250893.1,ENSG00000250966.2,ENSG00000251002.3,ENSG00000251129.1,ENSG00000251139.1,ENSG00000251301.2,ENSG00000253132.1,ENSG00000253154.1,ENSG00000253314.1,ENSG00000253394.1,ENSG00000253409.1,ENSG00000253451.1,ENSG00000253819.1,ENSG00000253981.1,ENSG00000253986.1,ENSG00000254248.1,ENSG00000254460.1,ENSG00000254481.1,ENSG00000254614.1,ENSG00000254659.2,ENSG00000254703.2,ENSG00000254719.1,ENSG00000254786.1,ENSG00000254789.1,ENSG00000254810.1,ENSG00000254838.4,ENSG00000255026.1,ENSG00000255045.1,ENSG00000255197.1,ENSG00000255240.1,ENSG00000255257.1,ENSG00000255325.2,ENSG00000255398.2,ENSG00000255569.1,ENSG00000255587.3,ENSG00000255760.1,ENSG00000255801.1,ENSG00000255860.2,ENSG00000256020.1,ENSG00000256050.2,ENSG00000256372.1,ENSG00000256553.1,ENSG00000256706.1,ENSG00000256751.1,ENSG00000256804.1,ENSG00000257052.1,ENSG00000257275.2,ENSG00000257335.4,ENSG00000257433.1,ENSG00000257495.1,ENSG00000257594.2,ENSG00000257878.1,ENSG00000257953.1,ENSG00000258101.1,ENSG00000258317.1,ENSG00000258411.2,ENSG00000258511.1,ENSG00000258745.1,ENSG00000258819.1,ENSG00000258922.1,ENSG00000258927.1,ENSG00000258999.1,ENSG00000259075.2,ENSG00000259097.1,ENSG00000259118.1,ENSG00000259182.1,ENSG00000259207.3,ENSG00000259332.2,ENSG00000259418.1,ENSG00000259448.2,ENSG00000259483.1,ENSG00000259687.1,ENSG00000259719.1,ENSG00000259753.1,ENSG00000259772.2,ENSG00000259984.1,ENSG00000259986.1,ENSG00000260078.3,ENSG00000260228.1,ENSG00000260231.1,ENSG00000260452.1,ENSG00000260479.1,ENSG00000260496.2,ENSG00000260528.2,ENSG00000260592.1,ENSG00000260641.1,ENSG00000260661.1,ENSG00000260803.1,ENSG00000260861.2,ENSG00000260919.1,ENSG00000260929.1,ENSG00000260979.1,ENSG00000261055.1,ENSG00000261218.1,ENSG00000261253.1,ENSG00000261416.1,ENSG00000261471.1,ENSG00000261614.1,ENSG00000261804.1,ENSG00000261971.2,ENSG00000262370.1,ENSG00000262823.1,ENSG00000263264.1,ENSG00000263368.1,ENSG00000263506.1,ENSG00000263709.1,ENSG00000263746.1,ENSG00000264072.1,ENSG00000264386.1,ENSG00000264399.1,ENSG00000264473.1,ENSG00000264675.1,ENSG00000264769.1,ENSG00000264868.1,ENSG00000264964.1,ENSG00000265000.1,ENSG00000265206.2,ENSG00000265612.1,ENSG00000265907.1,ENSG00000265996.1,ENSG00000266163.1,ENSG00000266256.1,ENSG00000266356.1,ENSG00000266401.1,ENSG00000266458.1,ENSG00000266907.1,ENSG00000266994.1,ENSG00000267020.1,ENSG00000267030.1,ENSG00000267121.1,ENSG00000267174.1,ENSG00000267243.1,ENSG00000267262.1,ENSG00000267279.1,ENSG00000267735.1,ENSG00000267769.1,ENSG00000267952.1,ENSG00000267990.1,ENSG00000268001.1,ENSG00000268027.1,ENSG00000268081.1,ENSG00000268119.1,ENSG00000268149.1,ENSG00000268170.1,ENSG00000268204.1,ENSG00000268457.1,ENSG00000268480.1,ENSG00000268555.1,ENSG00000268849.1,ENSG00000268861.1,ENSG00000268938.2,ENSG00000269191.1,ENSG00000269194.1,ENSG00000269246.1,ENSG00000269676.1,ENSG00000270012.1,ENSG00000270466.1,ENSG00000271736.1,ENSG00000271806.1,ENSG00000272053.1,ENSG00000273272.1</t>
  </si>
  <si>
    <t>UBERON:0000200</t>
  </si>
  <si>
    <t>gyrus</t>
  </si>
  <si>
    <t>A ridge on the cerebral cortex. It is generally surrounded by one or more sulci .</t>
  </si>
  <si>
    <t>CNhs10638,CNhs10642,CNhs12310,CNhs12316,CNhs13796,CNhs13809,CNhs14069,CNhs14070,CNhs14221,CNhs14552</t>
  </si>
  <si>
    <t>CATG00000000027.1,CATG00000000031.1,CATG00000000150.1,CATG00000000183.1,CATG00000000263.1,CATG00000000273.1,CATG00000000313.1,CATG00000000380.1,CATG00000000417.1,CATG00000000487.1,CATG00000000516.1,CATG00000000533.1,CATG00000000690.1,CATG00000000700.1,CATG00000000711.1,CATG00000000975.1,CATG00000000986.1,CATG00000001056.1,CATG00000001087.1,CATG00000001260.1,CATG00000001301.1,CATG00000001316.1,CATG00000001331.1,CATG00000001395.1,CATG00000001425.1,CATG00000001497.1,CATG00000001565.1,CATG00000001570.1,CATG00000001662.1,CATG00000001665.1,CATG00000001710.1,CATG00000001816.1,CATG00000001906.1,CATG00000001918.1,CATG00000001957.1,CATG00000002062.1,CATG00000002075.1,CATG00000002249.1,CATG00000002314.1,CATG00000002338.1,CATG00000002474.1,CATG00000002501.1,CATG00000002582.1,CATG00000002598.1,CATG00000002718.1,CATG00000002765.1,CATG00000002810.1,CATG00000002886.1,CATG00000002936.1,CATG00000002948.1,CATG00000002958.1,CATG00000002996.1,CATG00000003044.1,CATG00000003048.1,CATG00000003125.1,CATG00000003136.1,CATG00000003185.1,CATG00000003309.1,CATG00000003338.1,CATG00000003410.1,CATG00000003569.1,CATG00000003745.1,CATG00000003810.1,CATG00000003854.1,CATG00000003863.1,CATG00000003968.1,CATG00000004014.1,CATG00000004036.1,CATG00000004042.1,CATG00000004052.1,CATG00000004091.1,CATG00000004098.1,CATG00000004175.1,CATG00000004224.1,CATG00000004376.1,CATG00000004382.1,CATG00000004478.1,CATG00000004492.1,CATG00000004581.1,CATG00000004584.1,CATG00000004612.1,CATG00000004791.1,CATG00000004802.1,CATG00000004816.1,CATG00000004823.1,CATG00000004825.1,CATG00000004844.1,CATG00000004846.1,CATG00000004874.1,CATG00000004923.1,CATG00000004985.1,CATG00000005012.1,CATG00000005088.1,CATG00000005139.1,CATG00000005356.1,CATG00000005391.1,CATG00000005519.1,CATG00000005541.1,CATG00000005717.1,CATG00000005734.1,CATG00000005759.1,CATG00000005765.1,CATG00000005818.1,CATG00000005841.1,CATG00000005842.1,CATG00000005849.1,CATG00000005864.1,CATG00000005870.1,CATG00000005899.1,CATG00000005918.1,CATG00000005922.1,CATG00000006034.1,CATG00000006040.1,CATG00000006044.1,CATG00000006092.1,CATG00000006258.1,CATG00000006274.1,CATG00000006432.1,CATG00000006444.1,CATG00000006449.1,CATG00000006466.1,CATG00000006482.1,CATG00000006500.1,CATG00000006749.1,CATG00000006926.1,CATG00000006934.1,CATG00000006970.1,CATG00000006983.1,CATG00000007174.1,CATG00000007195.1,CATG00000007282.1,CATG00000007293.1,CATG00000007308.1,CATG00000007338.1,CATG00000007354.1,CATG00000007390.1,CATG00000007530.1,CATG00000007536.1,CATG00000007547.1,CATG00000007548.1,CATG00000007549.1,CATG00000007552.1,CATG00000007582.1,CATG00000007593.1,CATG00000007639.1,CATG00000007655.1,CATG00000007733.1,CATG00000007829.1,CATG00000007993.1,CATG00000008023.1,CATG00000008033.1,CATG00000008050.1,CATG00000008226.1,CATG00000008307.1,CATG00000008312.1,CATG00000008313.1,CATG00000008619.1,CATG00000008635.1,CATG00000008704.1,CATG00000008825.1,CATG00000008939.1,CATG00000008952.1,CATG00000009038.1,CATG00000009041.1,CATG00000009186.1,CATG00000009232.1,CATG00000009375.1,CATG00000009605.1,CATG00000009624.1,CATG00000009673.1,CATG00000009676.1,CATG00000009677.1,CATG00000009695.1,CATG00000009893.1,CATG00000009974.1,CATG00000010029.1,CATG00000010259.1,CATG00000010339.1,CATG00000010350.1,CATG00000010396.1,CATG00000010404.1,CATG00000010460.1,CATG00000010474.1,CATG00000010476.1,CATG00000010520.1,CATG00000010570.1,CATG00000010604.1,CATG00000010747.1,CATG00000010815.1,CATG00000010877.1,CATG00000010908.1,CATG00000010917.1,CATG00000010950.1,CATG00000010961.1,CATG00000010993.1,CATG00000010995.1,CATG00000011038.1,CATG00000011072.1,CATG00000011192.1,CATG00000011645.1,CATG00000011684.1,CATG00000011702.1,CATG00000011894.1,CATG00000011909.1,CATG00000011979.1,CATG00000011983.1,CATG00000011994.1,CATG00000012087.1,CATG00000012129.1,CATG00000012137.1,CATG00000012173.1,CATG00000012211.1,CATG00000012322.1,CATG00000012404.1,CATG00000012429.1,CATG00000012430.1,CATG00000012502.1,CATG00000012584.1,CATG00000012771.1,CATG00000012875.1,CATG00000012933.1,CATG00000013034.1,CATG00000013067.1,CATG00000013159.1,CATG00000013180.1,CATG00000013221.1,CATG00000013286.1,CATG00000013402.1,CATG00000013405.1,CATG00000013492.1,CATG00000013617.1,CATG00000013716.1,CATG00000013755.1,CATG00000013767.1,CATG00000013802.1,CATG00000013808.1,CATG00000013817.1,CATG00000013831.1,CATG00000013908.1,CATG00000014020.1,CATG00000014027.1,CATG00000014048.1,CATG00000014051.1,CATG00000014056.1,CATG00000014255.1,CATG00000014581.1,CATG00000014603.1,CATG00000014693.1,CATG00000014696.1,CATG00000014801.1,CATG00000015172.1,CATG00000015185.1,CATG00000015304.1,CATG00000015345.1,CATG00000015427.1,CATG00000015431.1,CATG00000015462.1,CATG00000015488.1,CATG00000015489.1,CATG00000015546.1,CATG00000015651.1,CATG00000015655.1,CATG00000015817.1,CATG00000015838.1,CATG00000015859.1,CATG00000015872.1,CATG00000015911.1,CATG00000016007.1,CATG00000016119.1,CATG00000016162.1,CATG00000016163.1,CATG00000016171.1,CATG00000016305.1,CATG00000016319.1,CATG00000016354.1,CATG00000016359.1,CATG00000016385.1,CATG00000016393.1,CATG00000016404.1,CATG00000016453.1,CATG00000016469.1,CATG00000016522.1,CATG00000016552.1,CATG00000016559.1,CATG00000016564.1,CATG00000016577.1,CATG00000016638.1,CATG00000016690.1,CATG00000016692.1,CATG00000016744.1,CATG00000016764.1,CATG00000016787.1,CATG00000016913.1,CATG00000016977.1,CATG00000017126.1,CATG00000017144.1,CATG00000017160.1,CATG00000017254.1,CATG00000017361.1,CATG00000017368.1,CATG00000017373.1,CATG00000017381.1,CATG00000017469.1,CATG00000017483.1,CATG00000017548.1,CATG00000017549.1,CATG00000017550.1,CATG00000017605.1,CATG00000017615.1,CATG00000017649.1,CATG00000017658.1,CATG00000017696.1,CATG00000017714.1,CATG00000017734.1,CATG00000017825.1,CATG00000017845.1,CATG00000017870.1,CATG00000017903.1,CATG00000017961.1,CATG00000017985.1,CATG00000018046.1,CATG00000018090.1,CATG00000018153.1,CATG00000018158.1,CATG00000018302.1,CATG00000018308.1,CATG00000018317.1,CATG00000018363.1,CATG00000019238.1,CATG00000019275.1,CATG00000019277.1,CATG00000019327.1,CATG00000019346.1,CATG00000019375.1,CATG00000019424.1,CATG00000019461.1,CATG00000019477.1,CATG00000019491.1,CATG00000019507.1,CATG00000019589.1,CATG00000019613.1,CATG00000019627.1,CATG00000019639.1,CATG00000019662.1,CATG00000019663.1,CATG00000019683.1,CATG00000019685.1,CATG00000019689.1,CATG00000019720.1,CATG00000019782.1,CATG00000019891.1,CATG00000019898.1,CATG00000020039.1,CATG00000020134.1,CATG00000020216.1,CATG00000020266.1,CATG00000020268.1,CATG00000020298.1,CATG00000020415.1,CATG00000020477.1,CATG00000020606.1,CATG00000020634.1,CATG00000020666.1,CATG00000020689.1,CATG00000020707.1,CATG00000020733.1,CATG00000020758.1,CATG00000020786.1,CATG00000021272.1,CATG00000021385.1,CATG00000021393.1,CATG00000021520.1,CATG00000021620.1,CATG00000021675.1,CATG00000021788.1,CATG00000021848.1,CATG00000021855.1,CATG00000021880.1,CATG00000021927.1,CATG00000022021.1,CATG00000022055.1,CATG00000022102.1,CATG00000022116.1,CATG00000022144.1,CATG00000022194.1,CATG00000022304.1,CATG00000022349.1,CATG00000022351.1,CATG00000022352.1,CATG00000022353.1,CATG00000022364.1,CATG00000022433.1,CATG00000022467.1,CATG00000022513.1,CATG00000022514.1,CATG00000022587.1,CATG00000022758.1,CATG00000022783.1,CATG00000022796.1,CATG00000023012.1,CATG00000023077.1,CATG00000023095.1,CATG00000023114.1,CATG00000023179.1,CATG00000023353.1,CATG00000023415.1,CATG00000023500.1,CATG00000023523.1,CATG00000023623.1,CATG00000023649.1,CATG00000023658.1,CATG00000023701.1,CATG00000023710.1,CATG00000023722.1,CATG00000023728.1,CATG00000023732.1,CATG00000023801.1,CATG00000023929.1,CATG00000023958.1,CATG00000023974.1,CATG00000023979.1,CATG00000023998.1,CATG00000024010.1,CATG00000024079.1,CATG00000024243.1,CATG00000024292.1,CATG00000024355.1,CATG00000024400.1,CATG00000024409.1,CATG00000024434.1,CATG00000024671.1,CATG00000024680.1,CATG00000024683.1,CATG00000024685.1,CATG00000024722.1,CATG00000024786.1,CATG00000024810.1,CATG00000024850.1,CATG00000025100.1,CATG00000025154.1,CATG00000025177.1,CATG00000025247.1,CATG00000025251.1,CATG00000025282.1,CATG00000025375.1,CATG00000025376.1,CATG00000025485.1,CATG00000025521.1,CATG00000025525.1,CATG00000025537.1,CATG00000025554.1,CATG00000025555.1,CATG00000025559.1,CATG00000025570.1,CATG00000025601.1,CATG00000025620.1,CATG00000025830.1,CATG00000025949.1,CATG00000026087.1,CATG00000026104.1,CATG00000026162.1,CATG00000026180.1,CATG00000026181.1,CATG00000026205.1,CATG00000026212.1,CATG00000026337.1,CATG00000026367.1,CATG00000026391.1,CATG00000026405.1,CATG00000026412.1,CATG00000026419.1,CATG00000026456.1,CATG00000026460.1,CATG00000026477.1,CATG00000026480.1,CATG00000026483.1,CATG00000026488.1,CATG00000026501.1,CATG00000026502.1,CATG00000026511.1,CATG00000026516.1,CATG00000026588.1,CATG00000026715.1,CATG00000026893.1,CATG00000026915.1,CATG00000026916.1,CATG00000026925.1,CATG00000026931.1,CATG00000026936.1,CATG00000027072.1,CATG00000027297.1,CATG00000027321.1,CATG00000027394.1,CATG00000027405.1,CATG00000027416.1,CATG00000027452.1,CATG00000027520.1,CATG00000027615.1,CATG00000027674.1,CATG00000027712.1,CATG00000027744.1,CATG00000027890.1,CATG00000027900.1,CATG00000027951.1,CATG00000028006.1,CATG00000028019.1,CATG00000028157.1,CATG00000028221.1,CATG00000028222.1,CATG00000028266.1,CATG00000028279.1,CATG00000028280.1,CATG00000028328.1,CATG00000028351.1,CATG00000028352.1,CATG00000028379.1,CATG00000028423.1,CATG00000028560.1,CATG00000028573.1,CATG00000028592.1,CATG00000028610.1,CATG00000028614.1,CATG00000028672.1,CATG00000028744.1,CATG00000028751.1,CATG00000028758.1,CATG00000028761.1,CATG00000028769.1,CATG00000028782.1,CATG00000028783.1,CATG00000028813.1,CATG00000028979.1,CATG00000029148.1,CATG00000029186.1,CATG00000029267.1,CATG00000029339.1,CATG00000029341.1,CATG00000029342.1,CATG00000029344.1,CATG00000029352.1,CATG00000029636.1,CATG00000029652.1,CATG00000029670.1,CATG00000029676.1,CATG00000029705.1,CATG00000030035.1,CATG00000030089.1,CATG00000030101.1,CATG00000030130.1,CATG00000030157.1,CATG00000030217.1,CATG00000030323.1,CATG00000030472.1,CATG00000030502.1,CATG00000030559.1,CATG00000030619.1,CATG00000030640.1,CATG00000030644.1,CATG00000030664.1,CATG00000030675.1,CATG00000030677.1,CATG00000030730.1,CATG00000030828.1,CATG00000030912.1,CATG00000030927.1,CATG00000030954.1,CATG00000030980.1,CATG00000031007.1,CATG00000031045.1,CATG00000031061.1,CATG00000031145.1,CATG00000031202.1,CATG00000031252.1,CATG00000031261.1,CATG00000031284.1,CATG00000031317.1,CATG00000031364.1,CATG00000031397.1,CATG00000031439.1,CATG00000031505.1,CATG00000031558.1,CATG00000031609.1,CATG00000031671.1,CATG00000031689.1,CATG00000031721.1,CATG00000031755.1,CATG00000031820.1,CATG00000031836.1,CATG00000031873.1,CATG00000031947.1,CATG00000032056.1,CATG00000032139.1,CATG00000032169.1,CATG00000032398.1,CATG00000032473.1,CATG00000032510.1,CATG00000032513.1,CATG00000032568.1,CATG00000032578.1,CATG00000032680.1,CATG00000032684.1,CATG00000032792.1,CATG00000032848.1,CATG00000032866.1,CATG00000032942.1,CATG00000032956.1,CATG00000032959.1,CATG00000033033.1,CATG00000033044.1,CATG00000033130.1,CATG00000033149.1,CATG00000033163.1,CATG00000033216.1,CATG00000033233.1,CATG00000033237.1,CATG00000033249.1,CATG00000033262.1,CATG00000033335.1,CATG00000033336.1,CATG00000033353.1,CATG00000033368.1,CATG00000033386.1,CATG00000033565.1,CATG00000033740.1,CATG00000033768.1,CATG00000033813.1,CATG00000033819.1,CATG00000033872.1,CATG00000033908.1,CATG00000034013.1,CATG00000034162.1,CATG00000034170.1,CATG00000034229.1,CATG00000034307.1,CATG00000034468.1,CATG00000034472.1,CATG00000034480.1,CATG00000034486.1,CATG00000034556.1,CATG00000034618.1,CATG00000034626.1,CATG00000034637.1,CATG00000034670.1,CATG00000034684.1,CATG00000034705.1,CATG00000034752.1,CATG00000034770.1,CATG00000034782.1,CATG00000034820.1,CATG00000034824.1,CATG00000034860.1,CATG00000034891.1,CATG00000034893.1,CATG00000034898.1,CATG00000034941.1,CATG00000035039.1,CATG00000035040.1,CATG00000035056.1,CATG00000035162.1,CATG00000035174.1,CATG00000035205.1,CATG00000035225.1,CATG00000035341.1,CATG00000035391.1,CATG00000035392.1,CATG00000035401.1,CATG00000035489.1,CATG00000035533.1,CATG00000035623.1,CATG00000035635.1,CATG00000035737.1,CATG00000035958.1,CATG00000036070.1,CATG00000036111.1,CATG00000036161.1,CATG00000036166.1,CATG00000036183.1,CATG00000036185.1,CATG00000036274.1,CATG00000036276.1,CATG00000036504.1,CATG00000036564.1,CATG00000036572.1,CATG00000036575.1,CATG00000036619.1,CATG00000036629.1,CATG00000036631.1,CATG00000036859.1,CATG00000036940.1,CATG00000036949.1,CATG00000036978.1,CATG00000036982.1,CATG00000036987.1,CATG00000036988.1,CATG00000036995.1,CATG00000037044.1,CATG00000037075.1,CATG00000037098.1,CATG00000037105.1,CATG00000037107.1,CATG00000037297.1,CATG00000037308.1,CATG00000037460.1,CATG00000037518.1,CATG00000037542.1,CATG00000037610.1,CATG00000037648.1,CATG00000037767.1,CATG00000037990.1,CATG00000037995.1,CATG00000038016.1,CATG00000038026.1,CATG00000038117.1,CATG00000038144.1,CATG00000038145.1,CATG00000038150.1,CATG00000038151.1,CATG00000038161.1,CATG00000038174.1,CATG00000038236.1,CATG00000038299.1,CATG00000038309.1,CATG00000038319.1,CATG00000038465.1,CATG00000038489.1,CATG00000038553.1,CATG00000038598.1,CATG00000038635.1,CATG00000038696.1,CATG00000038715.1,CATG00000038776.1,CATG00000038791.1,CATG00000038795.1,CATG00000038821.1,CATG00000038823.1,CATG00000038846.1,CATG00000038893.1,CATG00000038978.1,CATG00000038982.1,CATG00000039087.1,CATG00000039101.1,CATG00000039173.1,CATG00000039215.1,CATG00000039298.1,CATG00000039308.1,CATG00000039344.1,CATG00000039370.1,CATG00000039453.1,CATG00000039482.1,CATG00000039507.1,CATG00000039525.1,CATG00000039574.1,CATG00000039600.1,CATG00000039603.1,CATG00000039607.1,CATG00000039616.1,CATG00000039679.1,CATG00000039681.1,CATG00000039761.1,CATG00000039771.1,CATG00000039787.1,CATG00000039841.1,CATG00000039844.1,CATG00000039860.1,CATG00000039870.1,CATG00000039888.1,CATG00000039925.1,CATG00000039926.1,CATG00000039933.1,CATG00000039945.1,CATG00000039993.1,CATG00000039999.1,CATG00000040044.1,CATG00000040055.1,CATG00000040069.1,CATG00000040071.1,CATG00000040161.1,CATG00000040194.1,CATG00000040215.1,CATG00000040236.1,CATG00000040264.1,CATG00000040315.1,CATG00000040335.1,CATG00000040483.1,CATG00000040485.1,CATG00000040513.1,CATG00000040530.1,CATG00000040535.1,CATG00000040561.1,CATG00000040724.1,CATG00000040755.1,CATG00000040756.1,CATG00000040781.1,CATG00000040829.1,CATG00000040831.1,CATG00000040865.1,CATG00000040872.1,CATG00000040873.1,CATG00000040978.1,CATG00000040981.1,CATG00000040984.1,CATG00000041056.1,CATG00000041066.1,CATG00000041127.1,CATG00000041202.1,CATG00000041207.1,CATG00000041222.1,CATG00000041231.1,CATG00000041237.1,CATG00000041270.1,CATG00000041274.1,CATG00000041286.1,CATG00000041303.1,CATG00000041319.1,CATG00000041407.1,CATG00000041409.1,CATG00000041437.1,CATG00000041439.1,CATG00000041465.1,CATG00000041516.1,CATG00000041533.1,CATG00000041719.1,CATG00000041741.1,CATG00000041815.1,CATG00000042163.1,CATG00000042245.1,CATG00000042286.1,CATG00000042287.1,CATG00000042368.1,CATG00000042624.1,CATG00000042653.1,CATG00000042732.1,CATG00000042776.1,CATG00000042813.1,CATG00000042823.1,CATG00000042826.1,CATG00000042995.1,CATG00000043014.1,CATG00000043017.1,CATG00000043024.1,CATG00000043074.1,CATG00000043245.1,CATG00000043269.1,CATG00000043315.1,CATG00000043364.1,CATG00000043431.1,CATG00000043454.1,CATG00000043493.1,CATG00000043524.1,CATG00000043538.1,CATG00000043544.1,CATG00000043546.1,CATG00000043553.1,CATG00000043625.1,CATG00000043822.1,CATG00000043868.1,CATG00000043878.1,CATG00000043919.1,CATG00000043962.1,CATG00000044060.1,CATG00000044079.1,CATG00000044085.1,CATG00000044244.1,CATG00000044276.1,CATG00000044367.1,CATG00000044524.1,CATG00000044551.1,CATG00000044595.1,CATG00000044635.1,CATG00000044642.1,CATG00000044670.1,CATG00000044753.1,CATG00000044762.1,CATG00000044778.1,CATG00000044981.1,CATG00000045085.1,CATG00000045146.1,CATG00000045162.1,CATG00000045169.1,CATG00000045330.1,CATG00000045374.1,CATG00000045411.1,CATG00000045466.1,CATG00000045509.1,CATG00000045525.1,CATG00000045588.1,CATG00000045691.1,CATG00000045707.1,CATG00000045773.1,CATG00000045774.1,CATG00000045781.1,CATG00000045830.1,CATG00000045834.1,CATG00000045844.1,CATG00000046035.1,CATG00000046376.1,CATG00000046407.1,CATG00000046424.1,CATG00000046447.1,CATG00000046523.1,CATG00000046593.1,CATG00000046872.1,CATG00000046881.1,CATG00000046882.1,CATG00000046943.1,CATG00000046961.1,CATG00000046977.1,CATG00000047024.1,CATG00000047038.1,CATG00000047049.1,CATG00000047069.1,CATG00000047222.1,CATG00000047241.1,CATG00000047263.1,CATG00000047281.1,CATG00000047287.1,CATG00000047323.1,CATG00000047345.1,CATG00000047364.1,CATG00000047424.1,CATG00000047439.1,CATG00000047450.1,CATG00000047453.1,CATG00000047471.1,CATG00000047477.1,CATG00000047481.1,CATG00000047489.1,CATG00000047636.1,CATG00000047891.1,CATG00000047893.1,CATG00000047911.1,CATG00000047946.1,CATG00000048045.1,CATG00000048179.1,CATG00000048183.1,CATG00000048227.1,CATG00000048229.1,CATG00000048294.1,CATG00000048295.1,CATG00000048300.1,CATG00000048359.1,CATG00000048482.1,CATG00000048700.1,CATG00000048994.1,CATG00000049026.1,CATG00000049261.1,CATG00000049336.1,CATG00000049366.1,CATG00000049542.1,CATG00000049624.1,CATG00000049720.1,CATG00000049721.1,CATG00000049901.1,CATG00000049924.1,CATG00000049954.1,CATG00000049984.1,CATG00000050019.1,CATG00000050150.1,CATG00000050337.1,CATG00000050696.1,CATG00000050870.1,CATG00000050947.1,CATG00000051130.1,CATG00000051276.1,CATG00000051350.1,CATG00000051404.1,CATG00000051411.1,CATG00000051509.1,CATG00000051528.1,CATG00000051605.1,CATG00000051635.1,CATG00000051645.1,CATG00000051699.1,CATG00000051761.1,CATG00000051827.1,CATG00000051849.1,CATG00000051891.1,CATG00000051900.1,CATG00000051984.1,CATG00000052002.1,CATG00000052011.1,CATG00000052054.1,CATG00000052095.1,CATG00000052103.1,CATG00000052141.1,CATG00000052142.1,CATG00000052243.1,CATG00000052297.1,CATG00000052300.1,CATG00000052341.1,CATG00000052374.1,CATG00000052397.1,CATG00000052511.1,CATG00000052537.1,CATG00000052581.1,CATG00000052649.1,CATG00000052650.1,CATG00000052670.1,CATG00000052754.1,CATG00000052780.1,CATG00000052842.1,CATG00000052919.1,CATG00000052961.1,CATG00000052980.1,CATG00000052993.1,CATG00000053033.1,CATG00000053039.1,CATG00000053087.1,CATG00000053183.1,CATG00000053184.1,CATG00000053286.1,CATG00000053316.1,CATG00000053323.1,CATG00000053329.1,CATG00000053458.1,CATG00000053464.1,CATG00000053467.1,CATG00000053477.1,CATG00000053493.1,CATG00000053610.1,CATG00000053862.1,CATG00000053864.1,CATG00000053886.1,CATG00000053901.1,CATG00000053910.1,CATG00000053916.1,CATG00000053929.1,CATG00000053991.1,CATG00000054017.1,CATG00000054033.1,CATG00000054048.1,CATG00000054064.1,CATG00000054066.1,CATG00000054226.1,CATG00000054228.1,CATG00000054234.1,CATG00000054237.1,CATG00000054240.1,CATG00000054354.1,CATG00000054413.1,CATG00000054473.1,CATG00000054486.1,CATG00000054527.1,CATG00000054591.1,CATG00000054642.1,CATG00000054646.1,CATG00000054690.1,CATG00000054691.1,CATG00000054697.1,CATG00000054859.1,CATG00000054867.1,CATG00000054908.1,CATG00000054949.1,CATG00000055021.1,CATG00000055036.1,CATG00000055307.1,CATG00000055359.1,CATG00000055365.1,CATG00000055385.1,CATG00000055388.1,CATG00000055463.1,CATG00000055484.1,CATG00000055528.1,CATG00000055540.1,CATG00000055877.1,CATG00000055881.1,CATG00000055891.1,CATG00000055909.1,CATG00000055941.1,CATG00000055948.1,CATG00000055976.1,CATG00000055988.1,CATG00000056054.1,CATG00000056063.1,CATG00000056141.1,CATG00000056188.1,CATG00000056234.1,CATG00000056270.1,CATG00000056280.1,CATG00000056304.1,CATG00000056307.1,CATG00000056421.1,CATG00000056765.1,CATG00000056908.1,CATG00000056934.1,CATG00000056944.1,CATG00000057103.1,CATG00000057156.1,CATG00000057168.1,CATG00000057174.1,CATG00000057207.1,CATG00000057232.1,CATG00000057268.1,CATG00000057275.1,CATG00000057450.1,CATG00000057481.1,CATG00000057564.1,CATG00000057669.1,CATG00000057701.1,CATG00000057733.1,CATG00000057756.1,CATG00000057802.1,CATG00000057813.1,CATG00000057863.1,CATG00000057926.1,CATG00000057961.1,CATG00000057964.1,CATG00000057978.1,CATG00000057998.1,CATG00000058006.1,CATG00000058072.1,CATG00000058073.1,CATG00000058095.1,CATG00000058103.1,CATG00000058120.1,CATG00000058125.1,CATG00000058203.1,CATG00000058214.1,CATG00000058233.1,CATG00000058251.1,CATG00000058318.1,CATG00000058409.1,CATG00000058412.1,CATG00000058572.1,CATG00000058653.1,CATG00000058719.1,CATG00000058738.1,CATG00000058739.1,CATG00000058748.1,CATG00000058835.1,CATG00000058862.1,CATG00000058866.1,CATG00000058910.1,CATG00000058915.1,CATG00000058921.1,CATG00000058945.1,CATG00000059027.1,CATG00000059134.1,CATG00000059153.1,CATG00000059154.1,CATG00000059164.1,CATG00000059207.1,CATG00000059212.1,CATG00000059224.1,CATG00000059279.1,CATG00000059304.1,CATG00000059456.1,CATG00000059477.1,CATG00000059598.1,CATG00000059787.1,CATG00000059846.1,CATG00000059883.1,CATG00000059978.1,CATG00000060022.1,CATG00000060061.1,CATG00000060068.1,CATG00000060136.1,CATG00000060177.1,CATG00000060254.1,CATG00000060295.1,CATG00000060349.1,CATG00000060361.1,CATG00000060398.1,CATG00000060405.1,CATG00000060615.1,CATG00000060652.1,CATG00000060663.1,CATG00000060668.1,CATG00000060677.1,CATG00000060679.1,CATG00000060685.1,CATG00000060691.1,CATG00000060721.1,CATG00000060738.1,CATG00000060811.1,CATG00000060867.1,CATG00000060913.1,CATG00000061083.1,CATG00000061170.1,CATG00000061213.1,CATG00000061314.1,CATG00000061316.1,CATG00000061376.1,CATG00000061390.1,CATG00000061487.1,CATG00000061692.1,CATG00000061768.1,CATG00000061817.1,CATG00000061850.1,CATG00000061856.1,CATG00000061913.1,CATG00000061961.1,CATG00000061966.1,CATG00000062235.1,CATG00000062238.1,CATG00000062240.1,CATG00000062280.1,CATG00000062352.1,CATG00000062380.1,CATG00000062441.1,CATG00000062446.1,CATG00000062448.1,CATG00000062464.1,CATG00000062476.1,CATG00000062509.1,CATG00000062528.1,CATG00000062558.1,CATG00000062574.1,CATG00000062678.1,CATG00000062736.1,CATG00000062802.1,CATG00000062875.1,CATG00000062971.1,CATG00000062991.1,CATG00000063103.1,CATG00000063126.1,CATG00000063159.1,CATG00000063189.1,CATG00000063191.1,CATG00000063315.1,CATG00000063340.1,CATG00000063343.1,CATG00000063513.1,CATG00000063589.1,CATG00000063684.1,CATG00000063691.1,CATG00000063705.1,CATG00000063724.1,CATG00000063728.1,CATG00000063826.1,CATG00000063934.1,CATG00000063947.1,CATG00000063998.1,CATG00000064030.1,CATG00000064157.1,CATG00000064217.1,CATG00000064287.1,CATG00000064299.1,CATG00000064385.1,CATG00000064470.1,CATG00000064601.1,CATG00000064692.1,CATG00000064694.1,CATG00000064750.1,CATG00000064897.1,CATG00000064910.1,CATG00000064916.1,CATG00000064943.1,CATG00000064967.1,CATG00000065054.1,CATG00000065114.1,CATG00000065307.1,CATG00000065324.1,CATG00000065360.1,CATG00000065372.1,CATG00000065374.1,CATG00000065379.1,CATG00000065501.1,CATG00000065555.1,CATG00000065672.1,CATG00000065699.1,CATG00000065719.1,CATG00000065722.1,CATG00000065776.1,CATG00000065895.1,CATG00000065915.1,CATG00000066020.1,CATG00000066034.1,CATG00000066135.1,CATG00000066209.1,CATG00000066287.1,CATG00000066314.1,CATG00000066341.1,CATG00000066351.1,CATG00000066476.1,CATG00000066647.1,CATG00000066660.1,CATG00000066752.1,CATG00000066805.1,CATG00000066837.1,CATG00000066868.1,CATG00000067038.1,CATG00000067298.1,CATG00000067341.1,CATG00000067417.1,CATG00000067436.1,CATG00000067469.1,CATG00000067478.1,CATG00000067617.1,CATG00000067653.1,CATG00000067785.1,CATG00000067862.1,CATG00000067992.1,CATG00000068046.1,CATG00000068058.1,CATG00000068089.1,CATG00000068228.1,CATG00000068251.1,CATG00000068272.1,CATG00000068278.1,CATG00000068391.1,CATG00000068468.1,CATG00000068499.1,CATG00000068508.1,CATG00000068520.1,CATG00000068584.1,CATG00000068589.1,CATG00000068652.1,CATG00000068824.1,CATG00000068900.1,CATG00000069005.1,CATG00000069124.1,CATG00000069190.1,CATG00000069256.1,CATG00000069313.1,CATG00000069449.1,CATG00000069478.1,CATG00000069480.1,CATG00000069553.1,CATG00000069628.1,CATG00000069907.1,CATG00000070365.1,CATG00000070379.1,CATG00000070422.1,CATG00000070521.1,CATG00000070729.1,CATG00000070950.1,CATG00000070951.1,CATG00000071009.1,CATG00000071146.1,CATG00000071172.1,CATG00000071188.1,CATG00000071222.1,CATG00000071368.1,CATG00000071506.1,CATG00000071563.1,CATG00000071655.1,CATG00000071663.1,CATG00000071701.1,CATG00000071708.1,CATG00000071713.1,CATG00000071765.1,CATG00000071776.1,CATG00000071777.1,CATG00000071811.1,CATG00000071884.1,CATG00000071927.1,CATG00000071965.1,CATG00000071988.1,CATG00000071996.1,CATG00000072001.1,CATG00000072010.1,CATG00000072013.1,CATG00000072018.1,CATG00000072024.1,CATG00000072026.1,CATG00000072029.1,CATG00000072049.1,CATG00000072059.1,CATG00000072098.1,CATG00000072102.1,CATG00000072103.1,CATG00000072246.1,CATG00000072332.1,CATG00000072343.1,CATG00000072358.1,CATG00000072456.1,CATG00000072458.1,CATG00000072471.1,CATG00000072505.1,CATG00000072538.1,CATG00000072593.1,CATG00000072595.1,CATG00000072622.1,CATG00000072645.1,CATG00000072675.1,CATG00000072770.1,CATG00000072835.1,CATG00000072854.1,CATG00000072898.1,CATG00000072972.1,CATG00000073082.1,CATG00000073114.1,CATG00000073123.1,CATG00000073197.1,CATG00000073242.1,CATG00000073288.1,CATG00000073289.1,CATG00000073511.1,CATG00000073532.1,CATG00000073720.1,CATG00000073976.1,CATG00000074022.1,CATG00000074070.1,CATG00000074073.1,CATG00000074135.1,CATG00000074151.1,CATG00000074170.1,CATG00000074174.1,CATG00000074207.1,CATG00000074406.1,CATG00000074415.1,CATG00000074419.1,CATG00000074423.1,CATG00000074446.1,CATG00000074518.1,CATG00000074605.1,CATG00000074619.1,CATG00000074664.1,CATG00000074691.1,CATG00000074796.1,CATG00000074857.1,CATG00000074991.1,CATG00000074992.1,CATG00000075144.1,CATG00000075148.1,CATG00000075150.1,CATG00000075151.1,CATG00000075188.1,CATG00000075191.1,CATG00000075194.1,CATG00000075274.1,CATG00000075280.1,CATG00000075306.1,CATG00000075349.1,CATG00000075373.1,CATG00000075385.1,CATG00000075406.1,CATG00000075510.1,CATG00000075534.1,CATG00000075713.1,CATG00000075886.1,CATG00000075954.1,CATG00000076032.1,CATG00000076143.1,CATG00000076396.1,CATG00000076514.1,CATG00000076574.1,CATG00000076590.1,CATG00000076591.1,CATG00000076603.1,CATG00000076616.1,CATG00000076723.1,CATG00000076886.1,CATG00000076945.1,CATG00000076955.1,CATG00000076977.1,CATG00000076991.1,CATG00000076994.1,CATG00000077003.1,CATG00000077031.1,CATG00000077048.1,CATG00000077233.1,CATG00000077264.1,CATG00000077438.1,CATG00000077485.1,CATG00000077496.1,CATG00000077499.1,CATG00000077514.1,CATG00000077563.1,CATG00000077569.1,CATG00000077584.1,CATG00000077732.1,CATG00000077739.1,CATG00000077761.1,CATG00000077802.1,CATG00000077808.1,CATG00000077809.1,CATG00000077907.1,CATG00000077959.1,CATG00000078089.1,CATG00000078098.1,CATG00000078156.1,CATG00000078202.1,CATG00000078238.1,CATG00000078284.1,CATG00000078371.1,CATG00000078399.1,CATG00000078477.1,CATG00000078481.1,CATG00000078680.1,CATG00000078754.1,CATG00000078807.1,CATG00000078812.1,CATG00000078825.1,CATG00000078917.1,CATG00000078942.1,CATG00000078987.1,CATG00000079011.1,CATG00000079049.1,CATG00000079057.1,CATG00000079065.1,CATG00000079139.1,CATG00000079401.1,CATG00000079525.1,CATG00000079668.1,CATG00000079768.1,CATG00000079958.1,CATG00000079979.1,CATG00000079984.1,CATG00000080033.1,CATG00000080065.1,CATG00000080173.1,CATG00000080176.1,CATG00000080206.1,CATG00000080231.1,CATG00000080408.1,CATG00000080409.1,CATG00000080416.1,CATG00000080417.1,CATG00000080429.1,CATG00000080439.1,CATG00000080447.1,CATG00000080486.1,CATG00000080521.1,CATG00000080531.1,CATG00000080584.1,CATG00000080797.1,CATG00000080851.1,CATG00000080853.1,CATG00000080878.1,CATG00000080922.1,CATG00000080923.1,CATG00000080958.1,CATG00000081169.1,CATG00000081287.1,CATG00000081364.1,CATG00000081376.1,CATG00000081381.1,CATG00000081390.1,CATG00000081433.1,CATG00000081437.1,CATG00000081468.1,CATG00000081633.1,CATG00000081639.1,CATG00000081641.1,CATG00000081694.1,CATG00000081846.1,CATG00000081852.1,CATG00000081953.1,CATG00000081959.1,CATG00000081974.1,CATG00000082028.1,CATG00000082073.1,CATG00000082076.1,CATG00000082109.1,CATG00000082126.1,CATG00000082143.1,CATG00000082146.1,CATG00000082299.1,CATG00000082306.1,CATG00000082354.1,CATG00000082486.1,CATG00000082512.1,CATG00000082526.1,CATG00000082536.1,CATG00000082803.1,CATG00000082809.1,CATG00000082943.1,CATG00000083004.1,CATG00000083012.1,CATG00000083147.1,CATG00000083162.1,CATG00000083164.1,CATG00000083347.1,CATG00000083349.1,CATG00000083404.1,CATG00000083439.1,CATG00000083440.1,CATG00000083522.1,CATG00000083549.1,CATG00000083657.1,CATG00000083669.1,CATG00000083724.1,CATG00000083780.1,CATG00000083891.1,CATG00000083909.1,CATG00000083979.1,CATG00000084008.1,CATG00000084063.1,CATG00000084251.1,CATG00000084259.1,CATG00000084292.1,CATG00000084301.1,CATG00000084398.1,CATG00000084669.1,CATG00000084670.1,CATG00000084711.1,CATG00000084730.1,CATG00000084791.1,CATG00000084804.1,CATG00000084819.1,CATG00000084873.1,CATG00000085011.1,CATG00000085038.1,CATG00000085210.1,CATG00000085310.1,CATG00000085343.1,CATG00000085406.1,CATG00000085408.1,CATG00000085527.1,CATG00000085536.1,CATG00000085644.1,CATG00000085658.1,CATG00000085674.1,CATG00000085679.1,CATG00000085714.1,CATG00000085737.1,CATG00000085791.1,CATG00000085797.1,CATG00000085848.1,CATG00000085913.1,CATG00000085917.1,CATG00000085975.1,CATG00000086002.1,CATG00000086438.1,CATG00000086539.1,CATG00000086553.1,CATG00000086722.1,CATG00000086800.1,CATG00000086845.1,CATG00000086881.1,CATG00000087000.1,CATG00000087051.1,CATG00000087123.1,CATG00000087178.1,CATG00000087187.1,CATG00000087229.1,CATG00000087322.1,CATG00000087490.1,CATG00000087590.1,CATG00000087609.1,CATG00000087621.1,CATG00000087694.1,CATG00000087698.1,CATG00000087699.1,CATG00000087797.1,CATG00000087815.1,CATG00000087876.1,CATG00000087884.1,CATG00000087900.1,CATG00000087935.1,CATG00000087969.1,CATG00000088014.1,CATG00000088098.1,CATG00000088132.1,CATG00000088138.1,CATG00000088254.1,CATG00000088304.1,CATG00000088309.1,CATG00000088311.1,CATG00000088337.1,CATG00000088372.1,CATG00000088394.1,CATG00000088398.1,CATG00000088473.1,CATG00000088545.1,CATG00000088549.1,CATG00000088618.1,CATG00000088656.1,CATG00000088685.1,CATG00000088763.1,CATG00000088795.1,CATG00000088796.1,CATG00000088862.1,CATG00000089009.1,CATG00000089147.1,CATG00000089174.1,CATG00000089293.1,CATG00000089308.1,CATG00000089353.1,CATG00000089402.1,CATG00000089459.1,CATG00000089556.1,CATG00000089585.1,CATG00000089590.1,CATG00000089680.1,CATG00000089684.1,CATG00000089738.1,CATG00000089771.1,CATG00000089825.1,CATG00000089843.1,CATG00000089983.1,CATG00000089987.1,CATG00000090211.1,CATG00000090305.1,CATG00000090326.1,CATG00000090628.1,CATG00000090629.1,CATG00000090664.1,CATG00000090719.1,CATG00000090731.1,CATG00000090754.1,CATG00000090759.1,CATG00000090764.1,CATG00000090770.1,CATG00000090771.1,CATG00000090795.1,CATG00000090797.1,CATG00000090814.1,CATG00000090819.1,CATG00000090825.1,CATG00000090844.1,CATG00000090961.1,CATG00000090991.1,CATG00000091000.1,CATG00000091099.1,CATG00000091157.1,CATG00000091219.1,CATG00000091228.1,CATG00000091247.1,CATG00000091287.1,CATG00000091305.1,CATG00000091362.1,CATG00000091366.1,CATG00000091464.1,CATG00000091473.1,CATG00000091483.1,CATG00000091766.1,CATG00000091904.1,CATG00000091921.1,CATG00000091926.1,CATG00000092014.1,CATG00000092113.1,CATG00000092119.1,CATG00000092121.1,CATG00000092165.1,CATG00000092222.1,CATG00000092300.1,CATG00000092325.1,CATG00000092493.1,CATG00000092531.1,CATG00000092551.1,CATG00000092564.1,CATG00000092568.1,CATG00000092578.1,CATG00000092581.1,CATG00000092603.1,CATG00000092657.1,CATG00000092668.1,CATG00000092751.1,CATG00000092752.1,CATG00000092779.1,CATG00000092891.1,CATG00000092952.1,CATG00000093002.1,CATG00000093058.1,CATG00000093063.1,CATG00000093145.1,CATG00000093160.1,CATG00000093190.1,CATG00000093239.1,CATG00000093273.1,CATG00000093297.1,CATG00000093327.1,CATG00000093373.1,CATG00000093384.1,CATG00000093518.1,CATG00000093672.1,CATG00000093674.1,CATG00000093744.1,CATG00000093823.1,CATG00000093892.1,CATG00000093989.1,CATG00000093999.1,CATG00000094163.1,CATG00000094169.1,CATG00000094277.1,CATG00000094290.1,CATG00000094316.1,CATG00000094466.1,CATG00000094474.1,CATG00000094476.1,CATG00000094483.1,CATG00000094486.1,CATG00000094491.1,CATG00000094497.1,CATG00000094509.1,CATG00000094596.1,CATG00000094658.1,CATG00000094716.1,CATG00000094721.1,CATG00000094728.1,CATG00000094733.1,CATG00000094822.1,CATG00000094884.1,CATG00000094887.1,CATG00000094892.1,CATG00000094961.1,CATG00000094980.1,CATG00000094983.1,CATG00000095041.1,CATG00000095051.1,CATG00000095118.1,CATG00000095444.1,CATG00000095580.1,CATG00000095605.1,CATG00000095666.1,CATG00000095701.1,CATG00000095755.1,CATG00000095769.1,CATG00000095785.1,CATG00000095815.1,CATG00000095982.1,CATG00000096069.1,CATG00000096087.1,CATG00000096089.1,CATG00000096098.1,CATG00000096140.1,CATG00000096261.1,CATG00000096287.1,CATG00000096306.1,CATG00000096332.1,CATG00000096524.1,CATG00000096525.1,CATG00000096552.1,CATG00000096713.1,CATG00000096714.1,CATG00000096946.1,CATG00000096951.1,CATG000</t>
  </si>
  <si>
    <t>UBERON:0000305</t>
  </si>
  <si>
    <t>amnion</t>
  </si>
  <si>
    <t>the thin innermost layer of the extraembryonic membranes that contains the amniotic fluid; the membrane forms a closed sac in which the embryo and later, the fetus, is suspended and protected</t>
  </si>
  <si>
    <t>CNhs11341,CNhs11349,CNhs12104,CNhs12125,CNhs12379,CNhs12502,CNhs12503</t>
  </si>
  <si>
    <t>CATG00000000204.1,CATG00000001347.1,CATG00000001354.1,CATG00000003482.1,CATG00000004261.1,CATG00000004539.1,CATG00000005924.1,CATG00000006321.1,CATG00000007760.1,CATG00000007803.1,CATG00000008429.1,CATG00000009007.1,CATG00000011990.1,CATG00000011999.1,CATG00000012716.1,CATG00000013573.1,CATG00000013723.1,CATG00000016639.1,CATG00000017910.1,CATG00000018360.1,CATG00000018362.1,CATG00000019241.1,CATG00000020277.1,CATG00000020713.1,CATG00000020834.1,CATG00000022162.1,CATG00000022667.1,CATG00000022668.1,CATG00000023105.1,CATG00000024273.1,CATG00000028257.1,CATG00000028825.1,CATG00000029692.1,CATG00000030059.1,CATG00000030514.1,CATG00000030837.1,CATG00000031332.1,CATG00000031386.1,CATG00000031389.1,CATG00000031566.1,CATG00000031856.1,CATG00000033658.1,CATG00000033744.1,CATG00000034041.1,CATG00000035051.1,CATG00000035504.1,CATG00000035951.1,CATG00000037057.1,CATG00000037192.1,CATG00000037497.1,CATG00000037513.1,CATG00000038456.1,CATG00000038948.1,CATG00000042017.1,CATG00000042600.1,CATG00000045284.1,CATG00000045321.1,CATG00000045322.1,CATG00000045337.1,CATG00000047060.1,CATG00000047168.1,CATG00000047169.1,CATG00000047170.1,CATG00000047607.1,CATG00000047802.1,CATG00000049492.1,CATG00000049538.1,CATG00000050740.1,CATG00000052877.1,CATG00000052991.1,CATG00000053171.1,CATG00000053516.1,CATG00000054727.1,CATG00000055210.1,CATG00000055986.1,CATG00000056055.1,CATG00000056218.1,CATG00000057494.1,CATG00000058476.1,CATG00000058845.1,CATG00000058898.1,CATG00000059232.1,CATG00000060233.1,CATG00000061517.1,CATG00000063421.1,CATG00000064710.1,CATG00000064764.1,CATG00000064766.1,CATG00000064767.1,CATG00000066419.1,CATG00000066646.1,CATG00000066707.1,CATG00000066957.1,CATG00000070468.1,CATG00000071023.1,CATG00000072299.1,CATG00000073508.1,CATG00000073509.1,CATG00000074316.1,CATG00000076567.1,CATG00000077986.1,CATG00000078011.1,CATG00000078191.1,CATG00000078660.1,CATG00000079603.1,CATG00000080876.1,CATG00000082684.1,CATG00000083449.1,CATG00000083857.1,CATG00000083861.1,CATG00000084678.1,CATG00000086193.1,CATG00000087330.1,CATG00000088641.1,CATG00000089882.1,CATG00000090248.1,CATG00000091037.1,CATG00000092216.1,CATG00000096894.1,CATG00000096921.1,CATG00000098748.1,CATG00000098773.1,CATG00000102166.1,CATG00000103390.1,CATG00000103397.1,CATG00000103472.1,CATG00000103597.1,CATG00000103786.1,CATG00000105889.1,CATG00000106555.1,CATG00000106954.1,CATG00000107166.1,CATG00000107304.1,CATG00000107401.1,CATG00000107489.1,CATG00000107960.1,CATG00000108420.1,CATG00000108499.1,CATG00000108835.1,CATG00000109964.1,CATG00000110053.1,CATG00000110057.1,CATG00000114388.1,CATG00000114629.1,CATG00000115046.1,CATG00000115047.1,CATG00000115049.1,CATG00000115687.1,CATG00000115811.1,CATG00000116309.1,CATG00000116317.1,CATG00000116501.1,CATG00000116783.1,CATG00000117079.1,CATG00000117262.1,CATG00000117277.1,CATG00000117724.1,CATG00000118022.1,CATG00000118061.1,ENSG00000003137.4,ENSG00000008323.11,ENSG00000046604.8,ENSG00000049283.13,ENSG00000052344.11,ENSG00000053747.11,ENSG00000056291.13,ENSG00000060140.4,ENSG00000065618.12,ENSG00000070404.5,ENSG00000070748.13,ENSG00000077274.7,ENSG00000082497.7,ENSG00000083307.6,ENSG00000085552.12,ENSG00000085741.8,ENSG00000087128.5,ENSG00000088002.7,ENSG00000092820.13,ENSG00000092929.7,ENSG00000094755.12,ENSG00000096696.9,ENSG00000099812.6,ENSG00000099869.6,ENSG00000100234.11,ENSG00000100867.10,ENSG00000102243.8,ENSG00000102854.10,ENSG00000102890.10,ENSG00000104892.12,ENSG00000105143.8,ENSG00000105357.11,ENSG00000105519.8,ENSG00000105976.10,ENSG00000105989.4,ENSG00000106541.7,ENSG00000107485.11,ENSG00000109205.12,ENSG00000111057.6,ENSG00000111339.6,ENSG00000112378.11,ENSG00000112559.9,ENSG00000112902.7,ENSG00000113196.2,ENSG00000113396.8,ENSG00000114251.9,ENSG00000114270.11,ENSG00000114638.3,ENSG00000115221.6,ENSG00000116017.6,ENSG00000116774.7,ENSG00000117394.15,ENSG00000117472.5,ENSG00000118898.11,ENSG00000124143.6,ENSG00000124466.8,ENSG00000125850.6,ENSG00000127129.5,ENSG00000129354.7,ENSG00000130600.11,ENSG00000130635.11,ENSG00000131620.13,ENSG00000131746.8,ENSG00000131941.3,ENSG00000132561.9,ENSG00000132698.9,ENSG00000132854.14,ENSG00000133328.3,ENSG00000133466.9,ENSG00000134258.12,ENSG00000134755.10,ENSG00000134762.12,ENSG00000135480.10,ENSG00000136068.10,ENSG00000136155.12,ENSG00000136695.10,ENSG00000137203.6,ENSG00000137699.12,ENSG00000138772.8,ENSG00000139629.11,ENSG00000139973.11,ENSG00000141449.10,ENSG00000141744.3,ENSG00000142623.8,ENSG00000142677.3,ENSG00000143140.6,ENSG00000143217.7,ENSG00000143845.10,ENSG00000143867.5,ENSG00000144452.10,ENSG00000144648.10,ENSG00000145113.17,ENSG00000146373.12,ENSG00000147676.9,ENSG00000147689.12,ENSG00000148344.10,ENSG00000149043.12,ENSG00000149300.5,ENSG00000149573.4,ENSG00000149596.6,ENSG00000150556.12,ENSG00000153294.7,ENSG00000155066.11,ENSG00000155269.7,ENSG00000155622.6,ENSG00000158246.7,ENSG00000159348.8,ENSG00000163141.14,ENSG00000163701.14,ENSG00000163810.7,ENSG00000164695.4,ENSG00000164855.11,ENSG00000166145.10,ENSG00000166268.6,ENSG00000166396.8,ENSG00000166535.15,ENSG00000166546.9,ENSG00000167244.13,ENSG00000167306.14,ENSG00000167642.8,ENSG00000167644.7,ENSG00000167880.3,ENSG00000167916.4,ENSG00000168143.8,ENSG00000168477.13,ENSG00000169231.9,ENSG00000169583.12,ENSG00000170214.3,ENSG00000170549.3,ENSG00000171219.8,ENSG00000171345.9,ENSG00000171403.5,ENSG00000172818.5,ENSG00000173156.2,ENSG00000173467.4,ENSG00000175315.2,ENSG00000175318.7,ENSG00000176092.9,ENSG00000176532.3,ENSG00000176907.3,ENSG00000177106.10,ENSG00000177494.5,ENSG00000179059.5,ENSG00000179256.2,ENSG00000179846.7,ENSG00000179913.6,ENSG00000180176.10,ENSG00000180914.6,ENSG00000181126.9,ENSG00000181143.11,ENSG00000181392.10,ENSG00000181458.6,ENSG00000182261.3,ENSG00000182585.5,ENSG00000183531.1,ENSG00000183691.4,ENSG00000183840.5,ENSG00000184292.5,ENSG00000184363.5,ENSG00000184564.8,ENSG00000185332.2,ENSG00000185567.6,ENSG00000185668.5,ENSG00000185751.4,ENSG00000185761.6,ENSG00000186007.5,ENSG00000186567.8,ENSG00000186847.5,ENSG00000187714.5,ENSG00000188112.4,ENSG00000188393.4,ENSG00000188910.7,ENSG00000189143.8,ENSG00000189280.3,ENSG00000189433.5,ENSG00000197308.4,ENSG00000197406.6,ENSG00000198959.7,ENSG00000204174.2,ENSG00000204362.5,ENSG00000204421.2,ENSG00000204429.4,ENSG00000204539.3,ENSG00000205420.6,ENSG00000205978.5,ENSG00000206159.6,ENSG00000206538.3,ENSG00000208038.1,ENSG00000214860.4,ENSG00000215915.5,ENSG00000216306.3,ENSG00000218014.1,ENSG00000218416.3,ENSG00000221389.1,ENSG00000223477.3,ENSG00000223573.2,ENSG00000223617.1,ENSG00000223784.1,ENSG00000223813.2,ENSG00000224592.1,ENSG00000225511.2,ENSG00000225950.3,ENSG00000225969.1,ENSG00000226416.1,ENSG00000226965.1,ENSG00000227184.3,ENSG00000227479.1,ENSG00000227959.1,ENSG00000228917.1,ENSG00000228998.3,ENSG00000229028.2,ENSG00000229896.2,ENSG00000229950.1,ENSG00000230638.3,ENSG00000230716.3,ENSG00000231213.2,ENSG00000231336.1,ENSG00000231826.1,ENSG00000231851.1,ENSG00000232453.1,ENSG00000232638.1,ENSG00000232987.1,ENSG00000233186.2,ENSG00000233579.1,ENSG00000235124.1,ENSG00000235202.1,ENSG00000235885.3,ENSG00000235947.1,ENSG00000236256.5,ENSG00000236975.1,ENSG00000237760.1,ENSG00000237813.3,ENSG00000238266.1,ENSG00000239556.2,ENSG00000239887.3,ENSG00000240563.1,ENSG00000240801.1,ENSG00000241416.1,ENSG00000242136.1,ENSG00000242568.1,ENSG00000243350.1,ENSG00000243566.2,ENSG00000243715.1,ENSG00000243753.1,ENSG00000244128.1,ENSG00000244326.2,ENSG00000246273.2,ENSG00000248544.2,ENSG00000248568.1,ENSG00000249267.2,ENSG00000249430.1,ENSG00000249531.2,ENSG00000249590.3,ENSG00000250539.1,ENSG00000251574.2,ENSG00000252826.1,ENSG00000253658.1,ENSG00000253775.1,ENSG00000253886.1,ENSG00000254024.1,ENSG00000254153.1,ENSG00000254202.1,ENSG00000254285.2,ENSG00000254842.2,ENSG00000254951.3,ENSG00000255191.1,ENSG00000255595.1,ENSG00000255606.1,ENSG00000255824.1,ENSG00000257671.1,ENSG00000258021.1,ENSG00000258115.1,ENSG00000258642.1,ENSG00000258918.1,ENSG00000259230.1,ENSG00000259341.1,ENSG00000259423.1,ENSG00000259727.1,ENSG00000259933.2,ENSG00000260604.1,ENSG00000260833.2,ENSG00000260899.1,ENSG00000261092.1,ENSG00000261143.1,ENSG00000261183.1,ENSG00000261632.1,ENSG00000262454.1,ENSG00000263680.2,ENSG00000264269.1,ENSG00000265246.1,ENSG00000267748.2,ENSG00000267943.1,ENSG00000268621.1,ENSG00000269855.1,ENSG00000273291.1,ENSG00000273328.1</t>
  </si>
  <si>
    <t>UBERON:0000310</t>
  </si>
  <si>
    <t>breast</t>
  </si>
  <si>
    <t>The upper ventral region of an animal&amp;apos;s torso.</t>
  </si>
  <si>
    <t>CNhs11051,CNhs11052,CNhs11792,CNhs11969,CNhs11971</t>
  </si>
  <si>
    <t>CATG00000000728.1,CATG00000000936.1,CATG00000001094.1,CATG00000001096.1,CATG00000001258.1,CATG00000004854.1,CATG00000004860.1,CATG00000004979.1,CATG00000006805.1,CATG00000007894.1,CATG00000010271.1,CATG00000010356.1,CATG00000010872.1,CATG00000010873.1,CATG00000010875.1,CATG00000010876.1,CATG00000012046.1,CATG00000012250.1,CATG00000012337.1,CATG00000013128.1,CATG00000014418.1,CATG00000016936.1,CATG00000017828.1,CATG00000017891.1,CATG00000020010.1,CATG00000020452.1,CATG00000022388.1,CATG00000022941.1,CATG00000022944.1,CATG00000022970.1,CATG00000023409.1,CATG00000025699.1,CATG00000025701.1,CATG00000027603.1,CATG00000027865.1,CATG00000029620.1,CATG00000031711.1,CATG00000033059.1,CATG00000037412.1,CATG00000037497.1,CATG00000038838.1,CATG00000039219.1,CATG00000041074.1,CATG00000042883.1,CATG00000044402.1,CATG00000045953.1,CATG00000045955.1,CATG00000046561.1,CATG00000046562.1,CATG00000047643.1,CATG00000047658.1,CATG00000048031.1,CATG00000048331.1,CATG00000050245.1,CATG00000050664.1,CATG00000051483.1,CATG00000056575.1,CATG00000057994.1,CATG00000059218.1,CATG00000059442.1,CATG00000059689.1,CATG00000062137.1,CATG00000062658.1,CATG00000065344.1,CATG00000065361.1,CATG00000065362.1,CATG00000066085.1,CATG00000066408.1,CATG00000066614.1,CATG00000067207.1,CATG00000069781.1,CATG00000071067.1,CATG00000071068.1,CATG00000071675.1,CATG00000072349.1,CATG00000072404.1,CATG00000072405.1,CATG00000072599.1,CATG00000072837.1,CATG00000073068.1,CATG00000073228.1,CATG00000073717.1,CATG00000075456.1,CATG00000075850.1,CATG00000076333.1,CATG00000077658.1,CATG00000078730.1,CATG00000081129.1,CATG00000081132.1,CATG00000081190.1,CATG00000081330.1,CATG00000081334.1,CATG00000081335.1,CATG00000081784.1,CATG00000081787.1,CATG00000082600.1,CATG00000083716.1,CATG00000084374.1,CATG00000084461.1,CATG00000084471.1,CATG00000085463.1,CATG00000086224.1,CATG00000088651.1,CATG00000088892.1,CATG00000088911.1,CATG00000088912.1,CATG00000091831.1,CATG00000092325.1,CATG00000092826.1,CATG00000093106.1,CATG00000093115.1,CATG00000093421.1,CATG00000093705.1,CATG00000094926.1,CATG00000095261.1,CATG00000096088.1,CATG00000096142.1,CATG00000098275.1,CATG00000098636.1,CATG00000099515.1,CATG00000100639.1,CATG00000102288.1,CATG00000102969.1,CATG00000102970.1,CATG00000103688.1,CATG00000106102.1,CATG00000106343.1,CATG00000108290.1,CATG00000108307.1,CATG00000109923.1,CATG00000110068.1,CATG00000112205.1,CATG00000118017.1,CATG00000118087.1,ENSG00000002586.13,ENSG00000006016.6,ENSG00000037965.4,ENSG00000049540.12,ENSG00000050628.16,ENSG00000060718.14,ENSG00000071282.7,ENSG00000084636.13,ENSG00000087116.9,ENSG00000101280.6,ENSG00000103888.11,ENSG00000105664.6,ENSG00000106483.7,ENSG00000107984.5,ENSG00000111341.5,ENSG00000111799.16,ENSG00000112562.14,ENSG00000113083.8,ENSG00000113140.6,ENSG00000117318.8,ENSG00000117501.10,ENSG00000119927.9,ENSG00000124343.8,ENSG00000130751.5,ENSG00000131480.4,ENSG00000131737.5,ENSG00000133110.10,ENSG00000133937.3,ENSG00000136010.9,ENSG00000136153.15,ENSG00000137801.9,ENSG00000137809.12,ENSG00000140092.10,ENSG00000140285.5,ENSG00000140545.10,ENSG00000143196.4,ENSG00000144810.11,ENSG00000145423.4,ENSG00000146197.7,ENSG00000150667.6,ENSG00000151468.9,ENSG00000152049.5,ENSG00000152463.10,ENSG00000155324.5,ENSG00000155792.5,ENSG00000157150.4,ENSG00000157654.13,ENSG00000162576.12,ENSG00000162624.10,ENSG00000163453.7,ENSG00000163520.9,ENSG00000164530.9,ENSG00000164694.12,ENSG00000164932.8,ENSG00000165124.13,ENSG00000165507.8,ENSG00000165617.10,ENSG00000166033.7,ENSG00000167157.9,ENSG00000168994.9,ENSG00000169418.9,ENSG00000169583.12,ENSG00000170962.8,ENSG00000172061.7,ENSG00000172789.3,ENSG00000173641.13,ENSG00000174348.9,ENSG00000174697.4,ENSG00000176826.11,ENSG00000178033.5,ENSG00000180875.4,ENSG00000180914.6,ENSG00000183160.8,ENSG00000183671.8,ENSG00000184160.6,ENSG00000184347.10,ENSG00000186340.10,ENSG00000187288.6,ENSG00000187634.6,ENSG00000189129.9,ENSG00000197301.3,ENSG00000197614.6,ENSG00000197757.7,ENSG00000198353.6,ENSG00000198542.9,ENSG00000203506.3,ENSG00000203805.6,ENSG00000204176.9,ENSG00000207949.1,ENSG00000211445.7,ENSG00000214110.3,ENSG00000214970.4,ENSG00000221656.1,ENSG00000223764.2,ENSG00000224065.2,ENSG00000224172.1,ENSG00000224259.1,ENSG00000225407.3,ENSG00000226081.2,ENSG00000228313.3,ENSG00000229373.4,ENSG00000229720.1,ENSG00000230216.1,ENSG00000230417.6,ENSG00000231010.1,ENSG00000233682.2,ENSG00000234518.1,ENSG00000235288.1,ENSG00000235674.2,ENSG00000236060.2,ENSG00000237697.2,ENSG00000239216.1,ENSG00000240103.2,ENSG00000241644.2,ENSG00000243953.1,ENSG00000243961.2,ENSG00000244486.3,ENSG00000245067.2,ENSG00000245812.2,ENSG00000248187.1,ENSG00000248456.1,ENSG00000248498.3,ENSG00000249641.2,ENSG00000249780.1,ENSG00000250038.1,ENSG00000250064.1,ENSG00000253658.1,ENSG00000253702.1,ENSG00000254959.2,ENSG00000255399.2,ENSG00000256261.1,ENSG00000257298.1,ENSG00000258773.1,ENSG00000259279.1,ENSG00000259345.1,ENSG00000259450.1,ENSG00000259531.2,ENSG00000259627.1,ENSG00000259721.1,ENSG00000260597.1,ENSG00000260910.1,ENSG00000261105.1,ENSG00000263176.1,ENSG00000265971.1,ENSG00000266976.1,ENSG00000267603.1,ENSG00000267727.1,ENSG00000268894.2,ENSG00000269728.1,ENSG00000270705.1,ENSG00000271373.1,ENSG00000271709.1,ENSG00000272243.1,ENSG00000273046.1,ENSG00000273388.1</t>
  </si>
  <si>
    <t>UBERON:0000341</t>
  </si>
  <si>
    <t>throat</t>
  </si>
  <si>
    <t>In anatomy, the throat is the anterior part of the neck, in front of the vertebral column. It consists of the pharynx and larynx. An important feature of the throat is the epiglottis, a flap which separates the esophagus from the trachea and prevents inhalation of food or drink. The throat contains various blood vessels, various pharyngeal muscles, the trachea (windpipe) and the esophagus. The hyoid bone and the clavicle are the only bones located in the throat of mammals. It is sometimes considered a synonym for fauces. [WP,unvetted].</t>
  </si>
  <si>
    <t>CNhs11770,CNhs12858</t>
  </si>
  <si>
    <t>CATG00000000282.1,CATG00000000835.1,CATG00000001086.1,CATG00000001266.1,CATG00000001347.1,CATG00000001760.1,CATG00000001837.1,CATG00000001906.1,CATG00000002383.1,CATG00000002605.1,CATG00000002663.1,CATG00000002667.1,CATG00000003213.1,CATG00000003574.1,CATG00000004049.1,CATG00000004063.1,CATG00000004332.1,CATG00000004651.1,CATG00000004937.1,CATG00000005243.1,CATG00000005325.1,CATG00000005499.1,CATG00000005953.1,CATG00000006092.1,CATG00000006515.1,CATG00000006642.1,CATG00000006664.1,CATG00000007573.1,CATG00000007803.1,CATG00000008222.1,CATG00000008307.1,CATG00000008692.1,CATG00000008747.1,CATG00000008832.1,CATG00000009718.1,CATG00000010350.1,CATG00000010364.1,CATG00000010520.1,CATG00000010598.1,CATG00000011447.1,CATG00000011461.1,CATG00000011625.1,CATG00000011678.1,CATG00000011990.1,CATG00000012118.1,CATG00000012319.1,CATG00000012346.1,CATG00000012625.1,CATG00000012716.1,CATG00000013474.1,CATG00000013486.1,CATG00000013534.1,CATG00000013920.1,CATG00000013994.1,CATG00000014284.1,CATG00000014509.1,CATG00000014558.1,CATG00000014603.1,CATG00000015288.1,CATG00000015306.1,CATG00000015319.1,CATG00000015508.1,CATG00000016004.1,CATG00000016119.1,CATG00000016370.1,CATG00000016371.1,CATG00000016393.1,CATG00000016639.1,CATG00000016668.1,CATG00000016934.1,CATG00000017442.1,CATG00000017769.1,CATG00000018307.1,CATG00000018360.1,CATG00000018441.1,CATG00000018618.1,CATG00000018946.1,CATG00000018990.1,CATG00000019283.1,CATG00000019700.1,CATG00000019869.1,CATG00000020010.1,CATG00000020554.1,CATG00000020712.1,CATG00000021232.1,CATG00000021280.1,CATG00000021720.1,CATG00000021813.1,CATG00000021880.1,CATG00000022091.1,CATG00000022188.1,CATG00000022193.1,CATG00000022530.1,CATG00000022589.1,CATG00000023299.1,CATG00000023361.1,CATG00000023834.1,CATG00000023837.1,CATG00000023951.1,CATG00000023999.1,CATG00000024034.1,CATG00000024388.1,CATG00000024540.1,CATG00000024981.1,CATG00000025060.1,CATG00000025322.1,CATG00000025462.1,CATG00000025527.1,CATG00000025603.1,CATG00000026104.1,CATG00000026152.1,CATG00000026329.1,CATG00000026724.1,CATG00000026841.1,CATG00000027122.1,CATG00000028126.1,CATG00000028305.1,CATG00000028612.1,CATG00000028883.1,CATG00000029272.1,CATG00000029691.1,CATG00000029699.1,CATG00000030122.1,CATG00000030643.1,CATG00000030701.1,CATG00000031485.1,CATG00000032465.1,CATG00000032650.1,CATG00000032955.1,CATG00000033273.1,CATG00000033569.1,CATG00000033590.1,CATG00000034081.1,CATG00000034330.1,CATG00000034518.1,CATG00000034609.1,CATG00000034669.1,CATG00000034881.1,CATG00000034919.1,CATG00000035378.1,CATG00000035405.1,CATG00000035951.1,CATG00000036280.1,CATG00000037089.1,CATG00000037173.1,CATG00000037316.1,CATG00000037405.1,CATG00000037523.1,CATG00000037597.1,CATG00000037655.1,CATG00000037762.1,CATG00000037923.1,CATG00000038267.1,CATG00000038606.1,CATG00000038623.1,CATG00000038632.1,CATG00000039647.1,CATG00000039927.1,CATG00000040095.1,CATG00000040176.1,CATG00000040289.1,CATG00000040576.1,CATG00000040793.1,CATG00000041239.1,CATG00000041253.1,CATG00000041483.1,CATG00000041588.1,CATG00000042245.1,CATG00000042679.1,CATG00000043041.1,CATG00000043348.1,CATG00000043581.1,CATG00000043692.1,CATG00000044080.1,CATG00000044085.1,CATG00000044301.1,CATG00000045225.1,CATG00000045509.1,CATG00000045556.1,CATG00000045699.1,CATG00000045768.1,CATG00000045802.1,CATG00000046439.1,CATG00000046440.1,CATG00000046598.1,CATG00000046650.1,CATG00000046908.1,CATG00000047793.1,CATG00000048000.1,CATG00000048152.1,CATG00000048342.1,CATG00000048410.1,CATG00000048499.1,CATG00000048945.1,CATG00000049263.1,CATG00000049383.1,CATG00000049533.1,CATG00000049806.1,CATG00000049826.1,CATG00000049907.1,CATG00000049995.1,CATG00000050032.1,CATG00000050166.1,CATG00000050447.1,CATG00000050645.1,CATG00000050857.1,CATG00000050898.1,CATG00000051058.1,CATG00000051222.1,CATG00000051522.1,CATG00000051578.1,CATG00000051687.1,CATG00000051788.1,CATG00000052158.1,CATG00000052635.1,CATG00000052855.1,CATG00000052943.1,CATG00000053077.1,CATG00000053248.1,CATG00000053569.1,CATG00000053771.1,CATG00000054443.1,CATG00000054931.1,CATG00000055078.1,CATG00000055153.1,CATG00000055404.1,CATG00000055773.1,CATG00000055806.1,CATG00000055861.1,CATG00000056129.1,CATG00000056152.1,CATG00000056189.1,CATG00000056667.1,CATG00000056922.1,CATG00000056939.1,CATG00000057124.1,CATG00000057429.1,CATG00000057494.1,CATG00000057657.1,CATG00000057972.1,CATG00000058679.1,CATG00000058898.1,CATG00000059133.1,CATG00000059134.1,CATG00000059318.1,CATG00000059442.1,CATG00000059538.1,CATG00000059560.1,CATG00000059678.1,CATG00000060163.1,CATG00000060192.1,CATG00000060221.1,CATG00000060398.1,CATG00000060818.1,CATG00000061339.1,CATG00000061599.1,CATG00000061695.1,CATG00000061978.1,CATG00000062658.1,CATG00000062893.1,CATG00000063486.1,CATG00000063700.1,CATG00000063777.1,CATG00000063899.1,CATG00000064037.1,CATG00000064078.1,CATG00000064119.1,CATG00000064388.1,CATG00000064549.1,CATG00000064863.1,CATG00000064955.1,CATG00000065014.1,CATG00000066008.1,CATG00000066198.1,CATG00000066202.1,CATG00000066375.1,CATG00000066622.1,CATG00000066861.1,CATG00000067144.1,CATG00000067216.1,CATG00000067316.1,CATG00000067427.1,CATG00000067606.1,CATG00000067637.1,CATG00000068881.1,CATG00000068903.1,CATG00000070964.1,CATG00000071589.1,CATG00000071668.1,CATG00000071927.1,CATG00000072079.1,CATG00000072675.1,CATG00000072854.1,CATG00000072986.1,CATG00000073012.1,CATG00000073333.1,CATG00000073344.1,CATG00000073554.1,CATG00000073717.1,CATG00000073911.1,CATG00000074129.1,CATG00000074250.1,CATG00000074337.1,CATG00000074637.1,CATG00000074739.1,CATG00000074768.1,CATG00000074777.1,CATG00000074854.1,CATG00000074856.1,CATG00000074991.1,CATG00000075060.1,CATG00000075713.1,CATG00000075756.1,CATG00000076029.1,CATG00000076127.1,CATG00000076186.1,CATG00000076246.1,CATG00000076722.1,CATG00000076956.1,CATG00000076972.1,CATG00000077209.1,CATG00000077326.1,CATG00000077361.1,CATG00000077372.1,CATG00000077986.1,CATG00000078608.1,CATG00000078751.1,CATG00000078754.1,CATG00000078960.1,CATG00000079211.1,CATG00000079213.1,CATG00000079254.1,CATG00000079433.1,CATG00000079473.1,CATG00000079522.1,CATG00000079603.1,CATG00000080189.1,CATG00000080290.1,CATG00000080295.1,CATG00000080296.1,CATG00000080584.1,CATG00000080922.1,CATG00000081784.1,CATG00000081798.1,CATG00000082231.1,CATG00000082264.1,CATG00000082361.1,CATG00000083783.1,CATG00000083829.1,CATG00000083857.1,CATG00000083917.1,CATG00000084511.1,CATG00000085245.1,CATG00000085790.1,CATG00000085863.1,CATG00000086265.1,CATG00000086356.1,CATG00000086383.1,CATG00000086439.1,CATG00000086663.1,CATG00000086855.1,CATG00000086911.1,CATG00000086965.1,CATG00000087104.1,CATG00000087606.1,CATG00000087726.1,CATG00000088022.1,CATG00000088184.1,CATG00000088274.1,CATG00000088364.1,CATG00000088682.1,CATG00000088944.1,CATG00000089054.1,CATG00000089212.1,CATG00000089525.1,CATG00000089534.1,CATG00000089720.1,CATG00000089740.1,CATG00000090038.1,CATG00000090248.1,CATG00000090458.1,CATG00000090564.1,CATG00000090670.1,CATG00000090914.1,CATG00000091051.1,CATG00000091092.1,CATG00000091162.1,CATG00000091698.1,CATG00000091849.1,CATG00000092325.1,CATG00000092513.1,CATG00000092678.1,CATG00000092679.1,CATG00000092814.1,CATG00000092863.1,CATG00000093916.1,CATG00000093956.1,CATG00000093992.1,CATG00000094220.1,CATG00000094237.1,CATG00000094693.1,CATG00000095277.1,CATG00000095711.1,CATG00000095832.1,CATG00000096010.1,CATG00000096069.1,CATG00000096088.1,CATG00000096362.1,CATG00000096416.1,CATG00000096595.1,CATG00000096653.1,CATG00000096841.1,CATG00000096842.1,CATG00000097088.1,CATG00000097412.1,CATG00000098724.1,CATG00000098993.1,CATG00000099208.1,CATG00000099954.1,CATG00000100118.1,CATG00000100393.1,CATG00000100806.1,CATG00000100909.1,CATG00000100998.1,CATG00000101168.1,CATG00000101183.1,CATG00000101410.1,CATG00000101420.1,CATG00000101563.1,CATG00000101633.1,CATG00000102066.1,CATG00000102336.1,CATG00000102420.1,CATG00000102790.1,CATG00000103040.1,CATG00000103509.1,CATG00000103561.1,CATG00000103771.1,CATG00000103916.1,CATG00000104129.1,CATG00000104130.1,CATG00000104274.1,CATG00000104315.1,CATG00000104330.1,CATG00000104750.1,CATG00000105241.1,CATG00000105303.1,CATG00000105910.1,CATG00000106550.1,CATG00000106920.1,CATG00000106954.1,CATG00000107089.1,CATG00000107125.1,CATG00000107252.1,CATG00000107308.1,CATG00000107336.1,CATG00000107433.1,CATG00000107724.1,CATG00000107763.1,CATG00000108565.1,CATG00000108670.1,CATG00000108809.1,CATG00000109155.1,CATG00000109156.1,CATG00000109683.1,CATG00000109844.1,CATG00000109957.1,CATG00000109964.1,CATG00000110412.1,CATG00000110413.1,CATG00000110507.1,CATG00000111228.1,CATG00000111342.1,CATG00000111792.1,CATG00000111836.1,CATG00000112447.1,CATG00000113059.1,CATG00000113081.1,CATG00000113163.1,CATG00000113607.1,CATG00000113732.1,CATG00000114146.1,CATG00000115000.1,CATG00000115001.1,CATG00000115895.1,CATG00000115914.1,CATG00000116261.1,CATG00000116309.1,CATG00000116401.1,CATG00000116457.1,CATG00000117590.1,CATG00000118061.1,CATG00000118087.1,CATG00000118113.1,CATG00000118167.1,CATG00000118255.1,CATG00000118342.1,ENSG00000000005.5,ENSG00000004948.9,ENSG00000005001.5,ENSG00000005102.8,ENSG00000006555.6,ENSG00000007062.7,ENSG00000007174.13,ENSG00000007314.7,ENSG00000009709.7,ENSG00000009765.10,ENSG00000010932.11,ENSG00000012223.8,ENSG00000016082.10,ENSG00000016602.8,ENSG00000019102.7,ENSG00000022267.12,ENSG00000029534.15,ENSG00000034239.6,ENSG00000034971.10,ENSG00000036448.5,ENSG00000036672.11,ENSG00000037280.11,ENSG00000039139.9,ENSG00000042832.7,ENSG00000043039.5,ENSG00000050767.11,ENSG00000057149.10,ENSG00000061455.10,ENSG00000064270.8,ENSG00000064309.10,ENSG00000065717.10,ENSG00000066382.12,ENSG00000067191.11,ENSG00000068976.9,ENSG00000069011.11,ENSG00000069431.6,ENSG00000070182.13,ENSG00000070193.4,ENSG00000072954.2,ENSG00000073282.8,ENSG00000073711.6,ENSG00000075035.5,ENSG00000075275.12,ENSG00000075673.7,ENSG00000077274.7,ENSG00000077522.8,ENSG00000078898.6,ENSG00000079393.16,ENSG00000080572.8,ENSG00000081248.6,ENSG00000081277.7,ENSG00000081479.8,ENSG00000082196.16,ENSG00000082929.4,ENSG00000083307.6,ENSG00000086548.8,ENSG00000086967.9,ENSG00000087085.9,ENSG00000087128.5,ENSG00000087237.6,ENSG00000087916.7,ENSG00000088002.7,ENSG00000088320.3,ENSG00000089250.14,ENSG00000091137.7,ENSG00000091482.5,ENSG00000092054.12,ENSG00000092529.18,ENSG00000092607.9,ENSG00000092758.11,ENSG00000092850.7,ENSG00000095777.10,ENSG00000096006.7,ENSG00000096696.9,ENSG00000099260.6,ENSG00000100012.7,ENSG00000100249.4,ENSG00000101144.8,ENSG00000101210.6,ENSG00000101213.5,ENSG00000101222.8,ENSG00000101230.5,ENSG00000101280.6,ENSG00000101306.6,ENSG00000101443.13,ENSG00000101470.5,ENSG00000101605.8,ENSG00000101670.7,ENSG00000101892.7,ENSG00000102313.8,ENSG00000102554.9,ENSG00000102683.6,ENSG00000102886.10,ENSG00000103534.12,ENSG00000103742.7,ENSG00000103994.12,ENSG00000104140.6,ENSG00000104213.8,ENSG00000104369.4,ENSG00000104413.11,ENSG00000104848.1,ENSG00000104879.4,ENSG00000105048.12,ENSG00000105131.3,ENSG00000105289.10,ENSG00000105357.11,ENSG00000105388.10,ENSG00000105427.5,ENSG00000105519.8,ENSG00000105523.3,ENSG00000105808.13,ENSG00000105877.13,ENSG00000105996.5,ENSG00000106113.14,ENSG00000106511.5,ENSG00000106809.6,ENSG00000106819.7,ENSG00000107623.4,ENSG00000107859.5,ENSG00000108001.9,ENSG00000108242.8,ENSG00000108515.13,ENSG00000108602.13,ENSG00000108823.11,ENSG00000108825.13,ENSG00000108878.3,ENSG00000109061.9,ENSG00000109063.10,ENSG00000109101.3,ENSG00000109182.7,ENSG00000109205.12,ENSG00000109255.7,ENSG00000109705.7,ENSG00000109819.4,ENSG00000110195.7,ENSG00000110680.8,ENSG00000111046.3,ENSG00000111049.3,ENSG00000111215.7,ENSG00000111241.2,ENSG00000111245.10,ENSG00000111319.8,ENSG00000111404.2,ENSG00000111432.4,ENSG00000111834.8,ENSG00000112175.6,ENSG00000112183.10,ENSG00000112280.11,ENSG00000112539.10,ENSG00000112562.14,ENSG00000112782.11,ENSG00000113296.10,ENSG00000113555.4,ENSG00000114841.13,ENSG00000114854.3,ENSG00000115112.7,ENSG00000115221.6,ENSG00000115361.3,ENSG00000115592.7,ENSG00000115593.10,ENSG00000115705.16,ENSG00000116194.8,ENSG00000116748.15,ENSG00000116981.3,ENSG00000117425.9,ENSG00000117472.5,ENSG00000117501.10,ENSG00000117507.4,ENSG00000117983.13,ENSG00000118407.10,ENSG00000118492.12,ENSG00000118729.10,ENSG00000118804.7,ENSG00000118898.11,ENSG00000118997.9,ENSG00000119147.5,ENSG00000119411.10,ENSG00000119913.4,ENSG00000119938.8,ENSG00000120055.5,ENSG00000120262.8,ENSG00000120332.11,ENSG00000120471.10,ENSG00000120549.11,ENSG00000120729.5,ENSG00000121005.4,ENSG00000122145.10,ENSG00000122180.4,ENSG00000122367.15,ENSG00000122477.8,ENSG00000122735.11,ENSG00000123500.5,ENSG00000123901.4,ENSG00000124107.5,ENSG00000124116.14,ENSG00000124143.6,ENSG00000124159.11,ENSG00000124215.12,ENSG00000124237.5,ENSG00000124429.13,ENSG00000124440.11,ENSG00000124466.8,ENSG00000124593.10,ENSG00000124664.6,ENSG00000124701.5,ENSG00000124743.5,ENSG00000124749.12,ENSG00000124939.4,ENSG00000125409.8,ENSG00000125414.14,ENSG00000125508.3,ENSG00000125618.12,ENSG00000125744.7,ENSG00000125780.11,ENSG00000125813.9,ENSG00000125850.6,ENSG00000125878.4,ENSG00000125999.6,ENSG00000126895.9,ENSG00000127083.7,ENSG00000127129.5,ENSG00000127249.10,ENSG00000127325.14,ENSG00000127377.4,ENSG00000127743.5,ENSG00000128536.11,ENSG00000128573.18,ENSG00000128833.8,ENSG00000129170.4,ENSG00000129451.7,ENSG00000129514.4,ENSG00000129654.7,ENSG00000129744.2,ENSG00000129910.3,ENSG00000130005.7,ENSG00000130032.11,ENSG00000130300.4,ENSG00000130413.11,ENSG00000130433.3,ENSG00000130528.7,ENSG00000130595.12,ENSG00000130598.11,ENSG00000130701.3,ENSG00000130957.4,ENSG00000131037.10,ENSG00000131055.4,ENSG00000131477.6,ENSG00000131730.11,ENSG00000132139.8,ENSG00000132259.8,ENSG00000132554.15,ENSG00000132561.9,ENSG00000132622.6,ENSG00000132698.9,ENSG00000132746.10,ENSG00000133020.4,ENSG00000133115.7,ENSG00000133116.6,ENSG00000133454.11,ENSG00000133665.8,ENSG00000133710.11,ENSG00000133800.4,ENSG00000133878.4,ENSG00000133937.3,ENSG00000134020.6,ENSG00000134115.8,ENSG00000134253.5,ENSG00000134258.12,ENSG00000134317.13,ENSG00000134398.8,ENSG00000134551.8,ENSG00000134755.10,ENSG00000134757.4,ENSG00000134827.3,ENSG00000134873.5,ENSG00000135063.13,ENSG00000135205.10,ENSG00000135373.8,ENSG00000135902.5,ENSG00000136011.10,ENSG00000136110.8,ENSG00000136155.12,ENSG00000136352.13,ENSG00000136383.6,ENSG00000136457.5,ENSG00000136546.9,ENSG00000136842.9,ENSG00000136918.3,ENSG00000137077.3,ENSG00000137460.4,ENSG00000137473.13,ENSG00000137558.3,ENSG00000137571.6,ENSG00000137648.12,ENSG00000137672.8,ENSG00000137675.4,ENSG00000137699.12,ENSG00000137707.9,ENSG00000137745.7,ENSG00000137857.13,ENSG00000137877.8,ENSG00000138039.10,ENSG00000138100.9,ENSG00000138294.9,ENSG00000138347.11,ENSG00000138379.4,ENSG00000138615.4,ENSG00000138798.7,ENSG00000139219.13,ENSG00000139263.7,ENSG00000139330.5,ENSG00000139549.2,ENSG00000139914.6,ENSG00000140254.8,ENSG00000140263.9,ENSG00000140274.9,ENSG00000140279.8,ENSG00000140297.8,ENSG00000140481.9,ENSG00000140519.8,ENSG00000140795.8,ENSG00000140986.7,ENSG00000141161.7,ENSG00000141294.5,ENSG00000141527.12,ENSG00000141579.6,ENSG00000141748.8,ENSG00000142449.8,ENSG00000142609.13,ENSG00000142621.15,ENSG00000142623.8,ENSG00000142661.14,ENSG00000142973.8,ENSG00000143028.7,ENSG00000143217.7,ENSG00000143318.8,ENSG00000143365.12,ENSG00000143412.5,ENSG00000143434.11,ENSG00000143549.15,ENSG00000143631.10,ENSG00000143632.10,ENSG00000143816.7,ENSG00000144057.11,ENSG00000144063.3,ENSG00000144596.7,ENSG00000144619.10,ENSG00000144644.10,ENSG00000144668.7,ENSG00000144712.7,ENSG00000144857.10,ENSG00000145103.8,ENSG00000145113.17,ENSG00000145358.2,ENSG00000145423.4,ENSG00000145626.7,ENSG00000145861.7,ENSG00000145949.8,ENSG00000146013.6,ENSG00000146147.10,ENSG00000146221.8,ENSG00000146521.5,ENSG00000146809.8,ENSG00000146926.6,ENSG00000147166.6,ENSG00000147256.6,ENSG00000147573.12,ENSG00000147606.4,ENSG00000147697.4,ENSG00000148346.7,ENSG00000148357.12,ENSG00000148735.10,ENSG00000148935.6,ENSG00000149021.2,ENSG00000149043.12,ENSG00000149201.5,ENSG00000149300.5,ENSG00000149328.10,ENSG00000149596.6,ENSG00000150873.7,ENSG00000150893.9,ENSG00000151617.11,ENSG00000151729.6,ENSG00000152266.2,ENSG00000152556.11,ENSG00000152580.8,ENSG00000152611.7,ENSG00000152763.12,ENSG00000152785.6,ENSG00000152936.6,ENSG00000153246.7,ENSG00000153292.11,ENSG00000153347.5,ENSG00000153446.11,ENSG00000153531.8,ENSG00000153789.8,ENSG00000153802.7,ENSG00000153822.9,ENSG00000153993.9,ENSG00000154080.8,ENSG00000154227.9,ENSG00000154263.13,ENSG00000154358.15,ENSG00000154415.3,ENSG00000154553.9,ENSG00000154645.9,ENSG00000154760.9,ENSG00000155011.4,ENSG00000155066.11,ENSG00000155530.2,ENSG00000155657.19,ENSG00000155749.8,ENSG00000155761.9,ENSG00000155792.5,ENSG00000155918.3,ENSG00000156218.8,ENSG00000156219.12,ENSG00000156284.4,ENSG00000156413.9,ENSG00000156885.4,ENSG00000157119.11,ENSG00000157330.5,ENSG00000157423.13,ENSG00000157502.8,ENSG00000157510.9,ENSG00000157856.6,ENSG00000158022.6,ENSG00000158055.11,ENSG00000158113.8,ENSG00000158486.9,ENSG00000158571.6,ENSG00000158683.3,ENSG00000158813.13,ENSG00000159173.14,ENSG00000159251.6,ENSG00000159588.10,ENSG00000159713.6,ENSG00000160097.11,ENSG00000160180.14,ENSG00000160183.9,ENSG00000160188.5,ENSG00000160401.10,ENSG00000160472.4,ENSG00000160678.7,ENSG00000160808.5,ENSG00000160838.9,ENSG00000161055.3,ENSG00000161281.6,ENSG00000161664.2,ENSG00000161798.6,ENSG00000161896.6,ENSG00000161905.8,ENSG00000162004.12,ENSG00000162040.5,ENSG00000162069.10,ENSG00000162409.6,ENSG00000162461.7,ENSG00000162494.5,ENSG00000162510.5,ENSG00000162571.9,ENSG00000162598.9,ENSG00000162614.14,ENSG00000162688.11,ENSG00000162814.6,ENSG00000162896.5,ENSG00000162998.4,ENSG00000163050.12,ENSG00000163060.6,ENSG00000163092.15,ENSG00000163141.14,ENSG00000163145.8,ENSG00000163157.10,ENSG00000163207.5,ENSG00000163209.10,ENSG00000163218.10,ENSG00000163263.6,ENSG00000163380.11,ENSG00000163394.5,ENSG00000163395.12,ENSG00000163406.6,ENSG00000163435.11,ENSG00000163491.12,ENSG00000163624.5,ENSG00000163746.7,ENSG00000163815.5,ENSG00000163827.8,ENSG00000163833.6,ENSG00000163885.7,ENSG00000163898.5,ENSG00000163995.14,ENSG00000164035.5,ENSG00000164122.4,ENSG00000164142.11,ENSG00000164185.4,ENSG00000164265.4,ENSG00000164287.8,ENSG00000164309.10,ENSG00000164318.13,ENSG00000164330.12,ENSG00000164440.10,ENSG00000164591.9,ENSG00000164675.6,ENSG00000164694.12,ENSG00000164708.5,ENSG00000164746.9,ENSG00000164776.5,ENSG00000164821.4,ENSG00000164855.11,ENSG00000164879.6,ENSG00000165105.9,ENSG00000165164.8,ENSG00000165188.9,ENSG00000165192.9,ENSG00000165215.5,ENSG00000165272.10,ENSG00000165309.9,ENSG00000165325.9,ENSG00000165383.6,ENSG00000165409.11,ENSG00000165621.4,ENSG00000165623.5,ENSG00000165633.8,ENSG00000165799.4,ENSG00000165887.7,ENSG00000165912.11,ENSG00000165917.5,ENSG00000166148.2,ENSG00000166183.11,ENSG00000166317.7,ENSG00000166343.5,ENSG00000166415.10,ENSG00000166535.15,ENSG00000166589.8,ENSG00000166596.10,ENSG00000166748.8,ENSG00000166828.2,ENSG00000166856.1,ENSG00000166959.3,ENSG00000167034.9,ENSG00000167183.2,ENSG00000167306.14,ENSG00000167476.6,ENSG00000167549.14,ENSG00000167608.7,ENSG00000167646.9,ENSG00000167653.4,ENSG00000167656.4,ENSG00000167741.6,ENSG00000167757.9,ENSG00000167767.9,ENSG00000167858.8,ENSG00000167880.3,ENSG00000168079.12,ENSG00000168333.9,ENSG00000168334.8,ENSG00000168350.6,ENSG00000168356.7,ENSG00000168427.7,ENSG00000168447.6,ENSG00000168477.13,ENSG00000168509.13,ENSG00000168530.11,ENSG00000168589.10,ENSG00000168658.14,ENSG00000168743.8,ENSG00000169064.8,ENSG00000169126.11,ENSG00000169129.10,ENSG00000169218.9,ENSG00000169271.1,ENSG00000169474.3,ENSG00000169550.8,ENSG00000169583.12,ENSG00000169885.5,ENSG00000169962.4,ENSG00000170162.9,ENSG00000170276.4,ENSG00000170290.3,ENSG00000170374.4,ENSG00000170417.10,ENSG00000170423.8,ENSG00000170477.8,ENSG00000170681.6,ENSG00000170745.7,ENSG00000170788.9,ENSG00000170807.11,ENSG00000170959.10,ENSG00000171033.8,ENSG00000171121.12,ENSG00000171124.8,ENSG00000171209.3,ENSG00000171219.8,ENSG00000171243.7,ENSG00000171401.10,ENSG00000171433.7,ENSG00000171476.17,ENSG00000171595.9,ENSG00000171811.8,ENSG00000172000.3,ENSG00000172139.10,ENSG00000172201.6,ENSG00000172318.4,ENSG00000172382.5,ENSG00000172399.5,ENSG00000172478.13,ENSG00000172731.9,ENSG00000172771.7,ENSG00000172817.3,ENSG00000172818.5,ENSG00000173212.4,ENSG00000173338.8,ENSG00000173467.4,ENSG00000173557.10,ENSG00000173610.7,ENSG00000173627.6,ENSG00000173698.13,ENSG00000173947.9,ENSG00000173991.5,ENSG00000174059.12,ENSG00000174156.9,ENSG00000174226.4,ENSG00000174407.7,ENSG00000174429.3,ENSG00000174611.7,ENSG00000174669.7,ENSG00000174776.6,ENSG00000174808.7,ENSG00000174844.10,ENSG00000174950.6,ENSG00000175084.7,ENSG00000175164.9,ENSG00000175262.10,ENSG00000175564.8,ENSG00000175591.7,ENSG00000175664.5,ENSG00000175894.10,ENSG00000175946.8,ENSG00000175967.3,ENSG00000175984.10,ENSG00000176029.9,ENSG00000176092.9,ENSG00000176601.7,ENSG00000176920.10,ENSG00000176945.12,ENSG00000176984.2,ENSG00000177238.9,ENSG00000177354.7,ENSG00000177359.13,ENSG00000177752.10,ENSG00000177791.11,ENSG00000178038.12,ENSG00000178104.15,ENSG00000178125.10,ENSG00000178363.3,ENSG00000178602.3,ENSG00000178734.4,ENSG00000178750.2,ENSG00000178821.8,ENSG00000178919.7,ENSG00000179299.12,ENSG00000179300.3,ENSG00000179564.3,ENSG00000179813.2,ENSG00000179869.10,ENSG00000179902.8,ENSG00000180209.7,ENSG00000180251.4,ENSG00000180347.9,ENSG00000180383.3,ENSG00000180438.10,ENSG00000180785.8,ENSG00000180999.6,ENSG00000181016.5,ENSG00000181085.10,ENSG00000181143.11,ENSG00000181378.9,ENSG00000181652.14,ENSG00000181856.10,ENSG00000181885.14,ENSG00000182107.5,ENSG00000182168.10,ENSG00000182177.9,ENSG00000182348.5,ENSG00000182463.11,ENSG00000182533.6,ENSG00000182676.4,ENSG00000182795.12,ENSG00000183032.6,ENSG00000183091.15,ENSG00000183186.6,ENSG00000183273.2,ENSG00000183347.13,ENSG00000183386.5,ENSG00000183421.7,ENSG00000183571.9,ENSG00000183631.4,ENSG00000183644.9,ENSG00000183682.7,ENSG00000183742.8,ENSG00000183785.10,ENSG00000183798.4,ENSG00000183801.3,ENSG00000183844.12,ENSG00000183914.10,ENSG00000184058.8,ENSG00000184292.5,ENSG00000184343.6,ENSG00000184385.2,ENSG00000184489.7,ENSG00000184544.7,ENSG00000184564.8,ENSG00000184608.4,ENSG00000184682.5,ENSG00000184828.5,ENSG00000184908.13,ENSG00000184925.7,ENSG00000185028.3,ENSG00000185055.6,ENSG00000185100.6,ENSG00000185133.9,ENSG00000185156.4,ENSG00000185250.11,ENSG00000185437.9,ENSG00000185482.3,ENSG00000185499.12,ENSG00000185532.10,ENSG00000185559.9,ENSG00000185585.15,ENSG00000185681.8,ENSG00000185739.9,ENSG00000185847.3,ENSG00000185860.9,ENSG00000185873.7,ENSG00000186329.5,ENSG00000186335.4,ENSG00000186377.6,ENSG00000186439.8,ENSG00000186471.8,ENSG00000186628.8,ENSG00000186710.7,ENSG00000186806.5,ENSG00000186971.2,ENSG00000186973.6,ENSG00000187054.10,ENSG00000187244.6,ENSG00000187260.11,ENSG00000187486.5,ENSG00000187492.4,ENSG00000187513.8,ENSG00000187550.4,ENSG00000187642.5,ENSG00000187715.9,ENSG00000187726.4,ENSG00000187905.6,ENSG00000187908.11,ENSG00000187955.7,ENSG00000188037.6,ENSG00000188086.8,ENSG00000188112.4,ENSG00000188176.7,ENSG00000188365.3,ENSG00000188373.4,ENSG00000188505.4,ENSG00000188523.4,ENSG00000188659.5,ENSG00000188687.11,ENSG00000188716.5,ENSG00000188817.3,ENSG00000188818.8,ENSG00000188931.3,ENSG00000188959.9,ENSG00000189143.8,ENSG00000189334.4,ENSG00000189367.10,ENSG00000189377.4,ENSG00000196091.8,ENSG00000196159.7,ENSG00000196167.5,ENSG00000196218.7,ENSG00000196296.9,ENSG00000196344.7,ENSG00000196482.12,ENSG00000196666.3,ENSG00000196711.4,ENSG00000196811.7,ENSG00000196917.4,ENSG00000197083.7,ENSG00000197168.7,ENSG00000197191.3,ENSG00000197291.4,ENSG00000197321.10,ENSG00000197353.3,ENSG00000197446.4,ENSG00000197576.9,ENSG00000197641.7,ENSG00000197653.10,ENSG00000197705.5,ENSG00000197748.8,ENSG00000197822.6,ENSG00000197826.7,ENSG00000197893.9,ENSG00000198088.6,ENSG00000198092.5,ENSG00000198125.8,ENSG00000198336.5,ENSG00000198467.9,ENSG00000198488.6,ENSG00000198523.5,ENSG00000198553.4,ENSG00000198643.2,ENSG00000198729.4,ENSG00000198759.7,ENSG00000198774.3,ENSG00000198807.8,ENSG00000198842.5,ENSG00000198881.8,ENSG00000198889.3,ENSG00000198947.10,ENSG00000199047.1,ENSG00000199080.1,ENSG00000199319.1,ENSG00000199575.1,ENSG00000199672.1,ENSG00000199942.1,ENSG00000200354.1,ENSG00000200367.1,ENSG00000201343.1,ENSG00000201839.1,ENSG00000202293.1,ENSG00000203403.2,ENSG00000203499.6,ENSG00000203585.3,ENSG00000203635.2,ENSG00000203645.2,ENSG00000203734.7,ENSG00000203808.6,ENSG00000203985.6,ENSG00000204175.4,ENSG00000204219.5,ENSG00000204248.6,ENSG00000204291.6,ENSG00000204361.7,ENSG00000204385.6,ENSG00000204460.3,ENSG00000204542.2,ENSG00000204544.5,ENSG00000204618.4,ENSG00000204711.4,ENSG00000204959.3,ENSG00000205038.7,ENSG00000205236.6,ENSG00000205517.8,ENSG00000205560.8,ENSG00000205592.9,ENSG00000205696.4,ENSG00000206072.8,ENSG00000206129.3,ENSG00000206384.6,ENSG00000206422.2,ENSG00000206549.8,ENSG00000207562.1,ENSG00000207568.1,ENSG00000207811.1,ENSG00000207836.1,ENSG00000208009.1,ENSG00000211445.7,ENSG00000211448.7,ENSG00000211639.2,ENSG00000211651.2,ENSG00000211662.2,ENSG00000211671.2,ENSG00000211895.3,ENSG00000211896.2,ENSG00000211937.2,ENSG00000211939.2,ENSG00000211947.2,ENSG00000211974.2,ENSG00000212536.1,ENSG00000213121.2,ENSG00000213204.4,ENSG00000213373.3,ENSG00000213431.4,ENSG00000213494.5,ENSG00000213700.3,ENSG00000213985.4,ENSG00000214097.4,ENSG00000214128.6,ENSG00000214215.3,ENSG00000214357.4,ENSG00000214626.2,ENSG00000214711.5,ENSG00000214860.4,ENSG00000214872.4,ENSG00000214942.4,ENSG00000214970.4,ENSG00000215018.5,ENSG00000215187.5,ENSG00000215217.2,ENSG00000215910.3,ENSG00000216921.3,ENSG00000218014.1,ENSG00000218357.3,ENSG00000218682.1,ENSG00000218803.1,ENSG00000219150.2,ENSG00000219159.3,ENSG00000220725.1,ENSG00000220908.2,ENSG00000221139.1,ENSG00000221170.1,ENSG00000221411.1,ENSG00000221491.2,ENSG00000221818.4,ENSG00000222046.2,ENSG00000222950.1,ENSG00000223056.1,ENSG00000223392.1,ENSG00000223469.1,ENSG00000223563.1,ENSG00000223573.2,ENSG00000223629.1,ENSG00000223668.1,ENSG00000223914.1,ENSG00000223923.1,ENSG00000223941.1,ENSG00000224004.2,ENSG00000224049.1,ENSG00000224149.1,ENSG00000224235.1,ENSG00000224260.2,ENSG00000224269.1,ENSG00000224361.1,ENSG00000224383.3,ENSG00000224445.2,ENSG00000224479.1,ENSG00000224568.1,ENSG00000224569.3,ENSG00000224689.3,ENSG00000224843.2,ENSG00000224957.1,ENSG00000224968.1,ENSG00000225243.1,ENSG00000225431.1,ENSG00000225521.1,ENSG00000225708.2,ENSG00000225950.3,ENSG00000226051.2,ENSG00000226074.4,ENSG00000226197.2,ENSG00000226306.6,ENSG00000226321.3,ENSG00000226416.1,ENSG00000226557.1,ENSG00000226594.1,ENSG00000226690.2,ENSG00000226755.2,ENSG00000226786.2,ENSG00000226860.1,ENSG00000226894.3,ENSG00000227028.2,ENSG00000227038.2,ENSG00000227060.2,ENSG00000227128.3,ENSG00000227175.1,ENSG00000227330.1,ENSG00000227456.3,ENSG00000227479.1,ENSG00000227667.1,ENSG00000227695.1,ENSG00000227877.2,ENSG00000227911.3,ENSG00000228065.6,ENSG00000228412.2,ENSG00000228485.1,ENSG00000228559.1,ENSG00000228614.1,ENSG00000228639.2,ENSG00000228723.2,ENSG00000228835.1,ENSG00000228940.1,ENSG00000228983.4,ENSG00000229108.1,ENSG00000229109.1,ENSG00000229155.1,ENSG00000229276.1,ENSG00000229323.1,ENSG00000229380.1,ENSG00000229415.5,ENSG00000229457.1,ENSG00000229536.1,ENSG00000229615.1,ENSG00000229666.1,ENSG00000229732.1,ENSG00000229759.1,ENSG00000229896.2,ENSG00000230062.4,ENSG00000230121.1,ENSG00000230442.1,ENSG00000230710.1,ENSG00000230798.1,ENSG00000230873.4,ENSG00000231028.4,ENSG00000231057.3,ENSG00000231107.1,ENSG00000231246.1,ENSG00000231367.1,ENSG00000231419.2,ENSG00000231621.1,ENSG00000231635.1,ENSG00000231738.6,ENSG00000231873.1,ENSG00000232072.1,ENSG00000232079.2,ENSG00000232197.1,ENSG00000232363.1,ENSG00000232415.1,ENSG00000232461.1,ENSG00000232568.2,ENSG00000232862.4,ENSG00000232864.1,ENSG00000233008.1,ENSG00000233109.3,ENSG00000233198.2,ENSG00000233368.2,ENSG00000233485.1,ENSG00000233607.1,ENSG00000233682.2,ENSG00000233705.2,ENSG00000233725.3,ENSG00000233766.3,ENSG00000233936.1,ENSG00000234281.1,ENSG00000234378.1,ENSG00000234592.1,ENSG00000234602.3,ENSG00000234638.1,ENSG00000234692.1,ENSG00000234715.1,ENSG00000234899.5,ENSG00000235109.3,ENSG00000235295.1,ENSG00000235984.1,ENSG00000236155.2,ENSG00000236208.1,ENSG00000236318.1,ENSG00000236391.3,ENSG00000236427.1,ENSG00000236532.1,ENSG00000236699.4,ENSG00000236740.2,ENSG00000237130.1,ENSG00000237137.1,ENSG00000237233.2,ENSG00000237371.1,ENSG00000237396.1,ENSG00000237528.1,ENSG00000237560.1,ENSG00000237810.3,ENSG00000237880.1,ENSG00000237928.1,ENSG00000238755.3,ENSG00000238837.3,ENSG00000239216.1,ENSG00000239269.1,ENSG00000239388.4,ENSG00000239474.2,ENSG00000239552.2,ENSG00000239556.2,ENSG00000240045.1,ENSG00000240654.2,ENSG00000240761.1,ENSG00000241506.1,ENSG00000241577.1,ENSG00000242072.1,ENSG00000242317.1,ENSG00000242364.1,ENSG00000242620.2,ENSG00000242770.2,ENSG00000242908.2,ENSG00000243018.1,ENSG00000243300.2,ENSG00000243587.6,ENSG00000243696.4,ENSG00000243836.1,ENSG00000243910.3,ENSG00000244039.1,ENSG00000244151.1,ENSG00000244214.1,ENSG00000244479.2,ENSG00000244998.1,ENSG00000245571.2,ENSG00000247311.2,ENSG00000248464.1,ENSG00000248514.1,ENSG00000248515.1,ENSG00000248663.2,ENSG00000248713.1,ENSG00000248746.1,ENSG00000248896.2,ENSG00000249006.1,ENSG00000249007.1,ENSG00000249082.1,ENSG00000249098.1,ENSG00000249249.1,ENSG00000249464.1,ENSG00000249481.2,ENSG00000249534.1,ENSG00000249621.1,ENSG00000249684.1,ENSG00000249706.1,ENSG00000249736.1,ENSG00000249743.1,ENSG00000249951.1,ENSG00000249996.1,ENSG00000250026.1,ENSG00000250041.2,ENSG00000250073.2,ENSG00000250208.2,ENSG00000250230.2,ENSG00000250237.1,ENSG00000250410.1,ENSG00000250413.1,ENSG00000250522.1,ENSG00000250569.1,ENSG00000250685.3,ENSG00000250777.1,ENSG00000250878.3,ENSG00000250891.1,ENSG00000250980.1,ENSG00000251152.1,ENSG00000251209.3,ENSG00000251391.4,ENSG00000251573.2,ENSG00000251576.1,ENSG00000251586.1,ENSG00000251628.1,ENSG00000251670.1,ENSG00000251836.1,ENSG00000251856.1,ENSG00000252079.1,ENSG00000252410.1,ENSG00000253115.1,ENSG00000253132.1,ENSG00000253177.1,ENSG00000253302.1,ENSG00000253313.1,ENSG00000253348.1,ENSG00000253389.2,ENSG00000253426.1,ENSG00000253434.1,ENSG00000253598.1,ENSG00000253839.1,ENSG00000253919.1,ENSG00000254024.1,ENSG00000254117.1,ENSG00000254142.2,ENSG00000254148.3,ENSG00000254197.1,ENSG00000254445.1,ENSG00000254489.1,ENSG00000254675.1,ENSG00000254677.1,ENSG00000254967.2,ENSG00000255021.1,ENSG00000255275.3,ENSG00000255308.1,ENSG00000255465.3,ENSG00000255772.1,ENSG00000255794.2,ENSG00000255909.1,ENSG00000255946.1,ENSG00000255989.1,ENSG00000256462.1,ENSG00000256588.1,ENSG00000256616.2,ENSG00000256812.1,ENSG00000256870.2,ENSG00000257057.1,ENSG00000257429.1,ENSG00000257443.1,ENSG00000257520.1,ENSG00000257542.4,ENSG00000257551.1,ENSG00000257588.1,ENSG00000257683.1,ENSG00000257830.1,ENSG00000258117.1,ENSG00000258131.1,ENSG00000258175.1,ENSG00000258231.1,ENSG00000258249.1,ENSG00000258334.1,ENSG00000258444.1,ENSG00000258461.1,ENSG00000258479.1,ENSG00000258583.1,ENSG00000258661.1,ENSG00000258670.1,ENSG00000258675.1,ENSG00000258752.1,ENSG00000259087.1,ENSG00000259104.2,ENSG00000259124.1,ENSG00000259143.1,ENSG00000259151.2,ENSG00000259430.1,ENSG00000259459.1,ENSG00000259648.1,ENSG00000259663.2,ENSG00000259999.1,ENSG00000260057.1,ENSG00000260156.1,ENSG00000260193.1,ENSG00000260239.1,ENSG00000260269.1,ENSG00000260345.1,ENSG00000260461.1,ENSG00000260951.1,ENSG00000260971.3,ENSG00000261039.1,ENSG00000261103.1,ENSG00000261183.1,ENSG00000261211.1,ENSG00000261257.1,ENSG00000261272.1,ENSG00000261333.2,ENSG00000261390.1,ENSG00000261419.1,ENSG00000261437.1,ENSG00000261550.1,ENSG00000261794.1,ENSG00000261857.2,ENSG00000261925.1,ENSG00000262097.1,ENSG00000262115.1,ENSG00000262302.1,ENSG00000262801.1,ENSG00000262950.1,ENSG00000263325.1,ENSG00000263448.1,ENSG00000263489.1,ENSG00000263508.1,ENSG00000263586.1,ENSG00000263742.1,ENSG00000263765.1,ENSG00000263812.1,ENSG00000264345.1,ENSG00000264535.1,ENSG00000264596.1,ENSG00000265028.1,ENSG00000265142.2,ENSG00000265158.1,ENSG00000265359.1,ENSG00000265369.2,ENSG00000265399.1,ENSG00000265751.1,ENSG00000265883.1,ENSG00000266176.1,ENSG00000266261.1,ENSG00000266282.1,ENSG00000266458.1,ENSG00000266729.1,ENSG00000266767.1,ENSG00000266770.1,ENSG00000266890.1,ENSG00000267045.1,ENSG00000267060.1,ENSG00000267557.1,ENSG00000267594.5,ENSG00000267603.1,ENSG00000267881.1,ENSG00000268080.1,ENSG00000268204.1,ENSG00000268358.1,ENSG00000268518.1,ENSG00000268621.1,ENSG00000269054.1,ENSG00000269155.1,ENSG00000269635.1,ENSG00000269855.1,ENSG00000270255.1,ENSG00000270279.1,ENSG00000270386.1,ENSG00000270705.1,ENSG00000270727.1,ENSG00000270933.1,ENSG00000271198.1,ENSG00000271875.1,ENSG00000271959.1,ENSG00000272514.1,ENSG00000272566.1,ENSG00000272573.1,ENSG00000272588.1,ENSG00000272661.1,ENSG00000272736.1,ENSG00000272990.1,ENSG00000273001.1,ENSG00000273118.1</t>
  </si>
  <si>
    <t>UBERON:0000344</t>
  </si>
  <si>
    <t>mucosa</t>
  </si>
  <si>
    <t>A lining of mostly endodermal origin, covered in epithelium, which is involved in absorption and secretion. They line various body cavities that are exposed to the external environment and internal organs. It is at several places continuous with skin: at the nostrils, the lips, the ears, the genital area, and the anus. The sticky, thick fluid secreted by the mucous membranes and gland is termed mucus. The term mucous membrane refers to where they are found in the body and not every mucous membrane secretes mucus[WP]</t>
  </si>
  <si>
    <t>CNhs10654,CNhs10848,CNhs10866,CNhs10875,CNhs10879,CNhs11061,CNhs11896,CNhs11903,CNhs11952,CNhs11961,CNhs12006,CNhs14128,CNhs14129,CNhs14130,CNhs14131,CNhs14132,CNhs14133,CNhs14134,CNhs14135</t>
  </si>
  <si>
    <t>CATG00000001095.1,CATG00000004601.1,CATG00000005871.1,CATG00000005972.1,CATG00000013399.1,CATG00000016372.1,CATG00000016989.1,CATG00000022488.1,CATG00000023361.1,CATG00000024325.1,CATG00000034843.1,CATG00000036226.1,CATG00000036426.1,CATG00000039975.1,CATG00000042645.1,CATG00000048038.1,CATG00000051316.1,CATG00000052032.1,CATG00000054135.1,CATG00000055285.1,CATG00000057129.1,CATG00000060012.1,CATG00000062391.1,CATG00000064696.1,CATG00000064929.1,CATG00000069925.1,CATG00000070299.1,CATG00000070590.1,CATG00000072957.1,CATG00000076789.1,CATG00000077881.1,CATG00000078737.1,CATG00000081813.1,CATG00000082431.1,CATG00000085376.1,CATG00000087815.1,CATG00000089639.1,CATG00000089804.1,CATG00000099945.1,CATG00000102497.1,CATG00000106954.1,CATG00000107028.1,CATG00000110247.1,CATG00000110987.1,CATG00000116783.1,ENSG00000053747.11,ENSG00000073282.8,ENSG00000077943.7,ENSG00000087494.11,ENSG00000087510.5,ENSG00000101333.12,ENSG00000104321.6,ENSG00000108602.13,ENSG00000111186.8,ENSG00000114251.9,ENSG00000123500.5,ENSG00000131668.9,ENSG00000134363.7,ENSG00000137273.3,ENSG00000137975.7,ENSG00000138675.12,ENSG00000138829.6,ENSG00000144355.10,ENSG00000150051.9,ENSG00000162624.10,ENSG00000164099.3,ENSG00000164761.4,ENSG00000166670.5,ENSG00000166923.6,ENSG00000167157.9,ENSG00000168621.10,ENSG00000171451.13,ENSG00000172061.7,ENSG00000180875.4,ENSG00000181195.6,ENSG00000182261.3,ENSG00000182632.10,ENSG00000183287.9,ENSG00000197191.3,ENSG00000198807.8,ENSG00000214975.4,ENSG00000221852.4,ENSG00000224127.1,ENSG00000224149.1,ENSG00000225554.1,ENSG00000230500.1,ENSG00000231106.2,ENSG00000235601.1,ENSG00000242147.1,ENSG00000246430.2,ENSG00000251381.2,ENSG00000258661.1,ENSG00000258955.1,ENSG00000261327.3,ENSG00000261730.1,ENSG00000264301.1,ENSG00000264876.1,ENSG00000270058.1</t>
  </si>
  <si>
    <t>UBERON:0000353</t>
  </si>
  <si>
    <t>parenchyma</t>
  </si>
  <si>
    <t>functional part of an organ in the body. This is in contrast to the stroma, which refers to the structural tissue of organs, being exactly, connective tissues.</t>
  </si>
  <si>
    <t>CNhs11325,CNhs11330,CNhs11331,CNhs11333,CNhs12074,CNhs12075,CNhs12084,CNhs12086,CNhs12087,CNhs12092,CNhs12120,CNhs12121,CNhs12624,CNhs12728,CNhs13080</t>
  </si>
  <si>
    <t>CATG00000000112.1,CATG00000005569.1,CATG00000006223.1,CATG00000008997.1,CATG00000009007.1,CATG00000025047.1,CATG00000027114.1,CATG00000033882.1,CATG00000035944.1,CATG00000037523.1,CATG00000049436.1,CATG00000053011.1,CATG00000055127.1,CATG00000057003.1,CATG00000065342.1,CATG00000066161.1,CATG00000068640.1,CATG00000069829.1,CATG00000071640.1,CATG00000076290.1,CATG00000101752.1,CATG00000117058.1,CATG00000117070.1,CATG00000118113.1,ENSG00000005001.5,ENSG00000005884.13,ENSG00000013588.5,ENSG00000037280.11,ENSG00000066056.9,ENSG00000075891.17,ENSG00000099812.6,ENSG00000100311.12,ENSG00000100918.8,ENSG00000105996.5,ENSG00000108511.8,ENSG00000108753.8,ENSG00000111057.6,ENSG00000111319.8,ENSG00000113946.3,ENSG00000117472.5,ENSG00000120055.5,ENSG00000120068.5,ENSG00000122861.11,ENSG00000125618.12,ENSG00000125872.7,ENSG00000125878.4,ENSG00000127129.5,ENSG00000127920.5,ENSG00000128645.11,ENSG00000128713.11,ENSG00000128917.5,ENSG00000129354.7,ENSG00000130545.11,ENSG00000132130.7,ENSG00000135480.10,ENSG00000136883.8,ENSG00000142798.12,ENSG00000142910.11,ENSG00000146038.7,ENSG00000148426.8,ENSG00000149564.7,ENSG00000153292.11,ENSG00000154133.10,ENSG00000156510.11,ENSG00000158089.10,ENSG00000158683.3,ENSG00000163347.5,ENSG00000163435.11,ENSG00000167767.9,ENSG00000167874.6,ENSG00000168505.6,ENSG00000170166.5,ENSG00000170421.7,ENSG00000170689.8,ENSG00000171345.9,ENSG00000171388.9,ENSG00000175315.2,ENSG00000176435.6,ENSG00000178826.6,ENSG00000179776.13,ENSG00000180730.4,ENSG00000181577.11,ENSG00000181885.14,ENSG00000183018.4,ENSG00000183145.4,ENSG00000183615.5,ENSG00000184292.5,ENSG00000184497.8,ENSG00000184669.6,ENSG00000184697.6,ENSG00000185275.6,ENSG00000188064.5,ENSG00000188157.9,ENSG00000189143.8,ENSG00000196260.3,ENSG00000196700.3,ENSG00000197046.7,ENSG00000198889.3,ENSG00000203883.5,ENSG00000204362.5,ENSG00000205426.6,ENSG00000216193.2,ENSG00000218014.1,ENSG00000223503.1,ENSG00000223784.1,ENSG00000226363.3,ENSG00000226835.1,ENSG00000228877.2,ENSG00000230716.3,ENSG00000231107.1,ENSG00000231363.1,ENSG00000231651.1,ENSG00000232110.3,ENSG00000233296.1,ENSG00000233313.2,ENSG00000233611.3,ENSG00000238120.1,ENSG00000240476.1,ENSG00000241416.1,ENSG00000242207.1,ENSG00000243509.4,ENSG00000244649.2,ENSG00000249007.1,ENSG00000250073.2,ENSG00000251381.2,ENSG00000253552.3,ENSG00000255509.2,ENSG00000257671.1,ENSG00000259207.3,ENSG00000259549.1,ENSG00000259753.1,ENSG00000259933.2,ENSG00000260027.3,ENSG00000260549.1,ENSG00000261175.1,ENSG00000262302.1,ENSG00000262920.1,ENSG00000263462.1,ENSG00000265610.1,ENSG00000267045.1,ENSG00000272763.1,ENSG00000273132.1</t>
  </si>
  <si>
    <t>UBERON:0000454</t>
  </si>
  <si>
    <t>cerebral subcortex</t>
  </si>
  <si>
    <t>The layer located below the cerebral cortex that includes the forebrain, midbrain and hindbrain.</t>
  </si>
  <si>
    <t>CNhs10644,CNhs12311,CNhs12318,CNhs12319,CNhs12321,CNhs12324,CNhs13793,CNhs13801,CNhs13802,CNhs13803,CNhs13912,CNhs14071,CNhs14076,CNhs14078,CNhs14082,CNhs14083,CNhs14224,CNhs14549,CNhs14618</t>
  </si>
  <si>
    <t>CATG00000000031.1,CATG00000000417.1,CATG00000000487.1,CATG00000000512.1,CATG00000000936.1,CATG00000000944.1,CATG00000000960.1,CATG00000001260.1,CATG00000001283.1,CATG00000001331.1,CATG00000001384.1,CATG00000001543.1,CATG00000001570.1,CATG00000001662.1,CATG00000001690.1,CATG00000001710.1,CATG00000001744.1,CATG00000001906.1,CATG00000001994.1,CATG00000002062.1,CATG00000002237.1,CATG00000002561.1,CATG00000002582.1,CATG00000002596.1,CATG00000002663.1,CATG00000002765.1,CATG00000002936.1,CATG00000003034.1,CATG00000003125.1,CATG00000003136.1,CATG00000003266.1,CATG00000003278.1,CATG00000003285.1,CATG00000003289.1,CATG00000003291.1,CATG00000003300.1,CATG00000003303.1,CATG00000003309.1,CATG00000003315.1,CATG00000003318.1,CATG00000003325.1,CATG00000003338.1,CATG00000003410.1,CATG00000003470.1,CATG00000003607.1,CATG00000003736.1,CATG00000003745.1,CATG00000003768.1,CATG00000003830.1,CATG00000003891.1,CATG00000003993.1,CATG00000004036.1,CATG00000004052.1,CATG00000004114.1,CATG00000004224.1,CATG00000004252.1,CATG00000004492.1,CATG00000004493.1,CATG00000004816.1,CATG00000004823.1,CATG00000004825.1,CATG00000004844.1,CATG00000004846.1,CATG00000004937.1,CATG00000005088.1,CATG00000005139.1,CATG00000005272.1,CATG00000005391.1,CATG00000005700.1,CATG00000005717.1,CATG00000005759.1,CATG00000005849.1,CATG00000005899.1,CATG00000006034.1,CATG00000006044.1,CATG00000006092.1,CATG00000006258.1,CATG00000006449.1,CATG00000006466.1,CATG00000006482.1,CATG00000006484.1,CATG00000006500.1,CATG00000006868.1,CATG00000006926.1,CATG00000006970.1,CATG00000007046.1,CATG00000007117.1,CATG00000007174.1,CATG00000007212.1,CATG00000007231.1,CATG00000007282.1,CATG00000007338.1,CATG00000007354.1,CATG00000007374.1,CATG00000007389.1,CATG00000007547.1,CATG00000007639.1,CATG00000007655.1,CATG00000007829.1,CATG00000007912.1,CATG00000007993.1,CATG00000008033.1,CATG00000008313.1,CATG00000008704.1,CATG00000008825.1,CATG00000008896.1,CATG00000008904.1,CATG00000008939.1,CATG00000008952.1,CATG00000009232.1,CATG00000009624.1,CATG00000009677.1,CATG00000009695.1,CATG00000009732.1,CATG00000009771.1,CATG00000009893.1,CATG00000010259.1,CATG00000010315.1,CATG00000010384.1,CATG00000010404.1,CATG00000010431.1,CATG00000010474.1,CATG00000010477.1,CATG00000010520.1,CATG00000010877.1,CATG00000010950.1,CATG00000010993.1,CATG00000011038.1,CATG00000011157.1,CATG00000011431.1,CATG00000011548.1,CATG00000011645.1,CATG00000011702.1,CATG00000011894.1,CATG00000012069.1,CATG00000012087.1,CATG00000012173.1,CATG00000012404.1,CATG00000012430.1,CATG00000012476.1,CATG00000012584.1,CATG00000012933.1,CATG00000013067.1,CATG00000013188.1,CATG00000013221.1,CATG00000013246.1,CATG00000013286.1,CATG00000013468.1,CATG00000013480.1,CATG00000013625.1,CATG00000013691.1,CATG00000013817.1,CATG00000013831.1,CATG00000014029.1,CATG00000014051.1,CATG00000014113.1,CATG00000014149.1,CATG00000014150.1,CATG00000014242.1,CATG00000014567.1,CATG00000014654.1,CATG00000014655.1,CATG00000014740.1,CATG00000014863.1,CATG00000015185.1,CATG00000015243.1,CATG00000015431.1,CATG00000015453.1,CATG00000015546.1,CATG00000015649.1,CATG00000015778.1,CATG00000015838.1,CATG00000015859.1,CATG00000015888.1,CATG00000016119.1,CATG00000016162.1,CATG00000016219.1,CATG00000016250.1,CATG00000016252.1,CATG00000016260.1,CATG00000016305.1,CATG00000016319.1,CATG00000016385.1,CATG00000016393.1,CATG00000016469.1,CATG00000016481.1,CATG00000016519.1,CATG00000016531.1,CATG00000016552.1,CATG00000016559.1,CATG00000016576.1,CATG00000016577.1,CATG00000016597.1,CATG00000016638.1,CATG00000016744.1,CATG00000016764.1,CATG00000016787.1,CATG00000016913.1,CATG00000016977.1,CATG00000017160.1,CATG00000017254.1,CATG00000017348.1,CATG00000017361.1,CATG00000017368.1,CATG00000017373.1,CATG00000017381.1,CATG00000017469.1,CATG00000017549.1,CATG00000017615.1,CATG00000017658.1,CATG00000017664.1,CATG00000017825.1,CATG00000017845.1,CATG00000017981.1,CATG00000017985.1,CATG00000018046.1,CATG00000018090.1,CATG00000018363.1,CATG00000018492.1,CATG00000019179.1,CATG00000019224.1,CATG00000019277.1,CATG00000019279.1,CATG00000019302.1,CATG00000019327.1,CATG00000019375.1,CATG00000019424.1,CATG00000019478.1,CATG00000019507.1,CATG00000019613.1,CATG00000019662.1,CATG00000019663.1,CATG00000019683.1,CATG00000019689.1,CATG00000019720.1,CATG00000019756.1,CATG00000019782.1,CATG00000019874.1,CATG00000019898.1,CATG00000020016.1,CATG00000020039.1,CATG00000020077.1,CATG00000020266.1,CATG00000020280.1,CATG00000020292.1,CATG00000020370.1,CATG00000020415.1,CATG00000020634.1,CATG00000020689.1,CATG00000020733.1,CATG00000020788.1,CATG00000020924.1,CATG00000021011.1,CATG00000021387.1,CATG00000021389.1,CATG00000021393.1,CATG00000021421.1,CATG00000021542.1,CATG00000021813.1,CATG00000021852.1,CATG00000021927.1,CATG00000022055.1,CATG00000022083.1,CATG00000022184.1,CATG00000022304.1,CATG00000022351.1,CATG00000022352.1,CATG00000022360.1,CATG00000022433.1,CATG00000022467.1,CATG00000022514.1,CATG00000022620.1,CATG00000022758.1,CATG00000022950.1,CATG00000023012.1,CATG00000023145.1,CATG00000023179.1,CATG00000023353.1,CATG00000023415.1,CATG00000023581.1,CATG00000023701.1,CATG00000023722.1,CATG00000023732.1,CATG00000023739.1,CATG00000023929.1,CATG00000023958.1,CATG00000023974.1,CATG00000023998.1,CATG00000024010.1,CATG00000024064.1,CATG00000024079.1,CATG00000024243.1,CATG00000024255.1,CATG00000024385.1,CATG00000024386.1,CATG00000024584.1,CATG00000024618.1,CATG00000024680.1,CATG00000024786.1,CATG00000024850.1,CATG00000025051.1,CATG00000025169.1,CATG00000025177.1,CATG00000025251.1,CATG00000025282.1,CATG00000025349.1,CATG00000025376.1,CATG00000025521.1,CATG00000025555.1,CATG00000025559.1,CATG00000025570.1,CATG00000025620.1,CATG00000025949.1,CATG00000026180.1,CATG00000026181.1,CATG00000026187.1,CATG00000026197.1,CATG00000026337.1,CATG00000026394.1,CATG00000026405.1,CATG00000026412.1,CATG00000026456.1,CATG00000026480.1,CATG00000026501.1,CATG00000026931.1,CATG00000027034.1,CATG00000027158.1,CATG00000027292.1,CATG00000027321.1,CATG00000027323.1,CATG00000027391.1,CATG00000027394.1,CATG00000027416.1,CATG00000027520.1,CATG00000027674.1,CATG00000027712.1,CATG00000027882.1,CATG00000027890.1,CATG00000027900.1,CATG00000028006.1,CATG00000028019.1,CATG00000028157.1,CATG00000028266.1,CATG00000028352.1,CATG00000028383.1,CATG00000028401.1,CATG00000028560.1,CATG00000028573.1,CATG00000028576.1,CATG00000028610.1,CATG00000028744.1,CATG00000028758.1,CATG00000028769.1,CATG00000028782.1,CATG00000028979.1,CATG00000029163.1,CATG00000029169.1,CATG00000029264.1,CATG00000029341.1,CATG00000029342.1,CATG00000029344.1,CATG00000029423.1,CATG00000029636.1,CATG00000029652.1,CATG00000029705.1,CATG00000029818.1,CATG00000030035.1,CATG00000030089.1,CATG00000030323.1,CATG00000030327.1,CATG00000030379.1,CATG00000030451.1,CATG00000030455.1,CATG00000030559.1,CATG00000030619.1,CATG00000030640.1,CATG00000030675.1,CATG00000030910.1,CATG00000030954.1,CATG00000031006.1,CATG00000031007.1,CATG00000031045.1,CATG00000031061.1,CATG00000031145.1,CATG00000031514.1,CATG00000031515.1,CATG00000031558.1,CATG00000031689.1,CATG00000031717.1,CATG00000031747.1,CATG00000032049.1,CATG00000032056.1,CATG00000032326.1,CATG00000032473.1,CATG00000032558.1,CATG00000032680.1,CATG00000032684.1,CATG00000032942.1,CATG00000032956.1,CATG00000033033.1,CATG00000033163.1,CATG00000033216.1,CATG00000033233.1,CATG00000033249.1,CATG00000033262.1,CATG00000033335.1,CATG00000033368.1,CATG00000033583.1,CATG00000033585.1,CATG00000033586.1,CATG00000033751.1,CATG00000033794.1,CATG00000033819.1,CATG00000033842.1,CATG00000033858.1,CATG00000033958.1,CATG00000034013.1,CATG00000034150.1,CATG00000034323.1,CATG00000034480.1,CATG00000034556.1,CATG00000034684.1,CATG00000034705.1,CATG00000034893.1,CATG00000035056.1,CATG00000035171.1,CATG00000035241.1,CATG00000035337.1,CATG00000035391.1,CATG00000035401.1,CATG00000035422.1,CATG00000035533.1,CATG00000035623.1,CATG00000035737.1,CATG00000036148.1,CATG00000036166.1,CATG00000036176.1,CATG00000036274.1,CATG00000036308.1,CATG00000036309.1,CATG00000036494.1,CATG00000036498.1,CATG00000036566.1,CATG00000036572.1,CATG00000036573.1,CATG00000036575.1,CATG00000036619.1,CATG00000036627.1,CATG00000036629.1,CATG00000036631.1,CATG00000036734.1,CATG00000036860.1,CATG00000036995.1,CATG00000037089.1,CATG00000037098.1,CATG00000037257.1,CATG00000037260.1,CATG00000037274.1,CATG00000037308.1,CATG00000037518.1,CATG00000037536.1,CATG00000037610.1,CATG00000037626.1,CATG00000037767.1,CATG00000037923.1,CATG00000037925.1,CATG00000038026.1,CATG00000038035.1,CATG00000038041.1,CATG00000038123.1,CATG00000038144.1,CATG00000038213.1,CATG00000038236.1,CATG00000038289.1,CATG00000038299.1,CATG00000038373.1,CATG00000038418.1,CATG00000038598.1,CATG00000038743.1,CATG00000038756.1,CATG00000038795.1,CATG00000038821.1,CATG00000038827.1,CATG00000038846.1,CATG00000038847.1,CATG00000039004.1,CATG00000039020.1,CATG00000039024.1,CATG00000039087.1,CATG00000039123.1,CATG00000039173.1,CATG00000039215.1,CATG00000039265.1,CATG00000039308.1,CATG00000039419.1,CATG00000039453.1,CATG00000039482.1,CATG00000039534.1,CATG00000039603.1,CATG00000039616.1,CATG00000039617.1,CATG00000039681.1,CATG00000039685.1,CATG00000039741.1,CATG00000039757.1,CATG00000039759.1,CATG00000039769.1,CATG00000039771.1,CATG00000039787.1,CATG00000039839.1,CATG00000039844.1,CATG00000039846.1,CATG00000039860.1,CATG00000039888.1,CATG00000039925.1,CATG00000039926.1,CATG00000039927.1,CATG00000039993.1,CATG00000039999.1,CATG00000040048.1,CATG00000040147.1,CATG00000040236.1,CATG00000040485.1,CATG00000040494.1,CATG00000040513.1,CATG00000040539.1,CATG00000040561.1,CATG00000040659.1,CATG00000040724.1,CATG00000040787.1,CATG00000040833.1,CATG00000040843.1,CATG00000040846.1,CATG00000040897.1,CATG00000040933.1,CATG00000041066.1,CATG00000041127.1,CATG00000041202.1,CATG00000041207.1,CATG00000041222.1,CATG00000041247.1,CATG00000041253.1,CATG00000041270.1,CATG00000041274.1,CATG00000041275.1,CATG00000041286.1,CATG00000041303.1,CATG00000041354.1,CATG00000041437.1,CATG00000041439.1,CATG00000041465.1,CATG00000041483.1,CATG00000041516.1,CATG00000041542.1,CATG00000041615.1,CATG00000041815.1,CATG00000042171.1,CATG00000042190.1,CATG00000042255.1,CATG00000042286.1,CATG00000042287.1,CATG00000042289.1,CATG00000042498.1,CATG00000042653.1,CATG00000042732.1,CATG00000042776.1,CATG00000042811.1,CATG00000042818.1,CATG00000042820.1,CATG00000042856.1,CATG00000043014.1,CATG00000043113.1,CATG00000043287.1,CATG00000043300.1,CATG00000043513.1,CATG00000043524.1,CATG00000043538.1,CATG00000043544.1,CATG00000043546.1,CATG00000043553.1,CATG00000043701.1,CATG00000043808.1,CATG00000043822.1,CATG00000043878.1,CATG00000043919.1,CATG00000043962.1,CATG00000043965.1,CATG00000044079.1,CATG00000044244.1,CATG00000044367.1,CATG00000044430.1,CATG00000044545.1,CATG00000044635.1,CATG00000044642.1,CATG00000044670.1,CATG00000044864.1,CATG00000044981.1,CATG00000045084.1,CATG00000045085.1,CATG00000045099.1,CATG00000045258.1,CATG00000045374.1,CATG00000045387.1,CATG00000045466.1,CATG00000045509.1,CATG00000045621.1,CATG00000045800.1,CATG00000045888.1,CATG00000046035.1,CATG00000046447.1,CATG00000046881.1,CATG00000046943.1,CATG00000046961.1,CATG00000047024.1,CATG00000047027.1,CATG00000047038.1,CATG00000047049.1,CATG00000047069.1,CATG00000047222.1,CATG00000047287.1,CATG00000047323.1,CATG00000047364.1,CATG00000047450.1,CATG00000047453.1,CATG00000047487.1,CATG00000047489.1,CATG00000047636.1,CATG00000047858.1,CATG00000047893.1,CATG00000047911.1,CATG00000047935.1,CATG00000048152.1,CATG00000048179.1,CATG00000048359.1,CATG00000048482.1,CATG00000048737.1,CATG00000049006.1,CATG00000049026.1,CATG00000049110.1,CATG00000049133.1,CATG00000049336.1,CATG00000049366.1,CATG00000049514.1,CATG00000049624.1,CATG00000049920.1,CATG00000049923.1,CATG00000049924.1,CATG00000049947.1,CATG00000049954.1,CATG00000049962.1,CATG00000050150.1,CATG00000050337.1,CATG00000050359.1,CATG00000050870.1,CATG00000051058.1,CATG00000051130.1,CATG00000051235.1,CATG00000051350.1,CATG00000051535.1,CATG00000051699.1,CATG00000051761.1,CATG00000051849.1,CATG00000051891.1,CATG00000052113.1,CATG00000052141.1,CATG00000052142.1,CATG00000052162.1,CATG00000052298.1,CATG00000052345.1,CATG00000052348.1,CATG00000052531.1,CATG00000052650.1,CATG00000052670.1,CATG00000052961.1,CATG00000052993.1,CATG00000053067.1,CATG00000053087.1,CATG00000053133.1,CATG00000053183.1,CATG00000053184.1,CATG00000053198.1,CATG00000053286.1,CATG00000053329.1,CATG00000053334.1,CATG00000053385.1,CATG00000053427.1,CATG00000053464.1,CATG00000053477.1,CATG00000053609.1,CATG00000053610.1,CATG00000053809.1,CATG00000053862.1,CATG00000053864.1,CATG00000053901.1,CATG00000053929.1,CATG00000054017.1,CATG00000054033.1,CATG00000054046.1,CATG00000054064.1,CATG00000054234.1,CATG00000054237.1,CATG00000054284.1,CATG00000054354.1,CATG00000054413.1,CATG00000054527.1,CATG00000054642.1,CATG00000054646.1,CATG00000054693.1,CATG00000054697.1,CATG00000054744.1,CATG00000054930.1,CATG00000055021.1,CATG00000055083.1,CATG00000055132.1,CATG00000055258.1,CATG00000055381.1,CATG00000055463.1,CATG00000055540.1,CATG00000055877.1,CATG00000055882.1,CATG00000056019.1,CATG00000056050.1,CATG00000056063.1,CATG00000056188.1,CATG00000056232.1,CATG00000056280.1,CATG00000056574.1,CATG00000056897.1,CATG00000056934.1,CATG00000056944.1,CATG00000057103.1,CATG00000057149.1,CATG00000057229.1,CATG00000057232.1,CATG00000057297.1,CATG00000057342.1,CATG00000057421.1,CATG00000057564.1,CATG00000057570.1,CATG00000057664.1,CATG00000057669.1,CATG00000057733.1,CATG00000057756.1,CATG00000057762.1,CATG00000057802.1,CATG00000057817.1,CATG00000057822.1,CATG00000057892.1,CATG00000057992.1,CATG00000057998.1,CATG00000058006.1,CATG00000058020.1,CATG00000058072.1,CATG00000058112.1,CATG00000058120.1,CATG00000058125.1,CATG00000058251.1,CATG00000058488.1,CATG00000058545.1,CATG00000058672.1,CATG00000058738.1,CATG00000058866.1,CATG00000058915.1,CATG00000059162.1,CATG00000059212.1,CATG00000059224.1,CATG00000059257.1,CATG00000059285.1,CATG00000059456.1,CATG00000059477.1,CATG00000059598.1,CATG00000059618.1,CATG00000059787.1,CATG00000060044.1,CATG00000060068.1,CATG00000060069.1,CATG00000060254.1,CATG00000060295.1,CATG00000060361.1,CATG00000060405.1,CATG00000060519.1,CATG00000060563.1,CATG00000060668.1,CATG00000060721.1,CATG00000060795.1,CATG00000060811.1,CATG00000060819.1,CATG00000060862.1,CATG00000060867.1,CATG00000060907.1,CATG00000061008.1,CATG00000061010.1,CATG00000061114.1,CATG00000061182.1,CATG00000061213.1,CATG00000061316.1,CATG00000061390.1,CATG00000061487.1,CATG00000061587.1,CATG00000061639.1,CATG00000061768.1,CATG00000061804.1,CATG00000061913.1,CATG00000061929.1,CATG00000061961.1,CATG00000061966.1,CATG00000061968.1,CATG00000062037.1,CATG00000062054.1,CATG00000062196.1,CATG00000062238.1,CATG00000062280.1,CATG00000062380.1,CATG00000062416.1,CATG00000062446.1,CATG00000062514.1,CATG00000062678.1,CATG00000062725.1,CATG00000062788.1,CATG00000062802.1,CATG00000062875.1,CATG00000062986.1,CATG00000063058.1,CATG00000063126.1,CATG00000063159.1,CATG00000063189.1,CATG00000063343.1,CATG00000063534.1,CATG00000063589.1,CATG00000063691.1,CATG00000063720.1,CATG00000063727.1,CATG00000064074.1,CATG00000064217.1,CATG00000064299.1,CATG00000064422.1,CATG00000064470.1,CATG00000064694.1,CATG00000064744.1,CATG00000064750.1,CATG00000064897.1,CATG00000064916.1,CATG00000064965.1,CATG00000065037.1,CATG00000065372.1,CATG00000065672.1,CATG00000065719.1,CATG00000065722.1,CATG00000065811.1,CATG00000065849.1,CATG00000065958.1,CATG00000065998.1,CATG00000066030.1,CATG00000066034.1,CATG00000066151.1,CATG00000066191.1,CATG00000066212.1,CATG00000066268.1,CATG00000066476.1,CATG00000066497.1,CATG00000066647.1,CATG00000066648.1,CATG00000066805.1,CATG00000066837.1,CATG00000066868.1,CATG00000067038.1,CATG00000067116.1,CATG00000067417.1,CATG00000067418.1,CATG00000067423.1,CATG00000067466.1,CATG00000067469.1,CATG00000067478.1,CATG00000067526.1,CATG00000067617.1,CATG00000067670.1,CATG00000067712.1,CATG00000067992.1,CATG00000068171.1,CATG00000068251.1,CATG00000068323.1,CATG00000068391.1,CATG00000068571.1,CATG00000068644.1,CATG00000068824.1,CATG00000068900.1,CATG00000068978.1,CATG00000068982.1,CATG00000069194.1,CATG00000069256.1,CATG00000069449.1,CATG00000069480.1,CATG00000070055.1,CATG00000070412.1,CATG00000070521.1,CATG00000070950.1,CATG00000070951.1,CATG00000071006.1,CATG00000071009.1,CATG00000071146.1,CATG00000071161.1,CATG00000071168.1,CATG00000071188.1,CATG00000071563.1,CATG00000071656.1,CATG00000071657.1,CATG00000071701.1,CATG00000071708.1,CATG00000071776.1,CATG00000071884.1,CATG00000071904.1,CATG00000071965.1,CATG00000072013.1,CATG00000072018.1,CATG00000072049.1,CATG00000072098.1,CATG00000072220.1,CATG00000072343.1,CATG00000072362.1,CATG00000072454.1,CATG00000072456.1,CATG00000072471.1,CATG00000072593.1,CATG00000072634.1,CATG00000072770.1,CATG00000073065.1,CATG00000073067.1,CATG00000073082.1,CATG00000073242.1,CATG00000073288.1,CATG00000073400.1,CATG00000073532.1,CATG00000073548.1,CATG00000073720.1,CATG00000073741.1,CATG00000073851.1,CATG00000073889.1,CATG00000074207.1,CATG00000074406.1,CATG00000074419.1,CATG00000074492.1,CATG00000074518.1,CATG00000074619.1,CATG00000074664.1,CATG00000074717.1,CATG00000074850.1,CATG00000074857.1,CATG00000075005.1,CATG00000075119.1,CATG00000075144.1,CATG00000075148.1,CATG00000075150.1,CATG00000075151.1,CATG00000075184.1,CATG00000075188.1,CATG00000075192.1,CATG00000075194.1,CATG00000075203.1,CATG00000075290.1,CATG00000075349.1,CATG00000075373.1,CATG00000075498.1,CATG00000075615.1,CATG00000075973.1,CATG00000076032.1,CATG00000076307.1,CATG00000076514.1,CATG00000076574.1,CATG00000076863.1,CATG00000076883.1,CATG00000076886.1,CATG00000076945.1,CATG00000076989.1,CATG00000076994.1,CATG00000077233.1,CATG00000077371.1,CATG00000077393.1,CATG00000077438.1,CATG00000077499.1,CATG00000077514.1,CATG00000077569.1,CATG00000077624.1,CATG00000077719.1,CATG00000077729.1,CATG00000077739.1,CATG00000077761.1,CATG00000077808.1,CATG00000077809.1,CATG00000077851.1,CATG00000077872.1,CATG00000077997.1,CATG00000078144.1,CATG00000078153.1,CATG00000078202.1,CATG00000078238.1,CATG00000078295.1,CATG00000078703.1,CATG00000078817.1,CATG00000078836.1,CATG00000078881.1,CATG00000078942.1,CATG00000079011.1,CATG00000079092.1,CATG00000079519.1,CATG00000079525.1,CATG00000079668.1,CATG00000079984.1,CATG00000080008.1,CATG00000080033.1,CATG00000080162.1,CATG00000080174.1,CATG00000080176.1,CATG00000080192.1,CATG00000080231.1,CATG00000080370.1,CATG00000080416.1,CATG00000080429.1,CATG00000080439.1,CATG00000080447.1,CATG00000080531.1,CATG00000080713.1,CATG00000080797.1,CATG00000080922.1,CATG00000081067.1,CATG00000081154.1,CATG00000081169.1,CATG00000081189.1,CATG00000081364.1,CATG00000081381.1,CATG00000081408.1,CATG00000081437.1,CATG00000081468.1,CATG00000081561.1,CATG00000081943.1,CATG00000081952.1,CATG00000081953.1,CATG00000081959.1,CATG00000082071.1,CATG00000082126.1,CATG00000082239.1,CATG00000082306.1,CATG00000082354.1,CATG00000082414.1,CATG00000082419.1,CATG00000082588.1,CATG00000082615.1,CATG00000082696.1,CATG00000082803.1,CATG00000082809.1,CATG00000082943.1,CATG00000083004.1,CATG00000083222.1,CATG00000083504.1,CATG00000083657.1,CATG00000083669.1,CATG00000083770.1,CATG00000083795.1,CATG00000083874.1,CATG00000083913.1,CATG00000084008.1,CATG00000084208.1,CATG00000084214.1,CATG00000084307.1,CATG00000084507.1,CATG00000084554.1,CATG00000084649.1,CATG00000084670.1,CATG00000084804.1,CATG00000084819.1,CATG00000084834.1,CATG00000084905.1,CATG00000084956.1,CATG00000085038.1,CATG00000085310.1,CATG00000085339.1,CATG00000085368.1,CATG00000085379.1,CATG00000085433.1,CATG00000085644.1,CATG00000085674.1,CATG00000085679.1,CATG00000085686.1,CATG00000085699.1,CATG00000085700.1,CATG00000085714.1,CATG00000085716.1,CATG00000085737.1,CATG00000085745.1,CATG00000086553.1,CATG00000086682.1,CATG00000086831.1,CATG00000086845.1,CATG00000086855.1,CATG00000086863.1,CATG00000086881.1,CATG00000086894.1,CATG00000086895.1,CATG00000087050.1,CATG00000087051.1,CATG00000087178.1,CATG00000087197.1,CATG00000087322.1,CATG00000087490.1,CATG00000087606.1,CATG00000088014.1,CATG00000088033.1,CATG00000088041.1,CATG00000088098.1,CATG00000088143.1,CATG00000088311.1,CATG00000088394.1,CATG00000088473.1,CATG00000088656.1,CATG00000088674.1,CATG00000088678.1,CATG00000088683.1,CATG00000088763.1,CATG00000088791.1,CATG00000088862.1,CATG00000088994.1,CATG00000089220.1,CATG00000089225.1,CATG00000089308.1,CATG00000089352.1,CATG00000089459.1,CATG00000089581.1,CATG00000089585.1,CATG00000089590.1,CATG00000089684.1,CATG00000089825.1,CATG00000090028.1,CATG00000090190.1,CATG00000090629.1,CATG00000090688.1,CATG00000090731.1,CATG00000090754.1,CATG00000090759.1,CATG00000090761.1,CATG00000090764.1,CATG00000090770.1,CATG00000090771.1,CATG00000090776.1,CATG00000090792.1,CATG00000090797.1,CATG00000090844.1,CATG00000090961.1,CATG00000091112.1,CATG00000091247.1,CATG00000091287.1,CATG00000091305.1,CATG00000091387.1,CATG00000091726.1,CATG00000091736.1,CATG00000091799.1,CATG00000091894.1,CATG00000091904.1,CATG00000092119.1,CATG00000092121.1,CATG00000092165.1,CATG00000092239.1,CATG00000092298.1,CATG00000092300.1,CATG00000092318.1,CATG00000092345.1,CATG00000092542.1,CATG00000092544.1,CATG00000092568.1,CATG00000092578.1,CATG00000092581.1,CATG00000092598.1,CATG00000092603.1,CATG00000092610.1,CATG00000092653.1,CATG00000092751.1,CATG00000092810.1,CATG00000092891.1,CATG00000092952.1,CATG00000093160.1,CATG00000093280.1,CATG00000093297.1,CATG00000093350.1,CATG00000093365.1,CATG00000093373.1,CATG00000093518.1,CATG00000093672.1,CATG00000093674.1,CATG00000093989.1,CATG00000093999.1,CATG00000094057.1,CATG00000094140.1,CATG00000094163.1,CATG00000094169.1,CATG00000094237.1,CATG00000094316.1,CATG00000094466.1,CATG00000094476.1,CATG00000094716.1,CATG00000094721.1,CATG00000094728.1,CATG00000094887.1,CATG00000095041.1,CATG00000095118.1,CATG00000095248.1,CATG00000095444.1,CATG00000095531.1,CATG00000095582.1,CATG00000095605.1,CATG00000095666.1,CATG00000095701.1,CATG00000095755.1,CATG00000095763.1,CATG00000095815.1,CATG00000095965.1,CATG00000095982.1,CATG00000096042.1,CATG00000096069.1,CATG00000096087.1,CATG00000096140.1,CATG00000096171.1,CATG00000096261.1,CATG00000096332.1,CATG00000096385.1,CATG00000096501.1,CATG00000096524.1,CATG00000096538.1,CATG00000096552.1,CATG00000096563.1,CATG00000096714.1,CATG00000096977.1,CATG00000097055.1,CATG00000097082.1,CATG00000097211.1,CATG00000097357.1,CATG00000097445.1,CATG00000097451.1,CATG00000097465.1,CATG00000097554.1,CATG00000097560.1,CATG00000097652.1,CATG00000097660.1,CATG00000097665.1,CATG00000097673.1,CATG00000097736.1,CATG00000097758.1,CATG00000097794.1,CATG00000097867.1,CATG00000097894.1,CATG00000097901.1,CATG00000097905.1,CATG00000097943.1,CATG00000097991.1,CATG00000098071.1,CATG00000098146.1,CATG00000098250.1,CATG00000098308.1,CATG00000098338.1,CATG00000098703.1,CATG00000098907.1,CATG00000099034.1,CATG00000099135.1,CATG00000099385.1,CATG00000099457.1,CATG00000099461.1,CATG00000099522.1,CATG00000099523.1,CATG00000099557.1,CATG00000099569.1,CATG00000099597.1,CATG00000100022.1,CATG00000100181.1,CATG00000100233.1,CATG00000100290.1,CATG00000100509.1,CATG00000100676.1,CATG00000100713.1,CATG00000100855.1,CATG00000100975.1,CATG00000101245.1,CATG00000101272.1,CATG00000101344.1,CATG00000101393.1,CATG00000101402.1,CATG00000101427.1,CATG00000101468.1,CATG00000101480.1,CATG00000101639.1,CATG00000101644.1,CATG00000101660.1,CATG00000101757.1,CATG00000101766.1,CATG00000101789.1,CATG00000101811.1,CATG00000101985.1,CATG00000102004.1,CATG00000102005.1,CATG00000102128.1,CATG00000102142.1,CATG00000102353.1,CATG00000102414.1,CATG00000102429.1,CATG00000102449.1,CATG00000102516.1,CATG00000102567.1,CATG00000102592.1,CATG00000102807.1,CATG00000102808.1,CATG00000102810.1,CATG00000103048.1,CATG00000103117.1,CATG00000103455.1,CATG00000103509.1,CATG00000103763.1,CATG00000104128.1,CATG00000104172.1,CATG00000104381.1,CATG00000104407.1,CATG00000104457.1,CATG00000104472.1,CATG00000104591.1,CATG00000104592.1,CATG00000104824.1,CATG00000104902.1,CATG00000104911.1,CATG00000104942.1,CATG00000105255.1,CATG00000105259.1,CATG00000105265.1,CATG00000105286.1,CATG00000105412.1,CATG00000105464.1,CATG00000105544.1,CATG00000105748.1,CATG00000105769.1,CATG00000105770.1,CATG00000105927.1,CATG00000106073.1,CATG00000106110.1,CATG00000106211.1,CATG00000106259.1,CATG00000106279.1,CATG00000106511.1,CATG00000106639.1,CATG00000106897.1,CATG00000106979.1,CATG00000107019.1,CATG00000107096.1,CATG00000107157.1,CATG00000107192.1,CATG00000107245.1,CATG00000107276.1,CATG00000107354.1,CATG00000107433.1,CATG00000107494.1,CATG00000107529.1,CATG00000107762.1,CATG00000107951.1,CATG00000108031.1,CATG00000108296.1,CATG00000108306.1,CATG00000108329.1,CATG00000108345.1,CATG00000108379.1,CATG00000108424.1,CATG00000108477.1,CATG00000108524.1,CATG00000108541.1,CATG00000108673.1,CATG00000108674.1,CATG00000108815.1,CATG00000108830.1,CATG00000108835.1,CATG00000108839.1,CATG00000108976.1,CATG00000108992.1,CATG00000109046.1,CATG00000109065.1,CATG00000109118.1,CATG00000109141.1,CATG00000109254.1,CATG00000109535.1,CATG00000109636.1,CATG00000109735.1,CATG00000109763.1,CATG00000109807.1,CATG00000109851.1,CATG00000109856.1,CATG00000109912.1,CATG00000109959.1,CATG00000109967.1,CATG00000110095.1,CATG00000110224.1,CATG00000110402.1,CATG00000110403.1,CATG00000110436.1,CATG00000110751.1,CATG00000110752.1,CATG00000110764.1,CATG00000110765.1,CATG00000110773.1,CATG00000110795.1,CATG00000110805.1,CATG00000110822.1,CATG00000111053.1,CATG00000111063.1,CATG00000111125.1,CATG00000111174.1,CATG00000111196.1,CATG00000111198.1,CATG00000111327.1,CATG00000111602.1,CATG00000111634.1,CATG00000111992.1,CATG00000112074.1,CATG00000112143.1,CATG00000112146.1,CATG00000112171.1,CATG00000112223.1,CATG00000112227.1,CATG00000112398.1,CATG00000112521.1,CATG00000112574.1,CATG00000112575.1,CATG00000112641.1,CATG00000112642.1,CATG00000112643.1,CATG00000112696.1,CATG00000112709.1,CATG00000112790.1,CATG00000112948.1,CATG00000113223.1,CATG00000113667.1,CATG00000113673.1,CATG00000113677.1,CATG00000113693.1,CATG00000113699.1,CATG00000114144.1,CATG00000114145.1,CATG00000114148.1,CATG00000114165.1,CATG00000114167.1,CATG00000114354.1,CATG00000114514.1,CATG00000114593.1,CATG00000114605.1,CATG00000114680.1,CATG00000114724.1,CATG00000115249.1,CATG00000115276.1,CATG00000115640.1,CATG00000115855.1,CATG00000115891.1,CATG00000115988.1,CATG00000115992.1,CATG00000116003.1,CATG00000116021.1,CATG00000116086.1,CATG00000116115.1,CATG00000116175.1,CATG00000116207.1,CATG00000116213.1,CATG00000116216.1,CATG00000116261.1,CATG00000116275.1,CATG00000116280.1,CATG00000116360.1,CATG00000116524.1,CATG00000116526.1,CATG00000116531.1,CATG00000116540.1,CATG00000116577.1,CATG00000116622.1,CATG00000116822.1,CATG00000116885.1,CATG00000116951.1,CATG00000116995.1,CATG00000117002.1,CATG00000117005.1,CATG00000117022.1,CATG00000117056.1,CATG00000117097.1,CATG00000117214.1,CATG00000117224.1,CATG00000117227.1,CATG00000117243.1,CATG00000117352.1,CATG00000117364.1,CATG00000117410.1,CATG00000117428.1,CATG00000117523.1,CATG00000117524.1,CATG00000117568.1,CATG00000117623.1,CATG00000117630.1,CATG00000117636.1,CATG00000117657.1,CATG00000117677.1,CATG00000117761.1,CATG00000117900.1,CATG00000117930.1,CATG00000118066.1,CATG00000118221.1,CATG00000118225.1,CATG00000118287.1,CATG00000118331.1,CATG00000118395.1,CATG00000118425.1,ENSG00000001629.5,ENSG00000003987.9,ENSG00000004777.14,ENSG00000005379.11,ENSG00000005513.9,ENSG00000005981.8,ENSG00000006116.3,ENSG00000006128.7,ENSG00000006210.6,ENSG00000006377.9,ENSG00000006611.11,ENSG00000006747.10,ENSG00000007174.13,ENSG00000007516.9,ENSG00000008056.8,ENSG00000008086.6,ENSG00000008118.5,ENSG00000008277.10,ENSG00000008735.10,ENSG00000008952.12,ENSG00000010282.10,ENSG00000011201.6,ENSG00000011332.15,ENSG00000011426.6,ENSG00000011677.8,ENSG00000013293.5,ENSG00000015592.12,ENSG00000017373.11,ENSG00000017621.11,ENSG00000018189.8,ENSG00000018236.10,ENSG00000018625.10,ENSG00000019144.12,ENSG00000019995.6,ENSG00000020129.11,ENSG00000021300.9,ENSG00000021645.13,ENSG00000023516.7,ENSG00000033122.14,ENSG00000034239.6,ENSG00000036530.4,ENSG00000038219.8,ENSG00000042304.6,ENSG00000046653.10,ENSG00000046889.14,ENSG00000047579.15,ENSG00000047662.4,ENSG00000048540.10,ENSG00000049089.9,ENSG00000049246.10,ENSG00000050030.9,ENSG00000050165.13,ENSG00000050438.12,ENSG00000053108.12,ENSG00000053438.7,ENSG00000053524.7,ENSG00000053702.10,ENSG00000054179.7,ENSG00000054356.9,ENSG00000054523.12,ENSG00000054690.9,ENSG00000054793.9,ENSG00000054803.3,ENSG00000056736.5,ENSG00000058335.11,ENSG00000058404.15,ENSG00000058673.11,ENSG00000058866.10,ENSG00000059915.12,ENSG00000060709.9,ENSG00000061918.8,ENSG00000062096.10,ENSG00000063015.15,ENSG00000063180.4,ENSG00000064042.13,ENSG00000064393.11,ENSG00000064651.9,ENSG00000064787.8,ENSG00000065609.10,ENSG00000065613.9,ENSG00000066032.14,ENSG00000066248.10,ENSG00000066382.12,ENSG00000066468.16,ENSG00000067141.12,ENSG00000067606.11,ENSG00000067715.9,ENSG00000067840.8,ENSG00000067842.13,ENSG00000068078.13,ENSG00000069712.9,ENSG00000070214.11,ENSG00000070388.7,ENSG00000070748.13,ENSG00000070808.11,ENSG00000071991.4,ENSG00000072071.12,ENSG00000072134.11,ENSG00000072182.8,ENSG00000072315.3,ENSG00000073417.10,ENSG00000073464.7,ENSG00000074211.9,ENSG00000075035.5,ENSG00000075043.13,ENSG00000075429.4,ENSG00000075461.5,ENSG00000075711.16,ENSG00000076864.15,ENSG00000077063.6,ENSG00000077080.5,ENSG00000077264.10,ENSG00000078018.15,ENSG00000078295.11,ENSG00000078328.15,ENSG00000078549.10,ENSG00000078579.8,ENSG00000078725.8,ENSG00000078804.8,ENSG00000078814.11,ENSG00000079215.9,ENSG00000079337.11,ENSG00000079819.12,ENSG00000080224.13,ENSG00000080493.9,ENSG00000080822.12,ENSG00000081138.9,ENSG00000081479.8,ENSG00000081818.1,ENSG00000081913.9,ENSG00000082556.6,ENSG00000082805.15,ENSG00000084453.12,ENSG00000084710.9,ENSG00000084764.6,ENSG00000086205.12,ENSG00000086288.7,ENSG00000087250.4,ENSG00000087258.9,ENSG00000087495.12,ENSG00000088367.16,ENSG00000088387.13,ENSG00000088538.12,ENSG00000088899.10,ENSG00000089041.12,ENSG00000089048.10,ENSG00000089250.14,ENSG00000089505.13,ENSG00000089558.4,ENSG00000089847.8,ENSG00000091129.15,ENSG00000091428.13,ENSG00000091513.10,ENSG00000091622.11,ENSG00000091656.11,ENSG00000092051.12,ENSG00000092096.10,ENSG00000092421.12,ENSG00000092529.18,ENSG00000092964.12,ENSG00000095587.8,ENSG00000099625.8,ENSG00000099822.2,ENSG00000099954.14,ENSG00000099984.6,ENSG00000100027.10,ENSG00000100033.12,ENSG00000100146.12,ENSG00000100167.15,ENSG00000100191.4,ENSG00000100276.9,ENSG00000100285.9,ENSG00000100302.6,ENSG00000100341.7,ENSG00000100346.13,ENSG00000100399.11,ENSG00000100427.11,ENSG00000100473.11,ENSG00000100490.5,ENSG00000100505.9,ENSG00000100852.8,ENSG00000100884.5,ENSG00000100987.10,ENSG00000101049.10,ENSG00000101098.8,ENSG00000101144.8,ENSG00000101180.11,ENSG00000101197.8,ENSG00000101198.10,ENSG00000101203.12,ENSG00000101222.8,ENSG00000101276.10,ENSG00000101327.4,ENSG00000101438.3,ENSG00000101463.5,ENSG00000101489.14,ENSG00000101542.5,ENSG00000101746.11,ENSG00000101958.9,ENSG00000101977.15,ENSG00000102003.6,ENSG00000102109.7,ENSG00000102230.9,ENSG00000102271.9,ENSG00000102290.17,ENSG00000102385.8,ENSG00000102452.11,ENSG00000102466.11,ENSG00000102858.8,ENSG00000102934.5,ENSG00000103034.10,ENSG00000103056.7,ENSG00000103089.4,ENSG00000103154.5,ENSG00000103184.7,ENSG00000103227.14,ENSG00000103316.6,ENSG00000103460.12,ENSG00000103540.12,ENSG00000103723.8,ENSG00000103740.5,ENSG00000104067.12,ENSG00000104112.4,ENSG00000104267.5,ENSG00000104313.13,ENSG00000104327.3,ENSG00000104381.8,ENSG00000104499.2,ENSG00000104722.9,ENSG00000104833.6,ENSG00000104967.6,ENSG00000105143.8,ENSG00000105229.2,ENSG00000105278.6,ENSG00000105290.7,ENSG00000105376.4,ENSG00000105409.11,ENSG00000105499.9,ENSG00000105605.3,ENSG00000105642.11,ENSG00000105649.5,ENSG00000105695.10,ENSG00000105696.4,ENSG00000105737.5,ENSG00000105767.2,ENSG00000105784.11,ENSG00000105855.5,ENSG00000105880.4,ENSG00000105926.11,ENSG00000106078.13,ENSG00000106278.7,ENSG00000106689.6,ENSG00000107147.7,ENSG00000107317.7,ENSG00000107331.12,ENSG00000107518.12,ENSG00000107863.12,ENSG00000107902.9,ENSG00000107951.8,ENSG00000107954.6,ENSG00000108018.11,ENSG00000108055.9,ENSG00000108176.10,ENSG00000108231.7,ENSG00000108239.8,ENSG00000108309.8,ENSG00000108352.7,ENSG00000108370.11,ENSG00000108381.6,ENSG00000108387.10,ENSG00000108684.10,ENSG00000108830.7,ENSG00000108848.11,ENSG00000108852.10,ENSG00000108924.9,ENSG00000108947.4,ENSG00000109107.9,ENSG00000109158.6,ENSG00000109339.14,ENSG00000109458.4,ENSG00000109472.9,ENSG00000109654.10,ENSG00000109738.6,ENSG00000109762.11,ENSG00000109794.9,ENSG00000109832.8,ENSG00000109846.3,ENSG00000109956.8,ENSG00000110076.14,ENSG00000110318.9,ENSG00000110436.7,ENSG00000110675.8,ENSG00000110786.13,ENSG00000110881.7,ENSG00000110887.3,ENSG00000110975.4,ENSG00000111218.7,ENSG00000111262.4,ENSG00000111344.7,ENSG00000111783.8,ENSG00000111785.14,ENSG00000111879.14,ENSG00000111907.16,ENSG00000112038.13,ENSG00000112290.8,ENSG00000112309.6,ENSG0000011</t>
  </si>
  <si>
    <t>UBERON:0000473</t>
  </si>
  <si>
    <t>testis</t>
  </si>
  <si>
    <t>A gonad of a male animal. A gonad produces and releases sperm.</t>
  </si>
  <si>
    <t>CNhs10632,CNhs12998</t>
  </si>
  <si>
    <t>CATG00000000018.1,CATG00000000020.1,CATG00000000029.1,CATG00000000075.1,CATG00000000152.1,CATG00000000173.1,CATG00000000179.1,CATG00000000195.1,CATG00000000214.1,CATG00000000300.1,CATG00000000314.1,CATG00000000327.1,CATG00000000331.1,CATG00000000368.1,CATG00000000412.1,CATG00000000443.1,CATG00000000479.1,CATG00000000482.1,CATG00000000495.1,CATG00000000508.1,CATG00000000529.1,CATG00000000533.1,CATG00000000569.1,CATG00000000612.1,CATG00000000639.1,CATG00000000645.1,CATG00000000670.1,CATG00000000711.1,CATG00000000730.1,CATG00000000862.1,CATG00000000977.1,CATG00000000984.1,CATG00000001020.1,CATG00000001046.1,CATG00000001056.1,CATG00000001057.1,CATG00000001099.1,CATG00000001101.1,CATG00000001103.1,CATG00000001191.1,CATG00000001198.1,CATG00000001203.1,CATG00000001212.1,CATG00000001224.1,CATG00000001258.1,CATG00000001318.1,CATG00000001384.1,CATG00000001420.1,CATG00000001426.1,CATG00000001487.1,CATG00000001489.1,CATG00000001584.1,CATG00000001593.1,CATG00000001600.1,CATG00000001804.1,CATG00000001837.1,CATG00000001897.1,CATG00000001919.1,CATG00000001946.1,CATG00000001975.1,CATG00000001987.1,CATG00000002187.1,CATG00000002249.1,CATG00000002307.1,CATG00000002443.1,CATG00000002525.1,CATG00000002551.1,CATG00000002582.1,CATG00000002617.1,CATG00000002622.1,CATG00000002652.1,CATG00000002682.1,CATG00000002689.1,CATG00000002708.1,CATG00000002710.1,CATG00000002840.1,CATG00000002844.1,CATG00000002896.1,CATG00000002958.1,CATG00000002961.1,CATG00000002967.1,CATG00000003028.1,CATG00000003033.1,CATG00000003043.1,CATG00000003077.1,CATG00000003078.1,CATG00000003135.1,CATG00000003152.1,CATG00000003524.1,CATG00000003740.1,CATG00000003754.1,CATG00000003863.1,CATG00000003875.1,CATG00000003878.1,CATG00000003929.1,CATG00000004036.1,CATG00000004052.1,CATG00000004182.1,CATG00000004187.1,CATG00000004347.1,CATG00000004472.1,CATG00000004524.1,CATG00000004722.1,CATG00000004804.1,CATG00000004877.1,CATG00000004937.1,CATG00000005013.1,CATG00000005018.1,CATG00000005030.1,CATG00000005192.1,CATG00000005198.1,CATG00000005215.1,CATG00000005306.1,CATG00000005325.1,CATG00000005340.1,CATG00000005349.1,CATG00000005403.1,CATG00000005450.1,CATG00000005513.1,CATG00000005574.1,CATG00000005581.1,CATG00000005623.1,CATG00000005700.1,CATG00000005710.1,CATG00000005717.1,CATG00000005764.1,CATG00000005842.1,CATG00000005894.1,CATG00000005899.1,CATG00000005904.1,CATG00000005922.1,CATG00000005926.1,CATG00000006003.1,CATG00000006010.1,CATG00000006038.1,CATG00000006081.1,CATG00000006118.1,CATG00000006499.1,CATG00000006500.1,CATG00000006502.1,CATG00000006599.1,CATG00000006705.1,CATG00000006707.1,CATG00000006708.1,CATG00000006737.1,CATG00000006776.1,CATG00000006850.1,CATG00000006860.1,CATG00000006931.1,CATG00000006987.1,CATG00000007018.1,CATG00000007029.1,CATG00000007097.1,CATG00000007118.1,CATG00000007151.1,CATG00000007196.1,CATG00000007214.1,CATG00000007297.1,CATG00000007308.1,CATG00000007328.1,CATG00000007354.1,CATG00000007462.1,CATG00000007492.1,CATG00000007499.1,CATG00000007594.1,CATG00000007708.1,CATG00000007720.1,CATG00000007792.1,CATG00000007795.1,CATG00000007804.1,CATG00000007822.1,CATG00000007831.1,CATG00000007846.1,CATG00000007855.1,CATG00000007858.1,CATG00000007860.1,CATG00000007887.1,CATG00000007918.1,CATG00000007925.1,CATG00000008474.1,CATG00000008488.1,CATG00000008507.1,CATG00000008510.1,CATG00000008574.1,CATG00000008781.1,CATG00000008828.1,CATG00000008873.1,CATG00000008939.1,CATG00000008975.1,CATG00000009016.1,CATG00000009032.1,CATG00000009036.1,CATG00000009042.1,CATG00000009054.1,CATG00000009068.1,CATG00000009146.1,CATG00000009171.1,CATG00000009216.1,CATG00000009231.1,CATG00000009498.1,CATG00000009513.1,CATG00000009526.1,CATG00000009582.1,CATG00000009605.1,CATG00000009769.1,CATG00000009831.1,CATG00000009913.1,CATG00000009974.1,CATG00000010007.1,CATG00000010040.1,CATG00000010045.1,CATG00000010051.1,CATG00000010142.1,CATG00000010265.1,CATG00000010279.1,CATG00000010316.1,CATG00000010332.1,CATG00000010360.1,CATG00000010395.1,CATG00000010408.1,CATG00000010438.1,CATG00000010586.1,CATG00000010609.1,CATG00000010610.1,CATG00000010633.1,CATG00000010643.1,CATG00000010730.1,CATG00000010781.1,CATG00000010808.1,CATG00000010836.1,CATG00000010842.1,CATG00000010861.1,CATG00000010893.1,CATG00000010957.1,CATG00000010962.1,CATG00000010969.1,CATG00000010976.1,CATG00000011015.1,CATG00000011099.1,CATG00000011129.1,CATG00000011194.1,CATG00000011197.1,CATG00000011202.1,CATG00000011203.1,CATG00000011362.1,CATG00000011383.1,CATG00000011415.1,CATG00000011501.1,CATG00000011552.1,CATG00000011579.1,CATG00000011687.1,CATG00000011702.1,CATG00000011845.1,CATG00000011905.1,CATG00000011913.1,CATG00000011979.1,CATG00000011981.1,CATG00000012032.1,CATG00000012044.1,CATG00000012079.1,CATG00000012112.1,CATG00000012139.1,CATG00000012188.1,CATG00000012230.1,CATG00000012270.1,CATG00000012299.1,CATG00000012317.1,CATG00000012429.1,CATG00000012432.1,CATG00000012501.1,CATG00000012526.1,CATG00000012573.1,CATG00000012701.1,CATG00000012708.1,CATG00000012726.1,CATG00000012730.1,CATG00000012948.1,CATG00000012979.1,CATG00000013077.1,CATG00000013181.1,CATG00000013183.1,CATG00000013191.1,CATG00000013237.1,CATG00000013286.1,CATG00000013294.1,CATG00000013308.1,CATG00000013422.1,CATG00000013500.1,CATG00000013534.1,CATG00000013555.1,CATG00000013571.1,CATG00000013597.1,CATG00000013601.1,CATG00000013624.1,CATG00000013641.1,CATG00000013680.1,CATG00000013690.1,CATG00000013717.1,CATG00000013723.1,CATG00000013729.1,CATG00000013738.1,CATG00000013766.1,CATG00000013800.1,CATG00000013802.1,CATG00000013808.1,CATG00000013840.1,CATG00000013871.1,CATG00000013994.1,CATG00000013996.1,CATG00000013997.1,CATG00000014020.1,CATG00000014027.1,CATG00000014047.1,CATG00000014051.1,CATG00000014052.1,CATG00000014054.1,CATG00000014102.1,CATG00000014118.1,CATG00000014132.1,CATG00000014133.1,CATG00000014202.1,CATG00000014234.1,CATG00000014255.1,CATG00000014257.1,CATG00000014287.1,CATG00000014288.1,CATG00000014342.1,CATG00000014369.1,CATG00000014382.1,CATG00000014449.1,CATG00000014457.1,CATG00000014472.1,CATG00000014505.1,CATG00000014509.1,CATG00000014559.1,CATG00000014564.1,CATG00000014589.1,CATG00000014631.1,CATG00000014633.1,CATG00000014692.1,CATG00000014710.1,CATG00000014798.1,CATG00000014854.1,CATG00000014857.1,CATG00000014867.1,CATG00000014870.1,CATG00000014975.1,CATG00000015007.1,CATG00000015030.1,CATG00000015057.1,CATG00000015107.1,CATG00000015114.1,CATG00000015154.1,CATG00000015171.1,CATG00000015178.1,CATG00000015319.1,CATG00000015345.1,CATG00000015361.1,CATG00000015547.1,CATG00000015555.1,CATG00000015581.1,CATG00000015609.1,CATG00000015615.1,CATG00000015710.1,CATG00000015817.1,CATG00000015859.1,CATG00000015882.1,CATG00000015948.1,CATG00000015958.1,CATG00000016021.1,CATG00000016036.1,CATG00000016088.1,CATG00000016158.1,CATG00000016274.1,CATG00000016319.1,CATG00000016341.1,CATG00000016343.1,CATG00000016404.1,CATG00000016407.1,CATG00000016415.1,CATG00000016433.1,CATG00000016436.1,CATG00000016437.1,CATG00000016443.1,CATG00000016496.1,CATG00000016508.1,CATG00000016546.1,CATG00000016552.1,CATG00000016565.1,CATG00000016615.1,CATG00000016677.1,CATG00000016700.1,CATG00000016723.1,CATG00000016826.1,CATG00000016827.1,CATG00000016847.1,CATG00000016923.1,CATG00000016957.1,CATG00000016963.1,CATG00000016984.1,CATG00000016996.1,CATG00000017001.1,CATG00000017011.1,CATG00000017014.1,CATG00000017122.1,CATG00000017126.1,CATG00000017196.1,CATG00000017266.1,CATG00000017299.1,CATG00000017312.1,CATG00000017314.1,CATG00000017316.1,CATG00000017329.1,CATG00000017394.1,CATG00000017451.1,CATG00000017456.1,CATG00000017487.1,CATG00000017508.1,CATG00000017511.1,CATG00000017570.1,CATG00000017636.1,CATG00000017681.1,CATG00000017683.1,CATG00000017684.1,CATG00000017728.1,CATG00000017779.1,CATG00000017811.1,CATG00000017826.1,CATG00000017863.1,CATG00000017865.1,CATG00000017885.1,CATG00000017912.1,CATG00000017979.1,CATG00000018011.1,CATG00000018067.1,CATG00000018077.1,CATG00000018084.1,CATG00000018088.1,CATG00000018098.1,CATG00000018102.1,CATG00000018112.1,CATG00000018198.1,CATG00000018224.1,CATG00000018299.1,CATG00000018314.1,CATG00000018317.1,CATG00000018325.1,CATG00000018362.1,CATG00000018367.1,CATG00000018431.1,CATG00000018443.1,CATG00000018600.1,CATG00000018601.1,CATG00000018618.1,CATG00000018621.1,CATG00000018673.1,CATG00000018767.1,CATG00000018787.1,CATG00000018834.1,CATG00000018955.1,CATG00000019002.1,CATG00000019028.1,CATG00000019039.1,CATG00000019064.1,CATG00000019084.1,CATG00000019122.1,CATG00000019168.1,CATG00000019186.1,CATG00000019232.1,CATG00000019381.1,CATG00000019436.1,CATG00000019445.1,CATG00000019696.1,CATG00000019720.1,CATG00000019860.1,CATG00000019899.1,CATG00000019904.1,CATG00000019911.1,CATG00000019918.1,CATG00000019931.1,CATG00000019935.1,CATG00000019939.1,CATG00000020058.1,CATG00000020098.1,CATG00000020127.1,CATG00000020198.1,CATG00000020231.1,CATG00000020303.1,CATG00000020390.1,CATG00000020528.1,CATG00000020540.1,CATG00000020549.1,CATG00000020586.1,CATG00000020596.1,CATG00000020615.1,CATG00000020625.1,CATG00000020626.1,CATG00000020630.1,CATG00000020659.1,CATG00000020688.1,CATG00000020707.1,CATG00000020805.1,CATG00000020823.1,CATG00000020829.1,CATG00000021021.1,CATG00000021072.1,CATG00000021074.1,CATG00000021117.1,CATG00000021138.1,CATG00000021148.1,CATG00000021328.1,CATG00000021385.1,CATG00000021488.1,CATG00000021489.1,CATG00000021539.1,CATG00000021552.1,CATG00000021564.1,CATG00000021586.1,CATG00000021615.1,CATG00000021621.1,CATG00000021675.1,CATG00000021809.1,CATG00000021810.1,CATG00000021813.1,CATG00000021839.1,CATG00000021994.1,CATG00000022031.1,CATG00000022039.1,CATG00000022070.1,CATG00000022090.1,CATG00000022093.1,CATG00000022097.1,CATG00000022102.1,CATG00000022137.1,CATG00000022152.1,CATG00000022193.1,CATG00000022239.1,CATG00000022257.1,CATG00000022322.1,CATG00000022391.1,CATG00000022415.1,CATG00000022492.1,CATG00000022527.1,CATG00000022593.1,CATG00000022691.1,CATG00000022783.1,CATG00000022912.1,CATG00000022980.1,CATG00000023043.1,CATG00000023060.1,CATG00000023092.1,CATG00000023100.1,CATG00000023137.1,CATG00000023164.1,CATG00000023240.1,CATG00000023241.1,CATG00000023271.1,CATG00000023314.1,CATG00000023329.1,CATG00000023330.1,CATG00000023598.1,CATG00000023617.1,CATG00000023621.1,CATG00000023634.1,CATG00000023676.1,CATG00000023687.1,CATG00000023727.1,CATG00000023753.1,CATG00000023788.1,CATG00000023834.1,CATG00000023860.1,CATG00000023886.1,CATG00000023887.1,CATG00000023888.1,CATG00000023967.1,CATG00000023998.1,CATG00000024079.1,CATG00000024104.1,CATG00000024255.1,CATG00000024257.1,CATG00000024280.1,CATG00000024286.1,CATG00000024292.1,CATG00000024305.1,CATG00000024347.1,CATG00000024355.1,CATG00000024365.1,CATG00000024374.1,CATG00000024398.1,CATG00000024427.1,CATG00000024454.1,CATG00000024480.1,CATG00000024490.1,CATG00000024503.1,CATG00000024528.1,CATG00000024667.1,CATG00000024680.1,CATG00000024685.1,CATG00000024687.1,CATG00000024694.1,CATG00000024722.1,CATG00000024804.1,CATG00000024848.1,CATG00000024869.1,CATG00000025030.1,CATG00000025212.1,CATG00000025218.1,CATG00000025231.1,CATG00000025238.1,CATG00000025267.1,CATG00000025270.1,CATG00000025299.1,CATG00000025372.1,CATG00000025376.1,CATG00000025410.1,CATG00000025497.1,CATG00000025520.1,CATG00000025537.1,CATG00000025580.1,CATG00000025703.1,CATG00000025720.1,CATG00000025722.1,CATG00000025725.1,CATG00000025745.1,CATG00000025746.1,CATG00000025856.1,CATG00000025865.1,CATG00000025874.1,CATG00000025928.1,CATG00000025992.1,CATG00000025996.1,CATG00000026163.1,CATG00000026304.1,CATG00000026328.1,CATG00000026551.1,CATG00000026600.1,CATG00000026604.1,CATG00000026609.1,CATG00000026624.1,CATG00000026702.1,CATG00000026813.1,CATG00000027025.1,CATG00000027088.1,CATG00000027150.1,CATG00000027162.1,CATG00000027163.1,CATG00000027173.1,CATG00000027332.1,CATG00000027401.1,CATG00000027424.1,CATG00000027440.1,CATG00000027506.1,CATG00000027528.1,CATG00000027557.1,CATG00000027674.1,CATG00000027739.1,CATG00000027764.1,CATG00000027767.1,CATG00000027795.1,CATG00000027821.1,CATG00000027841.1,CATG00000027862.1,CATG00000027928.1,CATG00000028072.1,CATG00000028145.1,CATG00000028157.1,CATG00000028180.1,CATG00000028184.1,CATG00000028190.1,CATG00000028209.1,CATG00000028212.1,CATG00000028221.1,CATG00000028385.1,CATG00000028394.1,CATG00000028457.1,CATG00000028501.1,CATG00000028564.1,CATG00000028660.1,CATG00000028672.1,CATG00000028676.1,CATG00000028825.1,CATG00000028912.1,CATG00000028920.1,CATG00000028963.1,CATG00000028970.1,CATG00000028976.1,CATG00000029027.1,CATG00000029055.1,CATG00000029076.1,CATG00000029097.1,CATG00000029105.1,CATG00000029146.1,CATG00000029148.1,CATG00000029186.1,CATG00000029294.1,CATG00000029382.1,CATG00000029427.1,CATG00000029507.1,CATG00000029684.1,CATG00000029702.1,CATG00000029728.1,CATG00000029735.1,CATG00000029750.1,CATG00000029864.1,CATG00000029868.1,CATG00000029950.1,CATG00000030049.1,CATG00000030053.1,CATG00000030089.1,CATG00000030096.1,CATG00000030101.1,CATG00000030111.1,CATG00000030122.1,CATG00000030155.1,CATG00000030198.1,CATG00000030356.1,CATG00000030399.1,CATG00000030423.1,CATG00000030487.1,CATG00000030503.1,CATG00000030589.1,CATG00000030603.1,CATG00000030622.1,CATG00000030638.1,CATG00000030651.1,CATG00000030751.1,CATG00000030828.1,CATG00000030880.1,CATG00000030919.1,CATG00000031083.1,CATG00000031115.1,CATG00000031147.1,CATG00000031172.1,CATG00000031287.1,CATG00000031307.1,CATG00000031319.1,CATG00000031408.1,CATG00000031415.1,CATG00000031494.1,CATG00000031507.1,CATG00000031584.1,CATG00000031597.1,CATG00000031708.1,CATG00000031712.1,CATG00000031819.1,CATG00000031875.1,CATG00000031892.1,CATG00000031917.1,CATG00000031981.1,CATG00000032016.1,CATG00000032046.1,CATG00000032076.1,CATG00000032082.1,CATG00000032096.1,CATG00000032133.1,CATG00000032169.1,CATG00000032185.1,CATG00000032188.1,CATG00000032190.1,CATG00000032222.1,CATG00000032282.1,CATG00000032355.1,CATG00000032358.1,CATG00000032482.1,CATG00000032546.1,CATG00000032547.1,CATG00000032638.1,CATG00000032665.1,CATG00000032682.1,CATG00000032820.1,CATG00000032846.1,CATG00000032870.1,CATG00000032880.1,CATG00000032905.1,CATG00000032964.1,CATG00000032992.1,CATG00000033033.1,CATG00000033039.1,CATG00000033044.1,CATG00000033105.1,CATG00000033122.1,CATG00000033125.1,CATG00000033146.1,CATG00000033228.1,CATG00000033245.1,CATG00000033255.1,CATG00000033271.1,CATG00000033356.1,CATG00000033358.1,CATG00000033363.1,CATG00000033514.1,CATG00000033558.1,CATG00000033614.1,CATG00000033710.1,CATG00000033720.1,CATG00000033736.1,CATG00000033801.1,CATG00000033842.1,CATG00000033856.1,CATG00000033872.1,CATG00000033961.1,CATG00000034085.1,CATG00000034107.1,CATG00000034109.1,CATG00000034170.1,CATG00000034200.1,CATG00000034208.1,CATG00000034220.1,CATG00000034324.1,CATG00000034343.1,CATG00000034464.1,CATG00000034625.1,CATG00000034626.1,CATG00000034641.1,CATG00000034683.1,CATG00000034710.1,CATG00000034711.1,CATG00000034836.1,CATG00000034844.1,CATG00000034882.1,CATG00000034898.1,CATG00000034970.1,CATG00000034975.1,CATG00000035028.1,CATG00000035074.1,CATG00000035076.1,CATG00000035104.1,CATG00000035129.1,CATG00000035142.1,CATG00000035153.1,CATG00000035173.1,CATG00000035245.1,CATG00000035259.1,CATG00000035400.1,CATG00000035490.1,CATG00000035584.1,CATG00000035649.1,CATG00000035656.1,CATG00000035676.1,CATG00000035907.1,CATG00000035909.1,CATG00000035913.1,CATG00000035958.1,CATG00000035960.1,CATG00000035995.1,CATG00000036091.1,CATG00000036102.1,CATG00000036123.1,CATG00000036141.1,CATG00000036146.1,CATG00000036185.1,CATG00000036196.1,CATG00000036242.1,CATG00000036396.1,CATG00000036521.1,CATG00000036550.1,CATG00000036569.1,CATG00000036591.1,CATG00000036596.1,CATG00000036853.1,CATG00000036872.1,CATG00000036926.1,CATG00000036930.1,CATG00000037000.1,CATG00000037075.1,CATG00000037168.1,CATG00000037249.1,CATG00000037274.1,CATG00000037287.1,CATG00000037289.1,CATG00000037313.1,CATG00000037462.1,CATG00000037533.1,CATG00000037608.1,CATG00000037653.1,CATG00000037662.1,CATG00000037669.1,CATG00000037679.1,CATG00000037693.1,CATG00000037709.1,CATG00000037750.1,CATG00000037847.1,CATG00000037933.1,CATG00000037936.1,CATG00000037951.1,CATG00000038025.1,CATG00000038035.1,CATG00000038041.1,CATG00000038058.1,CATG00000038061.1,CATG00000038087.1,CATG00000038112.1,CATG00000038114.1,CATG00000038144.1,CATG00000038182.1,CATG00000038200.1,CATG00000038236.1,CATG00000038332.1,CATG00000038333.1,CATG00000038353.1,CATG00000038366.1,CATG00000038395.1,CATG00000038445.1,CATG00000038462.1,CATG00000038498.1,CATG00000038512.1,CATG00000038530.1,CATG00000038585.1,CATG00000038625.1,CATG00000038672.1,CATG00000038710.1,CATG00000038771.1,CATG00000038832.1,CATG00000038900.1,CATG00000038948.1,CATG00000038989.1,CATG00000039002.1,CATG00000039070.1,CATG00000039103.1,CATG00000039122.1,CATG00000039158.1,CATG00000039159.1,CATG00000039204.1,CATG00000039206.1,CATG00000039266.1,CATG00000039284.1,CATG00000039334.1,CATG00000039370.1,CATG00000039529.1,CATG00000039530.1,CATG00000039534.1,CATG00000039609.1,CATG00000039623.1,CATG00000039647.1,CATG00000039659.1,CATG00000039703.1,CATG00000039716.1,CATG00000039757.1,CATG00000039759.1,CATG00000039782.1,CATG00000039799.1,CATG00000039839.1,CATG00000039870.1,CATG00000039888.1,CATG00000039933.1,CATG00000040064.1,CATG00000040071.1,CATG00000040098.1,CATG00000040126.1,CATG00000040224.1,CATG00000040238.1,CATG00000040313.1,CATG00000040335.1,CATG00000040368.1,CATG00000040369.1,CATG00000040418.1,CATG00000040428.1,CATG00000040436.1,CATG00000040476.1,CATG00000040513.1,CATG00000040523.1,CATG00000040533.1,CATG00000040539.1,CATG00000040560.1,CATG00000040581.1,CATG00000040587.1,CATG00000040597.1,CATG00000040646.1,CATG00000040659.1,CATG00000040677.1,CATG00000040707.1,CATG00000040859.1,CATG00000040872.1,CATG00000040875.1,CATG00000040912.1,CATG00000040913.1,CATG00000040931.1,CATG00000040956.1,CATG00000040981.1,CATG00000041043.1,CATG00000041066.1,CATG00000041081.1,CATG00000041185.1,CATG00000041243.1,CATG00000041286.1,CATG00000041320.1,CATG00000041340.1,CATG00000041348.1,CATG00000041363.1,CATG00000041368.1,CATG00000041447.1,CATG00000041450.1,CATG00000041477.1,CATG00000041493.1,CATG00000041503.1,CATG00000041507.1,CATG00000041508.1,CATG00000041516.1,CATG00000041527.1,CATG00000041530.1,CATG00000041536.1,CATG00000041565.1,CATG00000041585.1,CATG00000041608.1,CATG00000041645.1,CATG00000041648.1,CATG00000041720.1,CATG00000041753.1,CATG00000041785.1,CATG00000041823.1,CATG00000041952.1,CATG00000042066.1,CATG00000042127.1,CATG00000042184.1,CATG00000042205.1,CATG00000042207.1,CATG00000042209.1,CATG00000042283.1,CATG00000042287.1,CATG00000042293.1,CATG00000042337.1,CATG00000042344.1,CATG00000042387.1,CATG00000042493.1,CATG00000042513.1,CATG00000042556.1,CATG00000042575.1,CATG00000042646.1,CATG00000042778.1,CATG00000042782.1,CATG00000042790.1,CATG00000042963.1,CATG00000043480.1,CATG00000043520.1,CATG00000043524.1,CATG00000043591.1,CATG00000043610.1,CATG00000043736.1,CATG00000043764.1,CATG00000043765.1,CATG00000043815.1,CATG00000043822.1,CATG00000043859.1,CATG00000043880.1,CATG00000043898.1,CATG00000043910.1,CATG00000043934.1,CATG00000044018.1,CATG00000044041.1,CATG00000044042.1,CATG00000044050.1,CATG00000044056.1,CATG00000044067.1,CATG00000044080.1,CATG00000044117.1,CATG00000044155.1,CATG00000044301.1,CATG00000044322.1,CATG00000044357.1,CATG00000044406.1,CATG00000044413.1,CATG00000044426.1,CATG00000044430.1,CATG00000044438.1,CATG00000044488.1,CATG00000044535.1,CATG00000044543.1,CATG00000044547.1,CATG00000044590.1,CATG00000044593.1,CATG00000044595.1,CATG00000044601.1,CATG00000044617.1,CATG00000044634.1,CATG00000044642.1,CATG00000044753.1,CATG00000044768.1,CATG00000044783.1,CATG00000044825.1,CATG00000044996.1,CATG00000045021.1,CATG00000045106.1,CATG00000045186.1,CATG00000045225.1,CATG00000045332.1,CATG00000045338.1,CATG00000045364.1,CATG00000045443.1,CATG00000045445.1,CATG00000045486.1,CATG00000045652.1,CATG00000045660.1,CATG00000045675.1,CATG00000045713.1,CATG00000045773.1,CATG00000045844.1,CATG00000046051.1,CATG00000046118.1,CATG00000046126.1,CATG00000046213.1,CATG00000046221.1,CATG00000046223.1,CATG00000046273.1,CATG00000046421.1,CATG00000046447.1,CATG00000046530.1,CATG00000046669.1,CATG00000046697.1,CATG00000046698.1,CATG00000046847.1,CATG00000046855.1,CATG00000046956.1,CATG00000047094.1,CATG00000047159.1,CATG00000047228.1,CATG00000047241.1,CATG00000047246.1,CATG00000047340.1,CATG00000047362.1,CATG00000047487.1,CATG00000047569.1,CATG00000047571.1,CATG00000047573.1,CATG00000047582.1,CATG00000047593.1,CATG00000047599.1,CATG00000047638.1,CATG00000047864.1,CATG00000047877.1,CATG00000047898.1,CATG00000047979.1,CATG00000048023.1,CATG00000048076.1,CATG00000048170.1,CATG00000048181.1,CATG00000048265.1,CATG00000048328.1,CATG00000048400.1,CATG00000048412.1,CATG00000048450.1,CATG00000048488.1,CATG00000048505.1,CATG00000048650.1,CATG00000048698.1,CATG00000048734.1,CATG00000048759.1,CATG00000048796.1,CATG00000048939.1,CATG00000049006.1,CATG00000049007.1,CATG00000049010.1,CATG00000049154.1,CATG00000049218.1,CATG00000049243.1,CATG00000049245.1,CATG00000049246.1,CATG00000049259.1,CATG00000049271.1,CATG00000049274.1,CATG00000049317.1,CATG00000049364.1,CATG00000049436.1,CATG00000049461.1,CATG00000049492.1,CATG00000049504.1,CATG00000049517.1,CATG00000049543.1,CATG00000049569.1,CATG00000049608.1,CATG00000049624.1,CATG00000049628.1,CATG00000049632.1,CATG00000049645.1,CATG00000049663.1,CATG00000049714.1,CATG00000049718.1,CATG00000049746.1,CATG00000049762.1,CATG00000049808.1,CATG00000049810.1,CATG00000049812.1,CATG00000049818.1,CATG00000049821.1,CATG00000049830.1,CATG00000049835.1,CATG00000049859.1,CATG00000049882.1,CATG00000049914.1,CATG00000049937.1,CATG00000049954.1,CATG00000049972.1,CATG00000049987.1,CATG00000050050.1,CATG00000050101.1,CATG00000050288.1,CATG00000050387.1,CATG00000050406.1,CATG00000050636.1,CATG00000050657.1,CATG00000050707.1,CATG00000050722.1,CATG00000050778.1,CATG00000050884.1,CATG00000051102.1,CATG00000051147.1,CATG00000051251.1,CATG00000051278.1,CATG00000051288.1,CATG00000051333.1,CATG00000051356.1,CATG00000051359.1,CATG00000051386.1,CATG00000051535.1,CATG00000051560.1,CATG00000051562.1,CATG00000051571.1,CATG00000051592.1,CATG00000051822.1,CATG00000051876.1,CATG00000051880.1,CATG00000051989.1,CATG00000052025.1,CATG00000052054.1,CATG00000052127.1,CATG00000052158.1,CATG00000052203.1,CATG00000052248.1,CATG00000052292.1,CATG00000052311.1,CATG00000052343.1,CATG00000052384.1,CATG00000052386.1,CATG00000052536.1,CATG00000052635.1,CATG00000052770.1,CATG00000052821.1,CATG00000052824.1,CATG00000052830.1,CATG00000052855.1,CATG00000052862.1,CATG00000052874.1,CATG00000052880.1,CATG00000052963.1,CATG00000052965.1,CATG00000052980.1,CATG00000052995.1,CATG00000053110.1,CATG00000053131.1,CATG00000053159.1,CATG00000053287.1,CATG00000053292.1,CATG00000053294.1,CATG00000053323.1,CATG00000053329.1,CATG00000053370.1,CATG00000053373.1,CATG00000053443.1,CATG00000053450.1,CATG00000053456.1,CATG00000053459.1,CATG00000053484.1,CATG00000053512.1,CATG00000053515.1,CATG00000053603.1,CATG00000053645.1,CATG00000053768.1,CATG00000053769.1,CATG00000053771.1,CATG00000053798.1,CATG00000053809.1,CATG00000053824.1,CATG00000053879.1,CATG00000053886.1,CATG00000053942.1,CATG00000053943.1,CATG00000053962.1,CATG00000053966.1,CATG00000054000.1,CATG00000054001.1,CATG00000054008.1,CATG00000054043.1,CATG00000054067.1,CATG00000054068.1,CATG00000054089.1,CATG00000054127.1,CATG00000054177.1,CATG00000054256.1,CATG00000054279.1,CATG00000054299.1,CATG00000054322.1,CATG00000054334.1,CATG00000054347.1,CATG00000054373.1,CATG00000054378.1,CATG00000054384.1,CATG00000054394.1,CATG00000054499.1,CATG00000054500.1,CATG00000054552.1,CATG00000054576.1,CATG00000054590.1,CATG00000054624.1,CATG00000054688.1,CATG00000054694.1,CATG00000054727.1,CATG00000054740.1,CATG00000054746.1,CATG00000054754.1,CATG00000054834.1,CATG00000054884.1,CATG00000054888.1,CATG00000054892.1,CATG00000055004.1,CATG00000055012.1,CATG00000055018.1,CATG00000055067.1,CATG00000055074.1,CATG00000055081.1,CATG00000055119.1,CATG00000055162.1,CATG00000055173.1,CATG00000055185.1,CATG00000055206.1,CATG00000055237.1,CATG00000055254.1,CATG00000055292.1,CATG00000055297.1,CATG00000055298.1,CATG00000055299.1,CATG00000055361.1,CATG00000055371.1,CATG00000055375.1,CATG00000055388.1,CATG00000055396.1,CATG00000055397.1,CATG00000055404.1,CATG00000055406.1,CATG00000055457.1,CATG00000055616.1,CATG00000055636.1,CATG00000055642.1,CATG00000055659.1,CATG00000055699.1,CATG00000055714.1,CATG00000055734.1,CATG00000055931.1,CATG00000055988.1,CATG00000056008.1,CATG00000056049.1,CATG00000056054.1,CATG00000056060.1,CATG00000056077.1,CATG00000056133.1,CATG00000056187.1,CATG00000056259.1,CATG00000056291.1,CATG00000056307.1,CATG00000056333.1,CATG00000056339.1,CATG00000056363.1,CATG00000056369.1,CATG00000056451.1,CATG00000056474.1,CATG00000056515.1,CATG00000056667.1,CATG00000056679.1,CATG00000056682.1,CATG00000056705.1,CATG00000056738.1,CATG00000056742.1,CATG00000056746.1,CATG00000056778.1,CATG00000056809.1,CATG00000056888.1,CATG00000056911.1,CATG00000056966.1,CATG00000057023.1,CATG00000057024.1,CATG00000057060.1,CATG00000057135.1,CATG00000057156.1,CATG00000057168.1,CATG00000057207.1,CATG00000057227.1,CATG00000057239.1,CATG00000057241.1,CATG00000057400.1,CATG00000057481.1,CATG00000057491.1,CATG00000057519.1,CATG00000057628.1,CATG00000057653.1,CATG00000057776.1,CATG00000057822.1,CATG00000057850.1,CATG00000057917.1,CATG00000057993.1,CATG00000058027.1,CATG00000058032.1,CATG00000058074.1,CATG00000058103.1,CATG00000058125.1,CATG00000058199.1,CATG00000058203.1,CATG00000058206.1,CATG00000058209.1,CATG00000058214.1,CATG00000058217.1,CATG00000058284.1,CATG00000058296.1,CATG00000058305.1,CATG00000058335.1,CATG00000058417.1,CATG00000058462.1,CATG00000058483.1,CATG00000058488.1,CATG00000058594.1,CATG00000058649.1,CATG00000058651.1,CATG00000058656.1,CATG00000058678.1,CATG00000058818.1,CATG00000058837.1,CATG00000058838.1,CATG00000058887.1,CATG00000058907.1,CATG00000058993.1,CATG00000059036.1,CATG00000059124.1,CATG00000059163.1,CATG00000059164.1,CATG00000059207.1,CATG00000059224.1,CATG00000059236.1,CATG00000059245.1,CATG00000059258.1,CATG00000059302.1,CATG00000059320.1,CATG00000059446.1,CATG00000059470.1,CATG00000059510.1,CATG00000059525.1,CATG00000059537.1,CATG00000059538.1,CATG00000059718.1,CATG00000059800.1,CATG00000059842.1,CATG00000059932.1,CATG00000059933.1,CATG00000059956.1,CATG00000059983.1,CATG00000060012.1,CATG00000060022.1,CATG00000060027.1,CATG00000060038.1,CATG00000060055.1,CATG00000060065.1,CATG00000060105.1,CATG00000060136.1,CATG00000060165.1,CATG00000060194.1,CATG00000060200.1,CATG00000060248.1,CATG00000060249.1,CATG00000060461.1,CATG00000060463.1,CATG00000060501.1,CATG00000060530.1,CATG00000060535.1,CATG00000060552.1,CATG00000060561.1,CATG00000060605.1,CATG00000060616.1,CATG00000060723.1,CATG00000060770.1,CATG00000060785.1,CATG00000060801.1,CATG00000060889.1,CATG00000060957.1,CATG00000061165.1,CATG00000061200.1,CATG00000061213.1,CATG00000061339.1,CATG00000061481.1,CATG00000061489.1,CATG00000061490.1,CATG00000061515.1,CATG00000061571.1,CATG00000061635.1,CATG00000061663.1,CATG00000061732.1,CATG00000061755.1,CATG00000061771.1,CATG00000061819.1,CATG00000061842.1,CATG00000061877.1,CATG00000062052.1,CATG00000062108.1,CATG00000062111.1,CATG00000062138.1,CATG00000062141.1,CATG00000062168.1,CATG00000062170.1,CATG00000062252.1,CATG00000062253.1,CATG00000062295.1,CATG00000062519.1,CATG00000062563.1,CATG00000062646.1,CATG00000062690.1,CATG00000062759.1,CATG00000062768.1,CATG00000062783.1,CATG00000062787.1,CATG00000062806.1,CATG00000062853.1,CATG00000062859.1,CATG00000062860.1,CATG00000062922.1,CATG00000063071.1,CATG00000063109.1,CATG00000063141.1,CATG00000063155.1,CATG00000063452.1,CATG00000063567.1,CATG00000063616.1,CATG00000063646.1,CATG00000063649.1,CATG00000063704.1,CATG00000063705.1,CATG00000063720.1,CATG00000063724.1,CATG00000063739.1,CATG00000063771.1,CATG00000063793.1,CATG00000063823.1,CATG00000063826.1,CATG00000063899.1,CATG00000063941.1,CATG00000064067.1,CATG00000064140.1,CATG00000064143.1,CATG00000064149.1,CATG00000064174.1,CATG00000064248.1,CATG00000064254.1,CATG00000064267.1,CATG00000064299.1,CATG00000064355.1,CATG00000064360.1,CATG00000064362.1,CATG00000064387.1,CATG00000064388.1,CATG00000064422.1,CATG00000064452.1,CATG00000064579.1,CATG00000064580.1,CATG00000064636.1,CATG00000064637.1,CATG00000064692.1,CATG00000064694.1,CATG00000064793.1,CATG00000064929.1,CATG00000064974.1,CATG00000065010.1,CATG00000065015.1,CATG00000065062.1,CATG00000065066.1,CATG00000065077.1,CATG00000065115.1,CATG00000065175.1,CATG00000065180.1,CATG00000065325.1,CATG00000065328.1,CATG00000065330.1,CATG00000065334.1,CATG00000065368.1,CATG00000065385.1,CATG00000065416.1,CATG00000065483.1,CATG00000065643.1,CATG00000065792.1,CATG00000065894.1,CATG00000065924.1,CATG00000065979.1,CATG00000066009.1,CATG00000066012.1,CATG00000066059.1,CATG00000066060.1,CATG00000066070.1,CATG00000066092.1,CATG00000066101.1,CATG00000066135.1,CATG00000066184.1,CATG00000066225.1,CATG00000066231.1,CATG00000066309.1,CATG00000066407.1,CATG00000066414.1,CATG00000066556.1,CATG00000066646.1,CATG00000066663.1,CATG00000066949.1,CATG00000066957.1,CATG00000067040.1,CATG00000067042.1,CATG00000067089.1,CATG00000067250.1,CATG00000067298.1,CATG00000067303.1,CATG00000067354.1,CATG00000067403.1,CATG00000067453.1,CATG00000067466.1,CATG00000067507.1,CATG00000067577.1,CATG00000067611.1,CATG00000067620.1,CATG00000067686.1,CATG00000067715.1,CATG00000067736.1,CATG00000067740.1,CATG00000067783.1,CATG00000067826.1,CATG00000067862.1,CATG00000067880.1,CATG00000067939.1,CATG00000068101.1,CATG00000068165.1,CATG00000068167.1,CATG00000068222.1,CATG00000068253.1,CATG00000068278.1,CATG00000068291.1,CATG00000068332.1,CATG00000068350.1,CATG00000068356.1,CATG00000068388.1,CATG00000068471.1,CATG00000068520.1,CATG00000068751.1,CATG00000068771.1,CATG00000068773.1,CATG00000068796.1,CATG00000068900.1,CATG00000068972.1,CATG00000068979.1,CATG00000069142.1,CATG00000069181.1,CATG00000069251.1,CATG00000069315.1,CATG00000069355.1,CATG00000069383.1,CATG00000069445.1,CATG00000069528.1,CATG00000069665.1,CATG00000069679.1,CATG00000069720.1,CATG00000069919.1,CATG00000069925.1,CATG00000070034.1,CATG00000070178.1,CATG00000070233.1,CATG00000070237.1,CATG00000070261.1,CATG00000070277.1,CATG00000070301.1,CATG00000070354.1,CATG00000070358.1,CATG00000070396.1,CATG00000070512.1,CATG00000070599.1,CATG00000070702.1,CATG00000070728.1,CATG00000070744.1,CATG00000070778.1,CATG00000070845.1,CATG00000070943.1,CATG00000070951.1,CATG00000070961.1,CATG00000070963.1,CATG00000071083.1,CATG00000071093.1,CATG00000071111.1,CATG00000071115.1,CATG00000071126.1,CATG00000071142.1,CATG00000071297.1,CATG00000071298.1,CATG00000071314.1,CATG00000071332.1,CATG00000071334.1,CATG00000071353.1,CATG00000071389.1,CATG00000071392.1,CATG00000071428.1,CATG00000071432.1,CATG00000071451.1,CATG00000071482.1,CATG00000071503.1,CATG00000071510.1,CATG00000071573.1,CATG00000071578.1,CATG00000071582.1,CATG00000071621.1,CATG00000071656.1,CATG00000071671.1,CATG00000071686.1,CATG00000071708.1,CATG00000071758.1,CATG00000071905.1,CATG00000072113.1,CATG00000072127.1,CATG00000072155.1,CATG00000072189.1,CATG00000072197.1,CATG00000072260.1,CATG00000072312.1,CATG00000072321.1,CATG00000072328.1,CATG00000072403.1,CATG00000072419.1,CATG00000072434.1,CATG00000072522.1,CATG00000072528.1,CATG00000072539.1,CATG00000072634.1,CATG00000072638.1,CATG00000072643.1,CATG00000072677.1,CATG00000072715.1,CATG00000072835.1,CATG00000072850.1,CATG00000072854.1,CATG00000072975.1,CATG00000073073.1,CATG00000073153.1,CATG00000073375.1,CATG00000073464.1,CATG00000073469.1,CATG00000073548.1,CATG00000073556.1,CATG00000073563.1,CATG00000073605.1,CATG00000073625.1,CATG00000073690.1,CATG00000073721.1,CATG00000073723.1,CATG00000073801.1,CATG00000073816.1,CATG00000073842.1,CATG00000073930.1,CATG00000073950.1,CATG00000074070.1,CATG00000074088.1,CATG00000074120.1,CATG00000074243.1,CATG00000074265.1,CATG00000074316.1,CATG00000074330.1,CATG00000074337.1,CATG00000074363.1,CATG00000074445.1,CATG00000074505.1,CATG00000074510.1,CATG00000074695.1,CATG00000074764.1,CATG00000074765.1,CATG00000074803.1,CATG00000074822.1,CATG00000074827.1,CATG00000074838.1,CATG00000074850.1,CATG00000074851.1,CATG00000074853.1,CATG00000074865.1,CATG00000074892.1,CATG00000074937.1,CATG00000074968.1,CATG00000074982.1,CATG00000075021.1,CATG00000075024.1,CATG00000075039.1,CATG00000075042.1,CATG00000075197.1,CATG00000075199.1,CATG00000075210.1,CATG00000075229.1,CATG00000075239.1,CATG00000075260.1,CATG00000075373.1,CATG00000075391.1,CATG00000075404.1,CATG00000075427.1,CATG00000075438.1,CATG00000075441.1,CATG00000075464.1,CATG00000075465.1,CATG00000075534.1,CATG00000075586.1,CATG00000075604.1,CATG00000075612.1,CATG00000075677.1,CATG00000075686.1,CATG00000075693.1,CATG00000075695.1,CATG00000075767.1,CATG00000075874.1,CATG00000075913.1,CATG00000076026.1,CATG00000076127.1,CATG00000076173.1,CATG00000076186.1,CATG00000076191.1,CATG00000076194.1,CATG00000076300.1,CATG00000076307.1,CATG00000076362.1,CATG00000076462.1,CATG00000076693.1,CATG000</t>
  </si>
  <si>
    <t>UBERON:0000485</t>
  </si>
  <si>
    <t>simple columnar epithelium</t>
  </si>
  <si>
    <t>Unilaminar epithelium, which consists of a single layer of columnar cells. Examples: ciliated columnar epithelium, gastric epithelium, microvillus columnar epithelium.[FMA]</t>
  </si>
  <si>
    <t>CNhs10875,CNhs12054,CNhs12058,CNhs12062</t>
  </si>
  <si>
    <t>CATG00000000088.1,CATG00000000736.1,CATG00000001200.1,CATG00000001672.1,CATG00000002516.1,CATG00000002825.1,CATG00000004539.1,CATG00000004850.1,CATG00000005243.1,CATG00000005604.1,CATG00000005801.1,CATG00000006016.1,CATG00000006744.1,CATG00000006780.1,CATG00000007462.1,CATG00000007676.1,CATG00000008766.1,CATG00000008982.1,CATG00000008983.1,CATG00000008985.1,CATG00000008986.1,CATG00000009357.1,CATG00000011634.1,CATG00000011832.1,CATG00000011928.1,CATG00000011990.1,CATG00000011999.1,CATG00000012286.1,CATG00000012292.1,CATG00000012294.1,CATG00000014045.1,CATG00000014627.1,CATG00000015287.1,CATG00000016092.1,CATG00000016957.1,CATG00000017300.1,CATG00000018268.1,CATG00000018328.1,CATG00000018957.1,CATG00000018958.1,CATG00000019241.1,CATG00000019377.1,CATG00000020586.1,CATG00000021510.1,CATG00000021764.1,CATG00000021810.1,CATG00000022162.1,CATG00000023028.1,CATG00000023611.1,CATG00000023888.1,CATG00000024034.1,CATG00000024726.1,CATG00000025580.1,CATG00000025763.1,CATG00000025824.1,CATG00000026184.1,CATG00000027865.1,CATG00000028168.1,CATG00000028650.1,CATG00000030837.1,CATG00000030843.1,CATG00000030881.1,CATG00000031295.1,CATG00000031334.1,CATG00000031386.1,CATG00000031389.1,CATG00000031391.1,CATG00000031500.1,CATG00000031702.1,CATG00000032679.1,CATG00000032934.1,CATG00000032955.1,CATG00000033023.1,CATG00000033096.1,CATG00000033334.1,CATG00000033923.1,CATG00000034601.1,CATG00000037057.1,CATG00000037443.1,CATG00000037523.1,CATG00000038578.1,CATG00000039207.1,CATG00000039288.1,CATG00000039444.1,CATG00000039986.1,CATG00000040013.1,CATG00000040064.1,CATG00000040370.1,CATG00000040396.1,CATG00000040446.1,CATG00000040884.1,CATG00000040999.1,CATG00000041237.1,CATG00000042034.1,CATG00000042036.1,CATG00000042232.1,CATG00000042600.1,CATG00000042688.1,CATG00000043300.1,CATG00000043663.1,CATG00000044412.1,CATG00000045284.1,CATG00000045442.1,CATG00000046280.1,CATG00000046938.1,CATG00000047094.1,CATG00000048692.1,CATG00000049436.1,CATG00000049666.1,CATG00000049696.1,CATG00000049826.1,CATG00000049835.1,CATG00000050005.1,CATG00000051357.1,CATG00000051748.1,CATG00000052461.1,CATG00000052762.1,CATG00000052877.1,CATG00000052905.1,CATG00000053680.1,CATG00000053805.1,CATG00000053973.1,CATG00000053992.1,CATG00000054028.1,CATG00000054030.1,CATG00000054460.1,CATG00000055108.1,CATG00000055127.1,CATG00000055197.1,CATG00000056221.1,CATG00000056426.1,CATG00000056669.1,CATG00000056679.1,CATG00000056950.1,CATG00000057355.1,CATG00000058209.1,CATG00000058559.1,CATG00000059800.1,CATG00000059961.1,CATG00000060165.1,CATG00000060167.1,CATG00000060356.1,CATG00000060386.1,CATG00000061516.1,CATG00000062290.1,CATG00000063461.1,CATG00000064764.1,CATG00000066161.1,CATG00000066162.1,CATG00000066606.1,CATG00000067218.1,CATG00000067223.1,CATG00000067311.1,CATG00000067812.1,CATG00000067892.1,CATG00000067893.1,CATG00000068130.1,CATG00000068418.1,CATG00000068454.1,CATG00000068592.1,CATG00000069002.1,CATG00000070724.1,CATG00000071420.1,CATG00000072898.1,CATG00000075162.1,CATG00000075836.1,CATG00000076016.1,CATG00000076026.1,CATG00000076731.1,CATG00000077986.1,CATG00000079737.1,CATG00000079741.1,CATG00000079758.1,CATG00000080010.1,CATG00000080233.1,CATG00000081292.1,CATG00000082568.1,CATG00000082666.1,CATG00000082681.1,CATG00000082684.1,CATG00000082772.1,CATG00000083449.1,CATG00000084015.1,CATG00000085119.1,CATG00000085318.1,CATG00000085328.1,CATG00000086537.1,CATG00000087054.1,CATG00000087230.1,CATG00000087342.1,CATG00000087443.1,CATG00000088350.1,CATG00000088586.1,CATG00000088641.1,CATG00000088916.1,CATG00000090333.1,CATG00000090725.1,CATG00000091534.1,CATG00000092216.1,CATG00000092338.1,CATG00000092341.1,CATG00000092342.1,CATG00000092476.1,CATG00000092827.1,CATG00000094096.1,CATG00000094880.1,CATG00000095008.1,CATG00000095513.1,CATG00000095724.1,CATG00000095926.1,CATG00000096745.1,CATG00000096923.1,CATG00000097174.1,CATG00000097178.1,CATG00000097656.1,CATG00000097851.1,CATG00000097865.1,CATG00000098377.1,CATG00000098747.1,CATG00000098773.1,CATG00000098779.1,CATG00000098869.1,CATG00000100718.1,CATG00000102335.1,CATG00000103390.1,CATG00000103391.1,CATG00000103786.1,CATG00000104953.1,CATG00000104957.1,CATG00000106314.1,CATG00000106709.1,CATG00000106954.1,CATG00000106996.1,CATG00000107289.1,CATG00000107304.1,CATG00000108639.1,CATG00000108913.1,CATG00000109048.1,CATG00000109382.1,CATG00000109844.1,CATG00000114510.1,CATG00000116206.1,CATG00000116321.1,CATG00000116398.1,CATG00000116501.1,CATG00000116585.1,CATG00000117663.1,ENSG00000005001.5,ENSG00000006453.9,ENSG00000008323.11,ENSG00000010438.12,ENSG00000019186.5,ENSG00000039068.14,ENSG00000049283.13,ENSG00000052344.11,ENSG00000057294.9,ENSG00000058085.10,ENSG00000062038.9,ENSG00000069812.7,ENSG00000070731.5,ENSG00000081277.7,ENSG00000084207.11,ENSG00000086548.8,ENSG00000088002.7,ENSG00000088726.11,ENSG00000089356.12,ENSG00000092295.7,ENSG00000099812.6,ENSG00000100065.10,ENSG00000100290.2,ENSG00000100558.4,ENSG00000101213.5,ENSG00000101311.11,ENSG00000102243.8,ENSG00000102890.10,ENSG00000103067.7,ENSG00000104413.11,ENSG00000104892.12,ENSG00000105699.12,ENSG00000106541.7,ENSG00000106789.8,ENSG00000107984.5,ENSG00000108375.8,ENSG00000108602.13,ENSG00000109101.3,ENSG00000110375.2,ENSG00000111012.5,ENSG00000111057.6,ENSG00000111319.8,ENSG00000112559.9,ENSG00000114378.12,ENSG00000115884.6,ENSG00000117407.12,ENSG00000117525.9,ENSG00000117595.6,ENSG00000119888.6,ENSG00000120055.5,ENSG00000120471.10,ENSG00000124102.4,ENSG00000124143.6,ENSG00000124429.13,ENSG00000124664.6,ENSG00000125731.8,ENSG00000125798.10,ENSG00000128422.11,ENSG00000129194.3,ENSG00000129354.7,ENSG00000129474.11,ENSG00000129514.4,ENSG00000130762.10,ENSG00000130829.13,ENSG00000131746.8,ENSG00000132470.9,ENSG00000132698.9,ENSG00000133477.12,ENSG00000135480.10,ENSG00000136327.6,ENSG00000136883.8,ENSG00000137440.3,ENSG00000137648.12,ENSG00000138271.4,ENSG00000140254.8,ENSG00000140832.5,ENSG00000141738.9,ENSG00000142273.6,ENSG00000142677.3,ENSG00000143375.10,ENSG00000143412.5,ENSG00000144045.9,ENSG00000146054.13,ENSG00000146700.8,ENSG00000146904.4,ENSG00000147689.12,ENSG00000148426.8,ENSG00000149418.6,ENSG00000151715.3,ENSG00000152939.10,ENSG00000153294.7,ENSG00000154102.6,ENSG00000154764.5,ENSG00000156463.13,ENSG00000157992.8,ENSG00000159166.9,ENSG00000163235.11,ENSG00000163362.6,ENSG00000163915.3,ENSG00000164078.8,ENSG00000164379.4,ENSG00000164855.11,ENSG00000165474.5,ENSG00000165905.12,ENSG00000166126.6,ENSG00000166145.10,ENSG00000167080.4,ENSG00000167105.3,ENSG00000167165.14,ENSG00000167600.9,ENSG00000167608.7,ENSG00000167644.7,ENSG00000169174.9,ENSG00000170209.4,ENSG00000171345.9,ENSG00000171346.9,ENSG00000171889.3,ENSG00000172478.13,ENSG00000173156.2,ENSG00000173801.12,ENSG00000174564.8,ENSG00000174951.6,ENSG00000175707.7,ENSG00000175793.10,ENSG00000176092.9,ENSG00000176826.11,ENSG00000177106.10,ENSG00000177627.5,ENSG00000178038.12,ENSG00000178078.7,ENSG00000178462.7,ENSG00000179148.5,ENSG00000179913.6,ENSG00000180066.5,ENSG00000180921.6,ENSG00000181392.10,ENSG00000181885.14,ENSG00000182795.12,ENSG00000183421.7,ENSG00000183742.8,ENSG00000183840.5,ENSG00000184292.5,ENSG00000184363.5,ENSG00000185467.7,ENSG00000186081.7,ENSG00000186832.4,ENSG00000186847.5,ENSG00000188643.6,ENSG00000188910.7,ENSG00000189120.3,ENSG00000189280.3,ENSG00000189334.4,ENSG00000189431.5,ENSG00000189433.5,ENSG00000196754.6,ENSG00000196878.8,ENSG00000199426.1,ENSG00000203436.1,ENSG00000203499.6,ENSG00000203722.3,ENSG00000205420.6,ENSG00000206075.9,ENSG00000207118.1,ENSG00000207547.1,ENSG00000207708.1,ENSG00000207713.1,ENSG00000207757.1,ENSG00000208038.1,ENSG00000213906.5,ENSG00000214514.3,ENSG00000214530.3,ENSG00000214772.2,ENSG00000214860.4,ENSG00000216306.3,ENSG00000218014.1,ENSG00000221241.1,ENSG00000221381.1,ENSG00000225950.3,ENSG00000226652.1,ENSG00000226887.3,ENSG00000227308.2,ENSG00000227479.1,ENSG00000228951.1,ENSG00000230439.2,ENSG00000230716.3,ENSG00000230937.5,ENSG00000231131.2,ENSG00000231483.1,ENSG00000231666.1,ENSG00000231802.1,ENSG00000231870.4,ENSG00000233203.2,ENSG00000233270.1,ENSG00000235124.1,ENSG00000235899.1,ENSG00000236751.1,ENSG00000236961.1,ENSG00000237425.1,ENSG00000237548.1,ENSG00000238117.1,ENSG00000238120.1,ENSG00000239556.2,ENSG00000240891.2,ENSG00000242136.1,ENSG00000242147.1,ENSG00000243802.2,ENSG00000246640.1,ENSG00000247844.1,ENSG00000248015.2,ENSG00000248663.2,ENSG00000249500.1,ENSG00000249942.1,ENSG00000250748.2,ENSG00000251191.3,ENSG00000251381.2,ENSG00000252699.1,ENSG00000253410.1,ENSG00000253483.1,ENSG00000253513.1,ENSG00000254261.1,ENSG00000254827.1,ENSG00000254842.2,ENSG00000254991.1,ENSG00000255100.1,ENSG00000256913.1,ENSG00000257084.1,ENSG00000257925.1,ENSG00000258018.1,ENSG00000258414.1,ENSG00000258440.1,ENSG00000259132.1,ENSG00000259230.1,ENSG00000260125.1,ENSG00000260459.2,ENSG00000260593.1,ENSG00000260899.1,ENSG00000261437.1,ENSG00000261663.1,ENSG00000262302.1,ENSG00000263718.2,ENSG00000264211.1,ENSG00000264831.1,ENSG00000265246.1,ENSG00000265291.1,ENSG00000265610.1,ENSG00000265660.1,ENSG00000266656.1,ENSG00000267073.1,ENSG00000267288.1,ENSG00000267530.2,ENSG00000267748.2,ENSG00000268655.1,ENSG00000268941.1,ENSG00000268947.1,ENSG00000269855.1,ENSG00000272121.1,ENSG00000272473.1</t>
  </si>
  <si>
    <t>UBERON:0000487</t>
  </si>
  <si>
    <t>simple squamous epithelium</t>
  </si>
  <si>
    <t>Unilaminar epithelium which consists of a single layer of squamous cells. Examples: pulmonary alveolar epithelium, endothelium.[FMA]</t>
  </si>
  <si>
    <t>CNhs10837,CNhs10851,CNhs10872,CNhs11325,CNhs11375,CNhs11376,CNhs11377,CNhs11925,CNhs11926,CNhs11967,CNhs11977,CNhs11978,CNhs12010,CNhs12022,CNhs12023,CNhs12024,CNhs12026,CNhs12084,CNhs12495,CNhs12496,CNhs12497</t>
  </si>
  <si>
    <t>CATG00000000112.1,CATG00000000413.1,CATG00000004025.1,CATG00000005720.1,CATG00000007799.1,CATG00000007968.1,CATG00000008686.1,CATG00000009062.1,CATG00000010061.1,CATG00000010291.1,CATG00000011976.1,CATG00000012067.1,CATG00000012286.1,CATG00000012288.1,CATG00000012956.1,CATG00000012966.1,CATG00000014376.1,CATG00000015042.1,CATG00000015351.1,CATG00000015961.1,CATG00000016757.1,CATG00000018618.1,CATG00000019529.1,CATG00000019538.1,CATG00000020602.1,CATG00000020751.1,CATG00000021580.1,CATG00000022675.1,CATG00000022709.1,CATG00000023239.1,CATG00000028000.1,CATG00000028059.1,CATG00000028168.1,CATG00000028597.1,CATG00000029033.1,CATG00000029625.1,CATG00000029938.1,CATG00000030039.1,CATG00000030577.1,CATG00000032105.1,CATG00000033287.1,CATG00000035663.1,CATG00000036525.1,CATG00000037972.1,CATG00000038217.1,CATG00000038563.1,CATG00000039954.1,CATG00000039987.1,CATG00000042584.1,CATG00000042669.1,CATG00000042868.1,CATG00000042870.1,CATG00000046210.1,CATG00000047721.1,CATG00000048815.1,CATG00000048945.1,CATG00000049000.1,CATG00000050201.1,CATG00000051684.1,CATG00000053957.1,CATG00000054600.1,CATG00000056050.1,CATG00000057722.1,CATG00000059666.1,CATG00000059678.1,CATG00000060356.1,CATG00000062749.1,CATG00000064302.1,CATG00000065439.1,CATG00000068110.1,CATG00000068525.1,CATG00000068639.1,CATG00000068640.1,CATG00000070342.1,CATG00000071640.1,CATG00000072615.1,CATG00000073314.1,CATG00000073954.1,CATG00000074073.1,CATG00000074711.1,CATG00000075172.1,CATG00000075303.1,CATG00000076246.1,CATG00000076339.1,CATG00000079927.1,CATG00000080182.1,CATG00000080186.1,CATG00000082368.1,CATG00000082734.1,CATG00000083054.1,CATG00000084021.1,CATG00000084507.1,CATG00000087379.1,CATG00000087712.1,CATG00000088365.1,CATG00000089628.1,CATG00000089786.1,CATG00000090888.1,CATG00000091847.1,CATG00000093443.1,CATG00000095078.1,CATG00000096634.1,CATG00000096749.1,CATG00000096914.1,CATG00000096923.1,CATG00000098547.1,CATG00000100945.1,CATG00000100969.1,CATG00000101583.1,CATG00000101927.1,CATG00000102471.1,CATG00000102904.1,CATG00000104063.1,CATG00000104339.1,CATG00000104504.1,CATG00000105595.1,CATG00000107384.1,CATG00000107562.1,CATG00000109918.1,CATG00000110135.1,CATG00000110507.1,CATG00000111061.1,CATG00000113398.1,CATG00000115044.1,CATG00000115532.1,CATG00000116725.1,CATG00000117070.1,ENSG00000037280.11,ENSG00000064989.8,ENSG00000066056.9,ENSG00000068001.9,ENSG00000073146.11,ENSG00000074660.11,ENSG00000076356.6,ENSG00000076706.10,ENSG00000078401.6,ENSG00000086991.8,ENSG00000091879.9,ENSG00000100311.12,ENSG00000101000.4,ENSG00000102010.10,ENSG00000103966.5,ENSG00000105538.4,ENSG00000106540.4,ENSG00000106991.9,ENSG00000108622.6,ENSG00000110799.9,ENSG00000113555.4,ENSG00000115380.14,ENSG00000117586.6,ENSG00000119630.9,ENSG00000120279.6,ENSG00000120337.7,ENSG00000124019.9,ENSG00000125378.11,ENSG00000125810.9,ENSG00000126785.8,ENSG00000127329.10,ENSG00000127920.5,ENSG00000128052.8,ENSG00000128645.11,ENSG00000128917.5,ENSG00000131037.10,ENSG00000133101.5,ENSG00000135312.4,ENSG00000135480.10,ENSG00000135636.9,ENSG00000138722.5,ENSG00000139567.8,ENSG00000140873.11,ENSG00000142798.12,ENSG00000142910.11,ENSG00000147113.12,ENSG00000149564.7,ENSG00000150048.6,ENSG00000153162.8,ENSG00000154133.10,ENSG00000154529.10,ENSG00000154783.6,ENSG00000157554.14,ENSG00000161940.6,ENSG00000162458.8,ENSG00000162618.8,ENSG00000163762.2,ENSG00000164035.5,ENSG00000164161.5,ENSG00000164283.8,ENSG00000164736.5,ENSG00000164867.6,ENSG00000165716.5,ENSG00000166670.5,ENSG00000167767.9,ENSG00000168505.6,ENSG00000169291.5,ENSG00000170891.6,ENSG00000171056.6,ENSG00000171388.9,ENSG00000172889.11,ENSG00000173269.9,ENSG00000173862.3,ENSG00000175264.3,ENSG00000175746.4,ENSG00000176435.6,ENSG00000177464.4,ENSG00000178922.12,ENSG00000179776.13,ENSG00000183578.5,ENSG00000184058.8,ENSG00000184113.8,ENSG00000184274.3,ENSG00000184497.8,ENSG00000185112.4,ENSG00000185361.4,ENSG00000185860.9,ENSG00000186105.7,ENSG00000188596.5,ENSG00000188643.6,ENSG00000196411.5,ENSG00000196421.3,ENSG00000196700.3,ENSG00000198844.6,ENSG00000199161.1,ENSG00000203883.5,ENSG00000207798.1,ENSG00000211764.1,ENSG00000215183.4,ENSG00000224459.1,ENSG00000226363.3,ENSG00000226937.5,ENSG00000227695.1,ENSG00000228401.3,ENSG00000228495.1,ENSG00000229751.1,ENSG00000229953.1,ENSG00000230109.1,ENSG00000230258.2,ENSG00000230266.1,ENSG00000230309.1,ENSG00000230479.1,ENSG00000231298.2,ENSG00000232949.1,ENSG00000233251.3,ENSG00000233292.1,ENSG00000233611.3,ENSG00000235770.1,ENSG00000236098.1,ENSG00000236641.1,ENSG00000238970.1,ENSG00000239322.1,ENSG00000243243.1,ENSG00000246211.2,ENSG00000248132.2,ENSG00000248890.1,ENSG00000249631.1,ENSG00000249751.1,ENSG00000249867.1,ENSG00000250073.2,ENSG00000250234.1,ENSG00000251314.2,ENSG00000252110.1,ENSG00000254416.1,ENSG00000254943.1,ENSG00000255471.1,ENSG00000255775.1,ENSG00000256083.1,ENSG00000257219.1,ENSG00000257477.1,ENSG00000258808.1,ENSG00000258902.1,ENSG00000259278.1,ENSG00000260604.1,ENSG00000263586.1,ENSG00000265980.1,ENSG00000267107.2,ENSG00000267175.1,ENSG00000267380.1,ENSG00000267583.1,ENSG00000268297.1,ENSG00000268592.2,ENSG00000269155.1,ENSG00000270547.1,ENSG00000272473.1,ENSG00000273132.1</t>
  </si>
  <si>
    <t>UBERON:0000946</t>
  </si>
  <si>
    <t>cardial valve</t>
  </si>
  <si>
    <t>A membranous fold of the heart that prevents reflux of fluid</t>
  </si>
  <si>
    <t>CNhs12855,CNhs12856,CNhs12857</t>
  </si>
  <si>
    <t>CATG00000000890.1,CATG00000000944.1,CATG00000000960.1,CATG00000001452.1,CATG00000001608.1,CATG00000003023.1,CATG00000003053.1,CATG00000003223.1,CATG00000003568.1,CATG00000003830.1,CATG00000003891.1,CATG00000003954.1,CATG00000003993.1,CATG00000004301.1,CATG00000004404.1,CATG00000004617.1,CATG00000004775.1,CATG00000004815.1,CATG00000005217.1,CATG00000005228.1,CATG00000005325.1,CATG00000005449.1,CATG00000007799.1,CATG00000008009.1,CATG00000008210.1,CATG00000008276.1,CATG00000008705.1,CATG00000009088.1,CATG00000009349.1,CATG00000010265.1,CATG00000010350.1,CATG00000010598.1,CATG00000011094.1,CATG00000011418.1,CATG00000012559.1,CATG00000013013.1,CATG00000013475.1,CATG00000014783.1,CATG00000014863.1,CATG00000015154.1,CATG00000015191.1,CATG00000015308.1,CATG00000015952.1,CATG00000016119.1,CATG00000016260.1,CATG00000016359.1,CATG00000016488.1,CATG00000016516.1,CATG00000016519.1,CATG00000016792.1,CATG00000016806.1,CATG00000016854.1,CATG00000017222.1,CATG00000017732.1,CATG00000017771.1,CATG00000017843.1,CATG00000018056.1,CATG00000018307.1,CATG00000018618.1,CATG00000019346.1,CATG00000019364.1,CATG00000020198.1,CATG00000020689.1,CATG00000021552.1,CATG00000021824.1,CATG00000022295.1,CATG00000022527.1,CATG00000022589.1,CATG00000022620.1,CATG00000022972.1,CATG00000023239.1,CATG00000023584.1,CATG00000023732.1,CATG00000023831.1,CATG00000023834.1,CATG00000023908.1,CATG00000024172.1,CATG00000024490.1,CATG00000024503.1,CATG00000025154.1,CATG00000025278.1,CATG00000027424.1,CATG00000028676.1,CATG00000028924.1,CATG00000029413.1,CATG00000029645.1,CATG00000029818.1,CATG00000030204.1,CATG00000030664.1,CATG00000031609.1,CATG00000032056.1,CATG00000032557.1,CATG00000032792.1,CATG00000033233.1,CATG00000033397.1,CATG00000033590.1,CATG00000034912.1,CATG00000036521.1,CATG00000036731.1,CATG00000037013.1,CATG00000037022.1,CATG00000037679.1,CATG00000037766.1,CATG00000037795.1,CATG00000037823.1,CATG00000038722.1,CATG00000038842.1,CATG00000039491.1,CATG00000039741.1,CATG00000040012.1,CATG00000040073.1,CATG00000040074.1,CATG00000040095.1,CATG00000040173.1,CATG00000040326.1,CATG00000040793.1,CATG00000040817.1,CATG00000040872.1,CATG00000041588.1,CATG00000041595.1,CATG00000042732.1,CATG00000043581.1,CATG00000043893.1,CATG00000044430.1,CATG00000044545.1,CATG00000045270.1,CATG00000046523.1,CATG00000046598.1,CATG00000047222.1,CATG00000047792.1,CATG00000047893.1,CATG00000048082.1,CATG00000048324.1,CATG00000048410.1,CATG00000048554.1,CATG00000048673.1,CATG00000048945.1,CATG00000048976.1,CATG00000049526.1,CATG00000049528.1,CATG00000049609.1,CATG00000049753.1,CATG00000049830.1,CATG00000049995.1,CATG00000049996.1,CATG00000050092.1,CATG00000050857.1,CATG00000050864.1,CATG00000050898.1,CATG00000051222.1,CATG00000051578.1,CATG00000051788.1,CATG00000052113.1,CATG00000052511.1,CATG00000052643.1,CATG00000053082.1,CATG00000053614.1,CATG00000053771.1,CATG00000055048.1,CATG00000055162.1,CATG00000055510.1,CATG00000055838.1,CATG00000056291.1,CATG00000056449.1,CATG00000056451.1,CATG00000056574.1,CATG00000057174.1,CATG00000057487.1,CATG00000058065.1,CATG00000058376.1,CATG00000058536.1,CATG00000058719.1,CATG00000059134.1,CATG00000059318.1,CATG00000059324.1,CATG00000059560.1,CATG00000059671.1,CATG00000059685.1,CATG00000060163.1,CATG00000060184.1,CATG00000060404.1,CATG00000061512.1,CATG00000061587.1,CATG00000061622.1,CATG00000061814.1,CATG00000062186.1,CATG00000062266.1,CATG00000062581.1,CATG00000062658.1,CATG00000063145.1,CATG00000063452.1,CATG00000063616.1,CATG00000063828.1,CATG00000064197.1,CATG00000064954.1,CATG00000064955.1,CATG00000065214.1,CATG00000065849.1,CATG00000065875.1,CATG00000065995.1,CATG00000066332.1,CATG00000066419.1,CATG00000066430.1,CATG00000066754.1,CATG00000066788.1,CATG00000066836.1,CATG00000067501.1,CATG00000067959.1,CATG00000068471.1,CATG00000068531.1,CATG00000068540.1,CATG00000068643.1,CATG00000068729.1,CATG00000068763.1,CATG00000069285.1,CATG00000070034.1,CATG00000070055.1,CATG00000070060.1,CATG00000070257.1,CATG00000070342.1,CATG00000070759.1,CATG00000070763.1,CATG00000070953.1,CATG00000071043.1,CATG00000072185.1,CATG00000072358.1,CATG00000072532.1,CATG00000072671.1,CATG00000073510.1,CATG00000073690.1,CATG00000073717.1,CATG00000073722.1,CATG00000074109.1,CATG00000074545.1,CATG00000074739.1,CATG00000074789.1,CATG00000074869.1,CATG00000074991.1,CATG00000075647.1,CATG00000075693.1,CATG00000075933.1,CATG00000076127.1,CATG00000076722.1,CATG00000077351.1,CATG00000077456.1,CATG00000077984.1,CATG00000078610.1,CATG00000078692.1,CATG00000078723.1,CATG00000079024.1,CATG00000079285.1,CATG00000080058.1,CATG00000080295.1,CATG00000080451.1,CATG00000081067.1,CATG00000081104.1,CATG00000081393.1,CATG00000082819.1,CATG00000082855.1,CATG00000083069.1,CATG00000083144.1,CATG00000083754.1,CATG00000083882.1,CATG00000083988.1,CATG00000084336.1,CATG00000085616.1,CATG00000085790.1,CATG00000085863.1,CATG00000086009.1,CATG00000086213.1,CATG00000086265.1,CATG00000086439.1,CATG00000086451.1,CATG00000086486.1,CATG00000086850.1,CATG00000086855.1,CATG00000087320.1,CATG00000088274.1,CATG00000088297.1,CATG00000088394.1,CATG00000088944.1,CATG00000089558.1,CATG00000090038.1,CATG00000090208.1,CATG00000091336.1,CATG00000091881.1,CATG00000092118.1,CATG00000092562.1,CATG00000093459.1,CATG00000093871.1,CATG00000094009.1,CATG00000094617.1,CATG00000095570.1,CATG00000095773.1,CATG00000095965.1,CATG00000096129.1,CATG00000096842.1,CATG00000097072.1,CATG00000097285.1,CATG00000097540.1,CATG00000097665.1,CATG00000098132.1,CATG00000098493.1,CATG00000101663.1,CATG00000101683.1,CATG00000102244.1,CATG00000102471.1,CATG00000102804.1,CATG00000103146.1,CATG00000103180.1,CATG00000103288.1,CATG00000103708.1,CATG00000103739.1,CATG00000103758.1,CATG00000103889.1,CATG00000105255.1,CATG00000105324.1,CATG00000106344.1,CATG00000106564.1,CATG00000106639.1,CATG00000106724.1,CATG00000106968.1,CATG00000107384.1,CATG00000107390.1,CATG00000108306.1,CATG00000108418.1,CATG00000108809.1,CATG00000109918.1,CATG00000110135.1,CATG00000111859.1,CATG00000112140.1,CATG00000112143.1,CATG00000112246.1,CATG00000112382.1,CATG00000112840.1,CATG00000113625.1,CATG00000113835.1,CATG00000113983.1,CATG00000114400.1,CATG00000114842.1,CATG00000114967.1,CATG00000114971.1,CATG00000115013.1,CATG00000115096.1,CATG00000115101.1,CATG00000115107.1,CATG00000115111.1,CATG00000115239.1,CATG00000115973.1,CATG00000116261.1,CATG00000116615.1,CATG00000116616.1,CATG00000116989.1,CATG00000117453.1,CATG00000117467.1,CATG00000117584.1,CATG00000118141.1,CATG00000118316.1,ENSG00000000971.11,ENSG00000004799.7,ENSG00000005102.8,ENSG00000007908.11,ENSG00000010282.10,ENSG00000010319.2,ENSG00000011465.12,ENSG00000034971.10,ENSG00000036448.5,ENSG00000036672.11,ENSG00000043591.4,ENSG00000047457.9,ENSG00000054938.11,ENSG00000057294.9,ENSG00000065320.4,ENSG00000069122.14,ENSG00000069431.6,ENSG00000071991.4,ENSG00000072163.14,ENSG00000076555.11,ENSG00000077009.9,ENSG00000077522.8,ENSG00000077943.7,ENSG00000078114.14,ENSG00000078814.11,ENSG00000079308.12,ENSG00000081052.10,ENSG00000082175.10,ENSG00000085276.13,ENSG00000088320.3,ENSG00000089225.15,ENSG00000090006.13,ENSG00000091482.5,ENSG00000092054.12,ENSG00000094963.9,ENSG00000095587.8,ENSG00000095637.16,ENSG00000099260.6,ENSG00000100234.11,ENSG00000100626.12,ENSG00000100628.7,ENSG00000101187.11,ENSG00000101440.5,ENSG00000101605.8,ENSG00000102010.10,ENSG00000102683.6,ENSG00000102802.5,ENSG00000103710.6,ENSG00000103994.12,ENSG00000104369.4,ENSG00000104879.4,ENSG00000105048.12,ENSG00000106018.9,ENSG00000106511.5,ENSG00000106624.4,ENSG00000106631.4,ENSG00000106809.6,ENSG00000106819.7,ENSG00000106823.8,ENSG00000107317.7,ENSG00000108823.11,ENSG00000109610.5,ENSG00000109819.4,ENSG00000109846.3,ENSG00000110328.5,ENSG00000110680.8,ENSG00000110799.9,ENSG00000111245.10,ENSG00000111341.5,ENSG00000111452.8,ENSG00000111816.6,ENSG00000112164.5,ENSG00000112183.10,ENSG00000112276.9,ENSG00000112562.14,ENSG00000112782.11,ENSG00000112936.14,ENSG00000113296.10,ENSG00000113396.8,ENSG00000114279.9,ENSG00000114378.12,ENSG00000114654.6,ENSG00000114854.3,ENSG00000114923.12,ENSG00000115183.9,ENSG00000115361.3,ENSG00000115593.10,ENSG00000116981.3,ENSG00000117461.10,ENSG00000118194.14,ENSG00000118407.10,ENSG00000118729.10,ENSG00000118849.5,ENSG00000119147.5,ENSG00000120049.14,ENSG00000120156.16,ENSG00000120937.8,ENSG00000121361.3,ENSG00000121743.3,ENSG00000121769.3,ENSG00000121898.8,ENSG00000122176.10,ENSG00000122367.15,ENSG00000122477.8,ENSG00000122679.4,ENSG00000123358.15,ENSG00000123570.3,ENSG00000124593.10,ENSG00000124701.5,ENSG00000124743.5,ENSG00000124749.12,ENSG00000124772.7,ENSG00000125046.10,ENSG00000125810.9,ENSG00000125878.4,ENSG00000126895.9,ENSG00000127083.7,ENSG00000127329.10,ENSG00000127472.6,ENSG00000127954.8,ENSG00000128274.11,ENSG00000128591.11,ENSG00000128849.9,ENSG00000128917.5,ENSG00000129170.4,ENSG00000129467.9,ENSG00000129521.9,ENSG00000129595.8,ENSG00000129991.8,ENSG00000130037.3,ENSG00000130054.4,ENSG00000130300.4,ENSG00000130307.7,ENSG00000130528.7,ENSG00000130700.6,ENSG00000131055.4,ENSG00000131477.6,ENSG00000131730.11,ENSG00000132464.7,ENSG00000132561.9,ENSG00000132622.6,ENSG00000132938.14,ENSG00000133026.8,ENSG00000133065.6,ENSG00000133067.13,ENSG00000133392.12,ENSG00000133454.11,ENSG00000133874.1,ENSG00000134020.6,ENSG00000134533.2,ENSG00000134571.6,ENSG00000134716.5,ENSG00000134765.5,ENSG00000134775.11,ENSG00000135424.11,ENSG00000135447.12,ENSG00000135547.4,ENSG00000136383.6,ENSG00000136457.5,ENSG00000136546.9,ENSG00000136574.13,ENSG00000136842.9,ENSG00000137033.7,ENSG00000137507.7,ENSG00000137878.12,ENSG00000138100.9,ENSG00000138347.11,ENSG00000138615.4,ENSG00000138622.3,ENSG00000139044.6,ENSG00000139549.2,ENSG00000139914.6,ENSG00000140416.15,ENSG00000140506.12,ENSG00000140795.8,ENSG00000140986.7,ENSG00000141052.13,ENSG00000141161.7,ENSG00000141338.9,ENSG00000141448.4,ENSG00000142661.14,ENSG00000142973.8,ENSG00000143140.6,ENSG00000143196.4,ENSG00000143248.8,ENSG00000143341.7,ENSG00000143632.10,ENSG00000144140.5,ENSG00000144476.5,ENSG00000144596.7,ENSG00000144668.7,ENSG00000144712.7,ENSG00000145244.7,ENSG00000145730.16,ENSG00000145861.7,ENSG00000145936.4,ENSG00000146147.10,ENSG00000146809.8,ENSG00000146926.6,ENSG00000147113.12,ENSG00000147166.6,ENSG00000147485.8,ENSG00000147573.12,ENSG00000148180.12,ENSG00000148357.12,ENSG00000148677.6,ENSG00000149596.6,ENSG00000150722.6,ENSG00000151067.16,ENSG00000151468.9,ENSG00000151729.6,ENSG00000151789.5,ENSG00000152580.8,ENSG00000152583.8,ENSG00000152779.12,ENSG00000153132.8,ENSG00000153531.8,ENSG00000153820.8,ENSG00000154175.12,ENSG00000154258.12,ENSG00000154262.8,ENSG00000154263.13,ENSG00000154330.8,ENSG00000154553.9,ENSG00000154556.13,ENSG00000154783.6,ENSG00000154856.8,ENSG00000155657.19,ENSG00000156218.8,ENSG00000156219.12,ENSG00000156427.7,ENSG00000156885.4,ENSG00000157110.11,ENSG00000157510.9,ENSG00000157570.7,ENSG00000157654.13,ENSG00000158022.6,ENSG00000158352.11,ENSG00000158683.3,ENSG00000158859.9,ENSG00000158955.6,ENSG00000159251.6,ENSG00000160013.4,ENSG00000160321.10,ENSG00000160678.7,ENSG00000160808.5,ENSG00000161281.6,ENSG00000161381.9,ENSG00000161647.14,ENSG00000161649.8,ENSG00000161940.6,ENSG00000162409.6,ENSG00000162614.14,ENSG00000162687.12,ENSG00000162998.4,ENSG00000163072.10,ENSG00000163083.5,ENSG00000163092.15,ENSG00000163110.10,ENSG00000163239.8,ENSG00000163380.11,ENSG00000163431.11,ENSG00000163492.9,ENSG00000163638.9,ENSG00000163710.3,ENSG00000163749.13,ENSG00000163815.5,ENSG00000163827.8,ENSG00000163833.6,ENSG00000163909.6,ENSG00000164035.5,ENSG00000164107.7,ENSG00000164270.13,ENSG00000164309.10,ENSG00000164440.10,ENSG00000164530.9,ENSG00000164532.10,ENSG00000164708.5,ENSG00000164867.6,ENSG00000164946.15,ENSG00000164949.3,ENSG00000165072.9,ENSG00000165192.9,ENSG00000165269.8,ENSG00000165507.8,ENSG00000165810.12,ENSG00000165995.14,ENSG00000166183.11,ENSG00000166199.8,ENSG00000166265.7,ENSG00000166292.7,ENSG00000166317.7,ENSG00000166592.7,ENSG00000166831.4,ENSG00000166979.8,ENSG00000167874.6,ENSG00000168079.12,ENSG00000168334.8,ENSG00000168386.14,ENSG00000168427.7,ENSG00000168477.13,ENSG00000169031.14,ENSG00000169271.1,ENSG00000169291.5,ENSG00000169418.9,ENSG00000170681.6,ENSG00000170801.5,ENSG00000170807.11,ENSG00000171714.10,ENSG00000171819.4,ENSG00000171992.8,ENSG00000172139.10,ENSG00000172156.3,ENSG00000172159.11,ENSG00000172209.4,ENSG00000172348.10,ENSG00000172399.5,ENSG00000172554.7,ENSG00000172572.6,ENSG00000172724.7,ENSG00000172889.11,ENSG00000173175.10,ENSG00000173269.9,ENSG00000173641.13,ENSG00000173918.10,ENSG00000173991.5,ENSG00000174059.12,ENSG00000174175.12,ENSG00000174233.7,ENSG00000174348.9,ENSG00000174407.7,ENSG00000174429.3,ENSG00000174437.12,ENSG00000174502.14,ENSG00000174640.8,ENSG00000175084.7,ENSG00000175206.6,ENSG00000175946.8,ENSG00000175967.3,ENSG00000176194.13,ENSG00000176728.3,ENSG00000176907.3,ENSG00000177354.7,ENSG00000177464.4,ENSG00000177990.7,ENSG00000178104.15,ENSG00000178175.7,ENSG00000178343.4,ENSG00000179136.2,ENSG00000179300.3,ENSG00000180053.6,ENSG00000180785.8,ENSG00000181072.7,ENSG00000181856.10,ENSG00000182111.8,ENSG00000182177.9,ENSG00000182253.10,ENSG00000182463.11,ENSG00000182492.11,ENSG00000182809.6,ENSG00000182836.5,ENSG00000183023.14,ENSG00000183067.5,ENSG00000183072.9,ENSG00000183230.12,ENSG00000183242.7,ENSG00000183571.9,ENSG00000183722.7,ENSG00000183798.4,ENSG00000183873.11,ENSG00000184160.6,ENSG00000184274.3,ENSG00000184343.6,ENSG00000184489.7,ENSG00000184601.6,ENSG00000184811.3,ENSG00000184828.5,ENSG00000185010.9,ENSG00000185028.3,ENSG00000185186.4,ENSG00000185437.9,ENSG00000185532.10,ENSG00000185739.9,ENSG00000186073.7,ENSG00000186439.8,ENSG00000186466.4,ENSG00000186510.7,ENSG00000186994.7,ENSG00000187151.3,ENSG00000187461.5,ENSG00000187479.4,ENSG00000187513.8,ENSG00000187550.4,ENSG00000187642.5,ENSG00000187715.9,ENSG00000187889.8,ENSG00000187955.7,ENSG00000188257.6,ENSG00000188730.4,ENSG00000188783.5,ENSG00000189129.9,ENSG00000189409.8,ENSG00000196109.6,ENSG00000196159.7,ENSG00000196569.7,ENSG00000196700.3,ENSG00000197047.1,ENSG00000197245.4,ENSG00000197256.6,ENSG00000197296.5,ENSG00000197321.10,ENSG00000197445.2,ENSG00000197580.7,ENSG00000197616.7,ENSG00000197766.3,ENSG00000197859.5,ENSG00000197893.9,ENSG00000198125.8,ENSG00000198336.5,ENSG00000198523.5,ENSG00000198626.11,ENSG00000198692.5,ENSG00000198727.2,ENSG00000198729.4,ENSG00000198744.5,ENSG00000198786.2,ENSG00000198796.6,ENSG00000198804.2,ENSG00000198840.2,ENSG00000198842.5,ENSG00000198844.6,ENSG00000198888.2,ENSG00000198899.2,ENSG00000198938.2,ENSG00000198947.10,ENSG00000199030.1,ENSG00000199161.1,ENSG00000203403.2,ENSG00000203740.3,ENSG00000203799.6,ENSG00000203867.7,ENSG00000203872.6,ENSG00000203883.5,ENSG00000204003.4,ENSG00000204291.6,ENSG00000204301.5,ENSG00000204388.5,ENSG00000205018.2,ENSG00000205038.7,ENSG00000205334.2,ENSG00000205362.6,ENSG00000205517.8,ENSG00000205560.8,ENSG00000205678.3,ENSG00000206384.6,ENSG00000207582.1,ENSG00000209082.1,ENSG00000210082.2,ENSG00000210127.1,ENSG00000210140.1,ENSG00000210144.1,ENSG00000210174.1,ENSG00000210194.1,ENSG00000210195.2,ENSG00000211445.7,ENSG00000212907.2,ENSG00000213088.5,ENSG00000213165.2,ENSG00000213431.4,ENSG00000214097.4,ENSG00000214357.4,ENSG00000215018.5,ENSG00000215246.4,ENSG00000219087.2,ENSG00000220113.2,ENSG00000220908.2,ENSG00000221857.3,ENSG00000221986.2,ENSG00000222268.1,ENSG00000223040.1,ENSG00000223561.2,ENSG00000223659.1,ENSG00000223678.1,ENSG00000223855.1,ENSG00000223930.1,ENSG00000224067.2,ENSG00000224238.2,ENSG00000225519.1,ENSG00000225630.1,ENSG00000225670.3,ENSG00000226005.3,ENSG00000226063.1,ENSG00000226306.6,ENSG00000226403.1,ENSG00000226900.1,ENSG00000226963.1,ENSG00000227558.4,ENSG00000227789.1,ENSG00000227954.2,ENSG00000228401.3,ENSG00000228812.3,ENSG00000228950.1,ENSG00000229108.1,ENSG00000229367.1,ENSG00000229604.2,ENSG00000229622.1,ENSG00000230252.1,ENSG00000230327.1,ENSG00000230442.1,ENSG00000231246.1,ENSG00000231274.4,ENSG00000231811.2,ENSG00000231933.3,ENSG00000233005.1,ENSG00000233117.2,ENSG00000233292.1,ENSG00000233760.1,ENSG00000234438.2,ENSG00000234520.1,ENSG00000234604.2,ENSG00000235160.1,ENSG00000235279.1,ENSG00000235288.1,ENSG00000235535.3,ENSG00000235547.3,ENSG00000235997.2,ENSG00000236208.1,ENSG00000236714.1,ENSG00000236751.1,ENSG00000236849.1,ENSG00000237055.1,ENSG00000237125.4,ENSG00000237257.1,ENSG00000237268.2,ENSG00000237512.2,ENSG00000237721.1,ENSG00000237807.3,ENSG00000237827.1,ENSG00000237928.1,ENSG00000237973.1,ENSG00000238184.1,ENSG00000239388.4,ENSG00000240084.1,ENSG00000240583.6,ENSG00000240654.2,ENSG00000241135.1,ENSG00000242178.1,ENSG00000243107.1,ENSG00000243658.1,ENSG00000244214.1,ENSG00000244300.2,ENSG00000244921.2,ENSG00000245532.4,ENSG00000245869.2,ENSG00000247627.2,ENSG00000248300.1,ENSG00000248713.1,ENSG00000248864.1,ENSG00000248907.1,ENSG00000249145.1,ENSG00000249416.2,ENSG00000249669.3,ENSG00000249740.1,ENSG00000250303.2,ENSG00000250508.1,ENSG00000250708.1,ENSG00000250891.1,ENSG00000251209.3,ENSG00000251244.1,ENSG00000251322.3,ENSG00000251449.2,ENSG00000251628.1,ENSG00000252196.1,ENSG00000252690.2,ENSG00000253135.1,ENSG00000253168.1,ENSG00000253177.1,ENSG00000253261.1,ENSG00000253270.1,ENSG00000253284.2,ENSG00000253348.1,ENSG00000253373.1,ENSG00000253557.1,ENSG00000253852.1,ENSG00000254139.1,ENSG00000254565.1,ENSG00000254824.1,ENSG00000255308.1,ENSG00000255399.2,ENSG00000255465.3,ENSG00000255504.1,ENSG00000255529.3,ENSG00000255633.3,ENSG00000255772.1,ENSG00000255823.1,ENSG00000255910.1,ENSG00000256045.1,ENSG00000256492.1,ENSG00000256540.1,ENSG00000256618.1,ENSG00000256721.1,ENSG00000256879.1,ENSG00000256892.1,ENSG00000256906.1,ENSG00000257252.1,ENSG00000257259.1,ENSG00000257337.2,ENSG00000257542.4,ENSG00000258168.1,ENSG00000258303.1,ENSG00000258444.1,ENSG00000258569.1,ENSG00000258580.1,ENSG00000258667.1,ENSG00000259124.1,ENSG00000259319.1,ENSG00000259402.1,ENSG00000259444.1,ENSG00000259560.1,ENSG00000260460.1,ENSG00000260492.1,ENSG00000260658.1,ENSG00000260971.3,ENSG00000261039.1,ENSG00000261051.1,ENSG00000261117.1,ENSG00000261472.1,ENSG00000262061.1,ENSG00000262115.1,ENSG00000263155.1,ENSG00000263257.1,ENSG00000263317.1,ENSG00000264338.1,ENSG00000264433.1,ENSG00000264604.1,ENSG00000264868.1,ENSG00000265010.1,ENSG00000265096.1,ENSG00000265142.2,ENSG00000265542.1,ENSG00000265888.1,ENSG00000266010.1,ENSG00000266043.1,ENSG00000266168.1,ENSG00000266176.1,ENSG00000266964.1,ENSG00000267082.1,ENSG00000267206.1,ENSG00000267299.1,ENSG00000267532.2,ENSG00000268205.1,ENSG00000268518.1,ENSG00000269067.1,ENSG00000269113.3,ENSG00000269936.2,ENSG00000270112.2,ENSG00000270188.1,ENSG00000270307.1,ENSG00000270388.1,ENSG00000270394.1,ENSG00000270571.2,ENSG00000270640.1,ENSG00000270672.1,ENSG00000270906.1,ENSG00000271207.1,ENSG00000271687.1,ENSG00000271952.1,ENSG00000271959.1,ENSG00000272034.1,ENSG00000272566.1,ENSG00000273348.1</t>
  </si>
  <si>
    <t>UBERON:0000947</t>
  </si>
  <si>
    <t>aorta</t>
  </si>
  <si>
    <t>The main trunk of the systemic arterial system that carries blood from the heart to all the organs and other structures of the body, bringing oxygenated blood to all parts of the body in the systemic circulation</t>
  </si>
  <si>
    <t>CNhs10837,CNhs10838,CNhs10874,CNhs11085,CNhs11305,CNhs11309,CNhs11375,CNhs11760,CNhs11926,CNhs11978,CNhs12011,CNhs12022,CNhs12495,CNhs13339,CNhs13349,CNhs13358,CNhs13369,CNhs13567,CNhs13577</t>
  </si>
  <si>
    <t>CATG00000003622.1,CATG00000003623.1,CATG00000005146.1,CATG00000007968.1,CATG00000010291.1,CATG00000011976.1,CATG00000019490.1,CATG00000020602.1,CATG00000022675.1,CATG00000023391.1,CATG00000044656.1,CATG00000046265.1,CATG00000046578.1,CATG00000047757.1,CATG00000048399.1,CATG00000059666.1,CATG00000062136.1,CATG00000062749.1,CATG00000069358.1,CATG00000072794.1,CATG00000075481.1,CATG00000079996.1,CATG00000081335.1,CATG00000082734.1,CATG00000095695.1,CATG00000096639.1,CATG00000098547.1,CATG00000098744.1,CATG00000100320.1,CATG00000100945.1,CATG00000100969.1,CATG00000104063.1,CATG00000104339.1,CATG00000109489.1,CATG00000111061.1,CATG00000113398.1,CATG00000114825.1,CATG00000116308.1,ENSG00000066056.9,ENSG00000078401.6,ENSG00000086991.8,ENSG00000102010.10,ENSG00000106540.4,ENSG00000108342.8,ENSG00000109193.6,ENSG00000119630.9,ENSG00000120279.6,ENSG00000124875.5,ENSG00000127589.4,ENSG00000127920.5,ENSG00000150551.10,ENSG00000154133.10,ENSG00000154529.10,ENSG00000159263.11,ENSG00000163739.4,ENSG00000164161.5,ENSG00000164171.6,ENSG00000164283.8,ENSG00000164736.5,ENSG00000170054.10,ENSG00000171388.9,ENSG00000175746.4,ENSG00000179776.13,ENSG00000185860.9,ENSG00000196611.4,ENSG00000224743.2,ENSG00000228495.1,ENSG00000228714.2,ENSG00000232949.1,ENSG00000235770.1,ENSG00000237013.1,ENSG00000248132.2,ENSG00000248890.1,ENSG00000249210.1,ENSG00000249631.1,ENSG00000249751.1,ENSG00000250339.2,ENSG00000255471.1,ENSG00000257219.1,ENSG00000259721.1,ENSG00000265799.1,ENSG00000265980.1,ENSG00000267175.1,ENSG00000267747.1</t>
  </si>
  <si>
    <t>UBERON:0000948</t>
  </si>
  <si>
    <t>heart</t>
  </si>
  <si>
    <t>A myogenic muscular circulatory organ found in the vertebrate cardiovascular system composed of chambers of cardiac muscle. It is the primary circulatory organ.</t>
  </si>
  <si>
    <t>CNhs10653,CNhs10878,CNhs11088,CNhs11378,CNhs11789,CNhs11790,CNhs11909,CNhs11987,CNhs11989,CNhs12027,CNhs12045,CNhs12057,CNhs12061,CNhs12341,CNhs12350,CNhs12368,CNhs12369,CNhs12370,CNhs12371,CNhs12498,CNhs12571,CNhs12855,CNhs12856,CNhs12857</t>
  </si>
  <si>
    <t>CATG00000003623.1,CATG00000010265.1,CATG00000018402.1,CATG00000030279.1,CATG00000035285.1,CATG00000037022.1,CATG00000044402.1,CATG00000055048.1,CATG00000056293.1,CATG00000080058.1,CATG00000086213.1,CATG00000091881.1,CATG00000096234.1,CATG00000101663.1,CATG00000103739.1,CATG00000103889.1,CATG00000104063.1,CATG00000114825.1,CATG00000118017.1,ENSG00000057294.9,ENSG00000071991.4,ENSG00000089225.15,ENSG00000101955.10,ENSG00000102802.5,ENSG00000105825.7,ENSG00000106631.4,ENSG00000108342.8,ENSG00000109193.6,ENSG00000109511.6,ENSG00000112183.10,ENSG00000112936.14,ENSG00000118407.10,ENSG00000118849.5,ENSG00000120937.8,ENSG00000121743.3,ENSG00000124875.5,ENSG00000127472.6,ENSG00000133454.11,ENSG00000136574.13,ENSG00000137033.7,ENSG00000141052.13,ENSG00000141448.4,ENSG00000148677.6,ENSG00000154258.12,ENSG00000156466.8,ENSG00000159261.6,ENSG00000163827.8,ENSG00000164532.10,ENSG00000169067.2,ENSG00000172139.10,ENSG00000172399.5,ENSG00000173641.13,ENSG00000173918.10,ENSG00000182836.5,ENSG00000183072.9,ENSG00000183242.7,ENSG00000183873.11,ENSG00000196611.4,ENSG00000198125.8,ENSG00000198523.5,ENSG00000215246.4,ENSG00000226679.1,ENSG00000228714.2,ENSG00000230838.1,ENSG00000232949.1,ENSG00000234520.1,ENSG00000234695.1,ENSG00000237013.1,ENSG00000237125.4,ENSG00000240602.3,ENSG00000241135.1,ENSG00000241644.2,ENSG00000249417.1,ENSG00000253330.1,ENSG00000253802.1,ENSG00000254959.2,ENSG00000258168.1,ENSG00000259471.1,ENSG00000260604.1,ENSG00000264748.1,ENSG00000265096.1,ENSG00000266010.1,ENSG00000270105.1,ENSG00000272736.1,ENSG00000273388.1</t>
  </si>
  <si>
    <t>UBERON:0000949</t>
  </si>
  <si>
    <t>endocrine system</t>
  </si>
  <si>
    <t>Anatomical system that consists of the glands and parts of glands that produce endocrine secretions and help to integrate and control bodily metabolic activity.</t>
  </si>
  <si>
    <t>CNhs10624,CNhs10633,CNhs10634,CNhs10650,CNhs10877,CNhs11335,CNhs11756,CNhs11769,CNhs11798,CNhs12075,CNhs12092,CNhs12093,CNhs12228,CNhs12229,CNhs12340,CNhs12349,CNhs12626,CNhs13804,CNhs13805,CNhs14230,CNhs14231</t>
  </si>
  <si>
    <t>CATG00000005325.1,CATG00000005894.1,CATG00000006805.1,CATG00000008781.1,CATG00000021824.1,CATG00000023031.1,CATG00000023979.1,CATG00000024386.1,CATG00000025912.1,CATG00000027292.1,CATG00000029264.1,CATG00000033271.1,CATG00000038174.1,CATG00000039616.1,CATG00000040073.1,CATG00000040074.1,CATG00000044406.1,CATG00000045390.1,CATG00000047453.1,CATG00000048536.1,CATG00000051290.1,CATG00000051757.1,CATG00000052943.1,CATG00000053438.1,CATG00000054029.1,CATG00000054031.1,CATG00000055806.1,CATG00000056063.1,CATG00000056133.1,CATG00000056464.1,CATG00000057124.1,CATG00000058837.1,CATG00000067697.1,CATG00000075713.1,CATG00000081623.1,CATG00000084511.1,CATG00000090881.1,CATG00000095763.1,CATG00000095995.1,CATG00000096010.1,CATG00000099157.1,CATG00000106070.1,CATG00000108922.1,CATG00000109156.1,CATG00000109879.1,CATG00000113667.1,CATG00000113983.1,ENSG00000000971.11,ENSG00000001626.10,ENSG00000002933.3,ENSG00000003989.12,ENSG00000005187.7,ENSG00000005421.4,ENSG00000005471.11,ENSG00000005981.8,ENSG00000006071.7,ENSG00000007516.9,ENSG00000007933.8,ENSG00000009694.9,ENSG00000009950.11,ENSG00000011347.5,ENSG00000012504.9,ENSG00000015413.5,ENSG00000016391.6,ENSG00000025423.7,ENSG00000039139.9,ENSG00000039537.9,ENSG00000042781.8,ENSG00000047457.9,ENSG00000055955.11,ENSG00000060709.9,ENSG00000070601.5,ENSG00000071909.14,ENSG00000072133.6,ENSG00000073849.10,ENSG00000075239.9,ENSG00000076554.11,ENSG00000077616.6,ENSG00000079689.9,ENSG00000083807.5,ENSG00000084110.6,ENSG00000084674.9,ENSG00000085552.12,ENSG00000086619.9,ENSG00000087237.6,ENSG00000089199.5,ENSG00000090534.13,ENSG00000090539.11,ENSG00000090975.8,ENSG00000091513.10,ENSG00000091831.17,ENSG00000095203.10,ENSG00000099834.14,ENSG00000099937.6,ENSG00000100583.4,ENSG00000100604.8,ENSG00000101746.11,ENSG00000102362.11,ENSG00000102743.10,ENSG00000102890.10,ENSG00000102967.7,ENSG00000103067.7,ENSG00000103449.7,ENSG00000104635.9,ENSG00000104760.12,ENSG00000105219.4,ENSG00000105697.3,ENSG00000105707.9,ENSG00000105852.6,ENSG00000106069.16,ENSG00000106128.14,ENSG00000106258.9,ENSG00000106384.6,ENSG00000106526.6,ENSG00000106538.5,ENSG00000106565.13,ENSG00000106633.11,ENSG00000106686.12,ENSG00000106804.6,ENSG00000108176.10,ENSG00000108187.11,ENSG00000108370.11,ENSG00000108950.7,ENSG00000109072.9,ENSG00000110680.8,ENSG00000112293.10,ENSG00000112299.7,ENSG00000112530.7,ENSG00000112796.5,ENSG00000113302.4,ENSG00000113600.6,ENSG00000113790.6,ENSG00000113805.8,ENSG00000113924.7,ENSG00000114378.12,ENSG00000115138.6,ENSG00000115255.6,ENSG00000115290.5,ENSG00000115361.3,ENSG00000116690.7,ENSG00000116761.7,ENSG00000116833.9,ENSG00000117594.5,ENSG00000117707.11,ENSG00000117791.11,ENSG00000117971.7,ENSG00000118004.13,ENSG00000118137.5,ENSG00000118271.5,ENSG00000118520.9,ENSG00000119147.5,ENSG00000120332.11,ENSG00000120341.14,ENSG00000120756.8,ENSG00000120907.13,ENSG00000120915.9,ENSG00000121310.12,ENSG00000121410.7,ENSG00000122735.11,ENSG00000122787.10,ENSG00000123453.12,ENSG00000124205.11,ENSG00000124253.9,ENSG00000124602.5,ENSG00000124713.5,ENSG00000124839.8,ENSG00000125144.9,ENSG00000125730.12,ENSG00000125798.10,ENSG00000125851.5,ENSG00000126218.7,ENSG00000126259.15,ENSG00000128655.12,ENSG00000129214.10,ENSG00000129514.4,ENSG00000129596.4,ENSG00000129946.6,ENSG00000129965.9,ENSG00000130222.6,ENSG00000130300.4,ENSG00000130413.11,ENSG00000130649.5,ENSG00000130812.6,ENSG00000130940.10,ENSG00000130988.8,ENSG00000131781.8,ENSG00000132321.12,ENSG00000132437.13,ENSG00000132541.6,ENSG00000132561.9,ENSG00000132837.10,ENSG00000132840.5,ENSG00000132872.7,ENSG00000132906.13,ENSG00000132938.14,ENSG00000133135.9,ENSG00000133488.10,ENSG00000134240.7,ENSG00000134443.5,ENSG00000134709.6,ENSG00000135094.6,ENSG00000135346.4,ENSG00000135423.8,ENSG00000135697.5,ENSG00000135744.7,ENSG00000136305.7,ENSG00000136574.13,ENSG00000136872.13,ENSG00000136883.8,ENSG00000137474.15,ENSG00000137561.4,ENSG00000137875.4,ENSG00000138030.8,ENSG00000138207.8,ENSG00000138356.9,ENSG00000138792.5,ENSG00000139194.3,ENSG00000139269.2,ENSG00000139344.3,ENSG00000139988.5,ENSG00000140107.10,ENSG00000140263.9,ENSG00000140284.6,ENSG00000140470.9,ENSG00000140479.12,ENSG00000141505.7,ENSG00000142494.9,ENSG00000142677.3,ENSG00000142748.8,ENSG00000143001.4,ENSG00000143171.8,ENSG00000143365.12,ENSG00000143412.5,ENSG00000143627.13,ENSG00000144406.14,ENSG00000144481.12,ENSG00000144852.12,ENSG00000144908.9,ENSG00000145626.7,ENSG00000145692.10,ENSG00000146678.5,ENSG00000147255.13,ENSG00000147257.9,ENSG00000147647.8,ENSG00000148795.5,ENSG00000148935.6,ENSG00000149131.11,ENSG00000149150.4,ENSG00000149300.5,ENSG00000150722.6,ENSG00000151062.10,ENSG00000151224.8,ENSG00000151575.10,ENSG00000151655.13,ENSG00000151790.4,ENSG00000152078.5,ENSG00000152939.10,ENSG00000152990.9,ENSG00000153237.13,ENSG00000153446.11,ENSG00000153822.9,ENSG00000154274.10,ENSG00000156042.13,ENSG00000156414.14,ENSG00000157388.9,ENSG00000157399.10,ENSG00000157502.8,ENSG00000158014.10,ENSG00000158104.7,ENSG00000158125.5,ENSG00000158258.11,ENSG00000158445.7,ENSG00000158816.11,ENSG00000158874.7,ENSG00000159403.11,ENSG00000159409.10,ENSG00000159423.12,ENSG00000160180.14,ENSG00000160282.9,ENSG00000160867.10,ENSG00000161944.12,ENSG00000162267.8,ENSG00000162595.4,ENSG00000162688.11,ENSG00000162782.11,ENSG00000162882.10,ENSG00000163116.5,ENSG00000163331.6,ENSG00000163377.10,ENSG00000163586.5,ENSG00000163631.12,ENSG00000163687.9,ENSG00000163746.7,ENSG00000163959.5,ENSG00000164199.11,ENSG00000164266.6,ENSG00000164344.11,ENSG00000164825.3,ENSG00000165105.9,ENSG00000165140.5,ENSG00000165164.8,ENSG00000165215.5,ENSG00000165376.6,ENSG00000165591.6,ENSG00000165659.12,ENSG00000165828.9,ENSG00000166035.6,ENSG00000166148.2,ENSG00000166278.10,ENSG00000166347.14,ENSG00000166349.5,ENSG00000166741.3,ENSG00000166840.9,ENSG00000166922.4,ENSG00000167701.9,ENSG00000167711.9,ENSG00000168491.5,ENSG00000168743.8,ENSG00000168772.9,ENSG00000169031.14,ENSG00000169116.7,ENSG00000169242.7,ENSG00000169435.9,ENSG00000169562.9,ENSG00000169752.12,ENSG00000169903.6,ENSG00000170289.8,ENSG00000170324.15,ENSG00000170382.7,ENSG00000170412.12,ENSG00000170439.5,ENSG00000170476.11,ENSG00000170608.2,ENSG00000170615.10,ENSG00000170959.10,ENSG00000171236.9,ENSG00000171303.5,ENSG00000171433.7,ENSG00000171551.7,ENSG00000171557.12,ENSG00000171560.10,ENSG00000171564.7,ENSG00000171759.4,ENSG00000171766.11,ENSG00000171903.12,ENSG00000171962.13,ENSG00000172828.8,ENSG00000173432.6,ENSG00000174567.7,ENSG00000174808.7,ENSG00000174827.9,ENSG00000175868.9,ENSG00000175899.10,ENSG00000176153.10,ENSG00000176769.9,ENSG00000176771.11,ENSG00000176974.13,ENSG00000178401.10,ENSG00000179761.7,ENSG00000180089.4,ENSG00000180535.3,ENSG00000181031.11,ENSG00000181392.10,ENSG00000182107.5,ENSG00000182326.10,ENSG00000182568.12,ENSG00000182871.10,ENSG00000182985.12,ENSG00000183044.7,ENSG00000183549.6,ENSG00000183833.12,ENSG00000183844.12,ENSG00000184374.2,ENSG00000184500.10,ENSG00000184925.7,ENSG00000185008.13,ENSG00000185133.9,ENSG00000185186.4,ENSG00000185559.9,ENSG00000185652.7,ENSG00000186094.12,ENSG00000186188.6,ENSG00000186529.10,ENSG00000186714.8,ENSG00000186976.10,ENSG00000187008.2,ENSG00000187017.10,ENSG00000187045.12,ENSG00000187097.8,ENSG00000187193.8,ENSG00000187546.9,ENSG00000187867.4,ENSG00000187889.8,ENSG00000188086.8,ENSG00000188107.9,ENSG00000188257.6,ENSG00000188338.10,ENSG00000188452.9,ENSG00000188488.9,ENSG00000188833.5,ENSG00000189056.9,ENSG00000196109.6,ENSG00000196132.7,ENSG00000196136.12,ENSG00000196177.8,ENSG00000196482.12,ENSG00000196557.6,ENSG00000196616.8,ENSG00000196660.6,ENSG00000197249.8,ENSG00000197444.5,ENSG00000197580.7,ENSG00000197822.6,ENSG00000197859.5,ENSG00000197977.3,ENSG00000198515.9,ENSG00000198535.5,ENSG00000198734.6,ENSG00000198848.8,ENSG00000198929.8,ENSG00000198984.1,ENSG00000204128.5,ENSG00000204396.6,ENSG00000204444.6,ENSG00000204653.5,ENSG00000205038.7,ENSG00000205358.3,ENSG00000205361.4,ENSG00000205364.3,ENSG00000205403.8,ENSG00000205502.3,ENSG00000206549.8,ENSG00000207703.1,ENSG00000211445.7,ENSG00000211452.6,ENSG00000213398.3,ENSG00000213494.5,ENSG00000214050.3,ENSG00000214274.5,ENSG00000214652.4,ENSG00000215915.5,ENSG00000223414.2,ENSG00000224093.1,ENSG00000224680.4,ENSG00000224790.1,ENSG00000224957.1,ENSG00000225489.2,ENSG00000226074.4,ENSG00000226403.1,ENSG00000226530.1,ENSG00000226913.1,ENSG00000227117.2,ENSG00000227906.3,ENSG00000228340.1,ENSG00000228431.1,ENSG00000228695.5,ENSG00000228933.3,ENSG00000229348.1,ENSG00000229370.1,ENSG00000229970.3,ENSG00000230058.1,ENSG00000230461.4,ENSG00000230490.2,ENSG00000230506.1,ENSG00000231294.1,ENSG00000231690.2,ENSG00000233008.1,ENSG00000233922.1,ENSG00000234026.1,ENSG00000234076.1,ENSG00000234678.1,ENSG00000234906.4,ENSG00000235280.2,ENSG00000235641.3,ENSG00000235910.1,ENSG00000236155.2,ENSG00000236283.1,ENSG00000236358.1,ENSG00000236532.1,ENSG00000237857.2,ENSG00000237863.2,ENSG00000238290.1,ENSG00000241570.4,ENSG00000242265.1,ENSG00000242600.2,ENSG00000243083.1,ENSG00000243649.4,ENSG00000243955.1,ENSG00000244239.1,ENSG00000244255.1,ENSG00000247011.2,ENSG00000248144.1,ENSG00000248663.2,ENSG00000249096.2,ENSG00000249364.1,ENSG00000249923.1,ENSG00000250056.1,ENSG00000250305.4,ENSG00000250343.1,ENSG00000250994.1,ENSG00000251139.1,ENSG00000251209.3,ENSG00000253313.1,ENSG00000253477.1,ENSG00000255794.2,ENSG00000256540.1,ENSG00000256725.1,ENSG00000257482.3,ENSG00000257767.2,ENSG00000258818.2,ENSG00000258913.1,ENSG00000258999.1,ENSG00000259171.1,ENSG00000259343.1,ENSG00000259444.1,ENSG00000259827.1,ENSG00000260276.1,ENSG00000261332.1,ENSG00000261572.1,ENSG00000261701.2,ENSG00000262670.1,ENSG00000262943.3,ENSG00000263082.1,ENSG00000263772.1,ENSG00000264575.1,ENSG00000264614.1,ENSG00000265158.1,ENSG00000265254.1,ENSG00000265817.1,ENSG00000266903.1,ENSG00000267045.1,ENSG00000267385.1,ENSG00000267660.1,ENSG00000269067.1,ENSG00000270933.1,ENSG00000271092.1,ENSG00000271945.1,ENSG00000272189.1,ENSG00000272849.1,ENSG00000273138.1,ENSG00000273259.1</t>
  </si>
  <si>
    <t>UBERON:0000955</t>
  </si>
  <si>
    <t>brain</t>
  </si>
  <si>
    <t>The brain is the center of the nervous system in all vertebrate, and most invertebrate, animals. Some primitive animals such as jellyfish and starfish have a decentralized nervous system without a brain, while sponges lack any nervous system at all. In vertebrates, the brain is located in the head, protected by the skull and close to the primary sensory apparatus of vision, hearing, balance, taste, and smell[WP].</t>
  </si>
  <si>
    <t>CNhs10617,CNhs10637,CNhs10638,CNhs10640,CNhs10641,CNhs10642,CNhs10643,CNhs10644,CNhs10645,CNhs10646,CNhs10647,CNhs10649,CNhs10864,CNhs11319,CNhs11321,CNhs11782,CNhs11784,CNhs11787,CNhs11795,CNhs11796,CNhs11797,CNhs11960,CNhs12005,CNhs12081,CNhs12117,CNhs12228,CNhs12229,CNhs12310,CNhs12311,CNhs12312,CNhs12314,CNhs12315,CNhs12316,CNhs12317,CNhs12318,CNhs12319,CNhs12320,CNhs12321,CNhs12322,CNhs12323,CNhs12324,CNhs12344,CNhs12610,CNhs12996,CNhs13793,CNhs13794,CNhs13795,CNhs13796,CNhs13797,CNhs13798,CNhs13799,CNhs13800,CNhs13801,CNhs13802,CNhs13803,CNhs13804,CNhs13805,CNhs13808,CNhs13809,CNhs13912,CNhs14069,CNhs14070,CNhs14071,CNhs14073,CNhs14074,CNhs14075,CNhs14076,CNhs14078,CNhs14079,CNhs14080,CNhs14081,CNhs14082,CNhs14083,CNhs14084,CNhs14221,CNhs14224,CNhs14226,CNhs14227,CNhs14230,CNhs14231,CNhs14549,CNhs14550,CNhs14551,CNhs14552,CNhs14618</t>
  </si>
  <si>
    <t>CATG00000000031.1,CATG00000000183.1,CATG00000000263.1,CATG00000000417.1,CATG00000000442.1,CATG00000000487.1,CATG00000000512.1,CATG00000000711.1,CATG00000000944.1,CATG00000000960.1,CATG00000001087.1,CATG00000001185.1,CATG00000001260.1,CATG00000001283.1,CATG00000001316.1,CATG00000001331.1,CATG00000001384.1,CATG00000001395.1,CATG00000001565.1,CATG00000001570.1,CATG00000001662.1,CATG00000001665.1,CATG00000001710.1,CATG00000001815.1,CATG00000001906.1,CATG00000001994.1,CATG00000002062.1,CATG00000002237.1,CATG00000002249.1,CATG00000002561.1,CATG00000002582.1,CATG00000002596.1,CATG00000002663.1,CATG00000002765.1,CATG00000002936.1,CATG00000002958.1,CATG00000002996.1,CATG00000003125.1,CATG00000003136.1,CATG00000003266.1,CATG00000003278.1,CATG00000003289.1,CATG00000003291.1,CATG00000003300.1,CATG00000003303.1,CATG00000003309.1,CATG00000003325.1,CATG00000003338.1,CATG00000003410.1,CATG00000003470.1,CATG00000003745.1,CATG00000003810.1,CATG00000003830.1,CATG00000003863.1,CATG00000003891.1,CATG00000003993.1,CATG00000004036.1,CATG00000004052.1,CATG00000004091.1,CATG00000004114.1,CATG00000004175.1,CATG00000004224.1,CATG00000004252.1,CATG00000004376.1,CATG00000004455.1,CATG00000004464.1,CATG00000004492.1,CATG00000004493.1,CATG00000004816.1,CATG00000004823.1,CATG00000004825.1,CATG00000004844.1,CATG00000004846.1,CATG00000004874.1,CATG00000004923.1,CATG00000005088.1,CATG00000005139.1,CATG00000005186.1,CATG00000005225.1,CATG00000005272.1,CATG00000005541.1,CATG00000005717.1,CATG00000005759.1,CATG00000005765.1,CATG00000005802.1,CATG00000005842.1,CATG00000005849.1,CATG00000005899.1,CATG00000006034.1,CATG00000006040.1,CATG00000006044.1,CATG00000006092.1,CATG00000006223.1,CATG00000006258.1,CATG00000006449.1,CATG00000006466.1,CATG00000006484.1,CATG00000006500.1,CATG00000006600.1,CATG00000006868.1,CATG00000006926.1,CATG00000006970.1,CATG00000007019.1,CATG00000007046.1,CATG00000007117.1,CATG00000007174.1,CATG00000007282.1,CATG00000007293.1,CATG00000007338.1,CATG00000007354.1,CATG00000007374.1,CATG00000007389.1,CATG00000007536.1,CATG00000007547.1,CATG00000007548.1,CATG00000007552.1,CATG00000007639.1,CATG00000007655.1,CATG00000007993.1,CATG00000008033.1,CATG00000008305.1,CATG00000008312.1,CATG00000008313.1,CATG00000008552.1,CATG00000008704.1,CATG00000008825.1,CATG00000008896.1,CATG00000008904.1,CATG00000008939.1,CATG00000008952.1,CATG00000009016.1,CATG00000009038.1,CATG00000009232.1,CATG00000009338.1,CATG00000009624.1,CATG00000009673.1,CATG00000009677.1,CATG00000009695.1,CATG00000009732.1,CATG00000009771.1,CATG00000009893.1,CATG00000009908.1,CATG00000010029.1,CATG00000010259.1,CATG00000010404.1,CATG00000010460.1,CATG00000010474.1,CATG00000010877.1,CATG00000010950.1,CATG00000010995.1,CATG00000011038.1,CATG00000011082.1,CATG00000011157.1,CATG00000011192.1,CATG00000011645.1,CATG00000011702.1,CATG00000011894.1,CATG00000011979.1,CATG00000011984.1,CATG00000012087.1,CATG00000012173.1,CATG00000012404.1,CATG00000012430.1,CATG00000012476.1,CATG00000012584.1,CATG00000012605.1,CATG00000012933.1,CATG00000013067.1,CATG00000013188.1,CATG00000013221.1,CATG00000013286.1,CATG00000013405.1,CATG00000013716.1,CATG00000013767.1,CATG00000013831.1,CATG00000014051.1,CATG00000014113.1,CATG00000014149.1,CATG00000014150.1,CATG00000014505.1,CATG00000014567.1,CATG00000014654.1,CATG00000014655.1,CATG00000014740.1,CATG00000014801.1,CATG00000014863.1,CATG00000015345.1,CATG00000015431.1,CATG00000015453.1,CATG00000015546.1,CATG00000015838.1,CATG00000015859.1,CATG00000015888.1,CATG00000016100.1,CATG00000016119.1,CATG00000016162.1,CATG00000016163.1,CATG00000016250.1,CATG00000016252.1,CATG00000016260.1,CATG00000016305.1,CATG00000016319.1,CATG00000016385.1,CATG00000016393.1,CATG00000016466.1,CATG00000016469.1,CATG00000016481.1,CATG00000016519.1,CATG00000016531.1,CATG00000016552.1,CATG00000016559.1,CATG00000016576.1,CATG00000016577.1,CATG00000016638.1,CATG00000016744.1,CATG00000016764.1,CATG00000016787.1,CATG00000016913.1,CATG00000016977.1,CATG00000017160.1,CATG00000017254.1,CATG00000017361.1,CATG00000017368.1,CATG00000017373.1,CATG00000017381.1,CATG00000017469.1,CATG00000017549.1,CATG00000017605.1,CATG00000017615.1,CATG00000017658.1,CATG00000017664.1,CATG00000017825.1,CATG00000017845.1,CATG00000017870.1,CATG00000017981.1,CATG00000017985.1,CATG00000018046.1,CATG00000018090.1,CATG00000018138.1,CATG00000018150.1,CATG00000018158.1,CATG00000018224.1,CATG00000019224.1,CATG00000019275.1,CATG00000019277.1,CATG00000019279.1,CATG00000019375.1,CATG00000019424.1,CATG00000019477.1,CATG00000019507.1,CATG00000019589.1,CATG00000019613.1,CATG00000019627.1,CATG00000019662.1,CATG00000019663.1,CATG00000019683.1,CATG00000019689.1,CATG00000019756.1,CATG00000019782.1,CATG00000019874.1,CATG00000020039.1,CATG00000020134.1,CATG00000020220.1,CATG00000020266.1,CATG00000020292.1,CATG00000020298.1,CATG00000020370.1,CATG00000020415.1,CATG00000020479.1,CATG00000020634.1,CATG00000020733.1,CATG00000020758.1,CATG00000020788.1,CATG00000021011.1,CATG00000021286.1,CATG00000021332.1,CATG00000021393.1,CATG00000021421.1,CATG00000021477.1,CATG00000021542.1,CATG00000021813.1,CATG00000021852.1,CATG00000021855.1,CATG00000021880.1,CATG00000021927.1,CATG00000022055.1,CATG00000022304.1,CATG00000022349.1,CATG00000022351.1,CATG00000022352.1,CATG00000022353.1,CATG00000022433.1,CATG00000022467.1,CATG00000022514.1,CATG00000022783.1,CATG00000022950.1,CATG00000023012.1,CATG00000023077.1,CATG00000023179.1,CATG00000023329.1,CATG00000023353.1,CATG00000023500.1,CATG00000023542.1,CATG00000023701.1,CATG00000023722.1,CATG00000023732.1,CATG00000023739.1,CATG00000023929.1,CATG00000023958.1,CATG00000023974.1,CATG00000023979.1,CATG00000023998.1,CATG00000024010.1,CATG00000024079.1,CATG00000024243.1,CATG00000024385.1,CATG00000024386.1,CATG00000024462.1,CATG00000024618.1,CATG00000024671.1,CATG00000024680.1,CATG00000024683.1,CATG00000024722.1,CATG00000024786.1,CATG00000024806.1,CATG00000024850.1,CATG00000024976.1,CATG00000025154.1,CATG00000025177.1,CATG00000025251.1,CATG00000025282.1,CATG00000025349.1,CATG00000025376.1,CATG00000025559.1,CATG00000025570.1,CATG00000025662.1,CATG00000025949.1,CATG00000026180.1,CATG00000026181.1,CATG00000026187.1,CATG00000026337.1,CATG00000026405.1,CATG00000026412.1,CATG00000026456.1,CATG00000026460.1,CATG00000026477.1,CATG00000026480.1,CATG00000026501.1,CATG00000026715.1,CATG00000026893.1,CATG00000026931.1,CATG00000027072.1,CATG00000027292.1,CATG00000027321.1,CATG00000027416.1,CATG00000027520.1,CATG00000027615.1,CATG00000027643.1,CATG00000027674.1,CATG00000027736.1,CATG00000027751.1,CATG00000027863.1,CATG00000027882.1,CATG00000027890.1,CATG00000027900.1,CATG00000027951.1,CATG00000028019.1,CATG00000028088.1,CATG00000028157.1,CATG00000028266.1,CATG00000028352.1,CATG00000028379.1,CATG00000028429.1,CATG00000028560.1,CATG00000028576.1,CATG00000028610.1,CATG00000028744.1,CATG00000028758.1,CATG00000028769.1,CATG00000028782.1,CATG00000028783.1,CATG00000028979.1,CATG00000029264.1,CATG00000029341.1,CATG00000029342.1,CATG00000029344.1,CATG00000029636.1,CATG00000029652.1,CATG00000029677.1,CATG00000029705.1,CATG00000030035.1,CATG00000030089.1,CATG00000030138.1,CATG00000030280.1,CATG00000030323.1,CATG00000030327.1,CATG00000030455.1,CATG00000030502.1,CATG00000030503.1,CATG00000030559.1,CATG00000030568.1,CATG00000030619.1,CATG00000030640.1,CATG00000030664.1,CATG00000030675.1,CATG00000030730.1,CATG00000030910.1,CATG00000030954.1,CATG00000031006.1,CATG00000031007.1,CATG00000031045.1,CATG00000031061.1,CATG00000031145.1,CATG00000031439.1,CATG00000031514.1,CATG00000031515.1,CATG00000031558.1,CATG00000031717.1,CATG00000031917.1,CATG00000032049.1,CATG00000032398.1,CATG00000032473.1,CATG00000032558.1,CATG00000032638.1,CATG00000032684.1,CATG00000032942.1,CATG00000032956.1,CATG00000032959.1,CATG00000032962.1,CATG00000033033.1,CATG00000033130.1,CATG00000033133.1,CATG00000033149.1,CATG00000033216.1,CATG00000033233.1,CATG00000033237.1,CATG00000033262.1,CATG00000033271.1,CATG00000033301.1,CATG00000033336.1,CATG00000033353.1,CATG00000033364.1,CATG00000033368.1,CATG00000033585.1,CATG00000033628.1,CATG00000033751.1,CATG00000033768.1,CATG00000033813.1,CATG00000033819.1,CATG00000033858.1,CATG00000033958.1,CATG00000034013.1,CATG00000034229.1,CATG00000034282.1,CATG00000034480.1,CATG00000034554.1,CATG00000034556.1,CATG00000034670.1,CATG00000034684.1,CATG00000034705.1,CATG00000034752.1,CATG00000034770.1,CATG00000034844.1,CATG00000034860.1,CATG00000034891.1,CATG00000034898.1,CATG00000035044.1,CATG00000035056.1,CATG00000035174.1,CATG00000035378.1,CATG00000035391.1,CATG00000035401.1,CATG00000035422.1,CATG00000035533.1,CATG00000035623.1,CATG00000035635.1,CATG00000035737.1,CATG00000036070.1,CATG00000036166.1,CATG00000036176.1,CATG00000036183.1,CATG00000036274.1,CATG00000036308.1,CATG00000036309.1,CATG00000036572.1,CATG00000036573.1,CATG00000036619.1,CATG00000036627.1,CATG00000036629.1,CATG00000036631.1,CATG00000036940.1,CATG00000036982.1,CATG00000036988.1,CATG00000036995.1,CATG00000037105.1,CATG00000037107.1,CATG00000037260.1,CATG00000037274.1,CATG00000037297.1,CATG00000037308.1,CATG00000037518.1,CATG00000037610.1,CATG00000037767.1,CATG00000037923.1,CATG00000037925.1,CATG00000038035.1,CATG00000038041.1,CATG00000038087.1,CATG00000038117.1,CATG00000038144.1,CATG00000038151.1,CATG00000038174.1,CATG00000038232.1,CATG00000038236.1,CATG00000038289.1,CATG00000038299.1,CATG00000038373.1,CATG00000038550.1,CATG00000038743.1,CATG00000038756.1,CATG00000038785.1,CATG00000038788.1,CATG00000038795.1,CATG00000038821.1,CATG00000038827.1,CATG00000038846.1,CATG00000038847.1,CATG00000038978.1,CATG00000039004.1,CATG00000039020.1,CATG00000039024.1,CATG00000039087.1,CATG00000039123.1,CATG00000039166.1,CATG00000039173.1,CATG00000039197.1,CATG00000039215.1,CATG00000039217.1,CATG00000039238.1,CATG00000039265.1,CATG00000039298.1,CATG00000039308.1,CATG00000039344.1,CATG00000039370.1,CATG00000039419.1,CATG00000039420.1,CATG00000039453.1,CATG00000039482.1,CATG00000039525.1,CATG00000039603.1,CATG00000039607.1,CATG00000039616.1,CATG00000039617.1,CATG00000039685.1,CATG00000039757.1,CATG00000039759.1,CATG00000039771.1,CATG00000039787.1,CATG00000039839.1,CATG00000039846.1,CATG00000039860.1,CATG00000039888.1,CATG00000039925.1,CATG00000039926.1,CATG00000039933.1,CATG00000039993.1,CATG00000039999.1,CATG00000040069.1,CATG00000040073.1,CATG00000040126.1,CATG00000040147.1,CATG00000040194.1,CATG00000040236.1,CATG00000040240.1,CATG00000040264.1,CATG00000040315.1,CATG00000040335.1,CATG00000040494.1,CATG00000040530.1,CATG00000040535.1,CATG00000040539.1,CATG00000040561.1,CATG00000040659.1,CATG00000040722.1,CATG00000040724.1,CATG00000040787.1,CATG00000040833.1,CATG00000040843.1,CATG00000040846.1,CATG00000040872.1,CATG00000040933.1,CATG00000040984.1,CATG00000041066.1,CATG00000041126.1,CATG00000041127.1,CATG00000041202.1,CATG00000041207.1,CATG00000041222.1,CATG00000041247.1,CATG00000041270.1,CATG00000041274.1,CATG00000041286.1,CATG00000041303.1,CATG00000041319.1,CATG00000041320.1,CATG00000041437.1,CATG00000041439.1,CATG00000041465.1,CATG00000041483.1,CATG00000041516.1,CATG00000041533.1,CATG00000041542.1,CATG00000041615.1,CATG00000041815.1,CATG00000042163.1,CATG00000042190.1,CATG00000042245.1,CATG00000042255.1,CATG00000042286.1,CATG00000042368.1,CATG00000042653.1,CATG00000042690.1,CATG00000042823.1,CATG00000043014.1,CATG00000043024.1,CATG00000043245.1,CATG00000043538.1,CATG00000043544.1,CATG00000043546.1,CATG00000043553.1,CATG00000043701.1,CATG00000043822.1,CATG00000043868.1,CATG00000043878.1,CATG00000043919.1,CATG00000043962.1,CATG00000044079.1,CATG00000044085.1,CATG00000044244.1,CATG00000044367.1,CATG00000044524.1,CATG00000044595.1,CATG00000044642.1,CATG00000044670.1,CATG00000044674.1,CATG00000044753.1,CATG00000044981.1,CATG00000045085.1,CATG00000045099.1,CATG00000045212.1,CATG00000045258.1,CATG00000045330.1,CATG00000045374.1,CATG00000045387.1,CATG00000045390.1,CATG00000045466.1,CATG00000045509.1,CATG00000045621.1,CATG00000045691.1,CATG00000045707.1,CATG00000045773.1,CATG00000045830.1,CATG00000045834.1,CATG00000045888.1,CATG00000046035.1,CATG00000046407.1,CATG00000046447.1,CATG00000046872.1,CATG00000046881.1,CATG00000046882.1,CATG00000047024.1,CATG00000047038.1,CATG00000047049.1,CATG00000047069.1,CATG00000047222.1,CATG00000047240.1,CATG00000047241.1,CATG00000047281.1,CATG00000047287.1,CATG00000047323.1,CATG00000047344.1,CATG00000047345.1,CATG00000047364.1,CATG00000047424.1,CATG00000047439.1,CATG00000047450.1,CATG00000047453.1,CATG00000047487.1,CATG00000047489.1,CATG00000047636.1,CATG00000047858.1,CATG00000047891.1,CATG00000047893.1,CATG00000047911.1,CATG00000047946.1,CATG00000048179.1,CATG00000048359.1,CATG00000048536.1,CATG00000048737.1,CATG00000049026.1,CATG00000049110.1,CATG00000049261.1,CATG00000049366.1,CATG00000049514.1,CATG00000049920.1,CATG00000049924.1,CATG00000049947.1,CATG00000049954.1,CATG00000050150.1,CATG00000050337.1,CATG00000050657.1,CATG00000050696.1,CATG00000050870.1,CATG00000050914.1,CATG00000051058.1,CATG00000051130.1,CATG00000051235.1,CATG00000051350.1,CATG00000051571.1,CATG00000051645.1,CATG00000051699.1,CATG00000051761.1,CATG00000051849.1,CATG00000051891.1,CATG00000052054.1,CATG00000052113.1,CATG00000052141.1,CATG00000052142.1,CATG00000052243.1,CATG00000052294.1,CATG00000052298.1,CATG00000052300.1,CATG00000052348.1,CATG00000052649.1,CATG00000052650.1,CATG00000052670.1,CATG00000052819.1,CATG00000052919.1,CATG00000052961.1,CATG00000052980.1,CATG00000052993.1,CATG00000053087.1,CATG00000053183.1,CATG00000053184.1,CATG00000053198.1,CATG00000053323.1,CATG00000053329.1,CATG00000053385.1,CATG00000053458.1,CATG00000053464.1,CATG00000053477.1,CATG00000053609.1,CATG00000053610.1,CATG00000053901.1,CATG00000053929.1,CATG00000054017.1,CATG00000054029.1,CATG00000054033.1,CATG00000054046.1,CATG00000054064.1,CATG00000054234.1,CATG00000054237.1,CATG00000054240.1,CATG00000054354.1,CATG00000054413.1,CATG00000054511.1,CATG00000054527.1,CATG00000054591.1,CATG00000054646.1,CATG00000054691.1,CATG00000054693.1,CATG00000054697.1,CATG00000054738.1,CATG00000054744.1,CATG00000054886.1,CATG00000054930.1,CATG00000055083.1,CATG00000055381.1,CATG00000055463.1,CATG00000055540.1,CATG00000055877.1,CATG00000055882.1,CATG00000055909.1,CATG00000056063.1,CATG00000056141.1,CATG00000056188.1,CATG00000056232.1,CATG00000056280.1,CATG00000056934.1,CATG00000056944.1,CATG00000056966.1,CATG00000057103.1,CATG00000057149.1,CATG00000057174.1,CATG00000057229.1,CATG00000057232.1,CATG00000057268.1,CATG00000057669.1,CATG00000057701.1,CATG00000057733.1,CATG00000057802.1,CATG00000057813.1,CATG00000057892.1,CATG00000057926.1,CATG00000057964.1,CATG00000057998.1,CATG00000058072.1,CATG00000058081.1,CATG00000058095.1,CATG00000058112.1,CATG00000058120.1,CATG00000058125.1,CATG00000058233.1,CATG00000058251.1,CATG00000058318.1,CATG00000058409.1,CATG00000058488.1,CATG00000058505.1,CATG00000058545.1,CATG00000058655.1,CATG00000058672.1,CATG00000058719.1,CATG00000058738.1,CATG00000058835.1,CATG00000058866.1,CATG00000058910.1,CATG00000058915.1,CATG00000059134.1,CATG00000059154.1,CATG00000059162.1,CATG00000059184.1,CATG00000059212.1,CATG00000059224.1,CATG00000059257.1,CATG00000059277.1,CATG00000059285.1,CATG00000059456.1,CATG00000059477.1,CATG00000059598.1,CATG00000059618.1,CATG00000059787.1,CATG00000059846.1,CATG00000059978.1,CATG00000060022.1,CATG00000060027.1,CATG00000060061.1,CATG00000060068.1,CATG00000060069.1,CATG00000060295.1,CATG00000060349.1,CATG00000060361.1,CATG00000060405.1,CATG00000060663.1,CATG00000060668.1,CATG00000060685.1,CATG00000060721.1,CATG00000060795.1,CATG00000060811.1,CATG00000060819.1,CATG00000060862.1,CATG00000060867.1,CATG00000060907.1,CATG00000061213.1,CATG00000061487.1,CATG00000061587.1,CATG00000061639.1,CATG00000061768.1,CATG00000061804.1,CATG00000061817.1,CATG00000061913.1,CATG00000061929.1,CATG00000061961.1,CATG00000061966.1,CATG00000061968.1,CATG00000062235.1,CATG00000062238.1,CATG00000062240.1,CATG00000062280.1,CATG00000062441.1,CATG00000062446.1,CATG00000062509.1,CATG00000062514.1,CATG00000062528.1,CATG00000062678.1,CATG00000062725.1,CATG00000062788.1,CATG00000062802.1,CATG00000062875.1,CATG00000062885.1,CATG00000062971.1,CATG00000062986.1,CATG00000063058.1,CATG00000063126.1,CATG00000063171.1,CATG00000063189.1,CATG00000063534.1,CATG00000063589.1,CATG00000063691.1,CATG00000063727.1,CATG00000064074.1,CATG00000064174.1,CATG00000064217.1,CATG00000064299.1,CATG00000064422.1,CATG00000064447.1,CATG00000064470.1,CATG00000064694.1,CATG00000064744.1,CATG00000064750.1,CATG00000064897.1,CATG00000064916.1,CATG00000064955.1,CATG00000064965.1,CATG00000064967.1,CATG00000065372.1,CATG00000065501.1,CATG00000065555.1,CATG00000065641.1,CATG00000065672.1,CATG00000065699.1,CATG00000065719.1,CATG00000065722.1,CATG00000065998.1,CATG00000066020.1,CATG00000066030.1,CATG00000066034.1,CATG00000066135.1,CATG00000066191.1,CATG00000066210.1,CATG00000066314.1,CATG00000066341.1,CATG00000066476.1,CATG00000066497.1,CATG00000066647.1,CATG00000066648.1,CATG00000066837.1,CATG00000066868.1,CATG00000067038.1,CATG00000067298.1,CATG00000067412.1,CATG00000067417.1,CATG00000067418.1,CATG00000067423.1,CATG00000067469.1,CATG00000067478.1,CATG00000067507.1,CATG00000067617.1,CATG00000067670.1,CATG00000067697.1,CATG00000067992.1,CATG00000068171.1,CATG00000068251.1,CATG00000068391.1,CATG00000068584.1,CATG00000068644.1,CATG00000068978.1,CATG00000069194.1,CATG00000069256.1,CATG00000069449.1,CATG00000069478.1,CATG00000069480.1,CATG00000069907.1,CATG00000070365.1,CATG00000070521.1,CATG00000070590.1,CATG00000070702.1,CATG00000070950.1,CATG00000071009.1,CATG00000071146.1,CATG00000071168.1,CATG00000071188.1,CATG00000071506.1,CATG00000071563.1,CATG00000071657.1,CATG00000071701.1,CATG00000071708.1,CATG00000071776.1,CATG00000071777.1,CATG00000071918.1,CATG00000071965.1,CATG00000071988.1,CATG00000072013.1,CATG00000072018.1,CATG00000072026.1,CATG00000072029.1,CATG00000072049.1,CATG00000072070.1,CATG00000072098.1,CATG00000072102.1,CATG00000072219.1,CATG00000072220.1,CATG00000072343.1,CATG00000072358.1,CATG00000072362.1,CATG00000072454.1,CATG00000072456.1,CATG00000072471.1,CATG00000072505.1,CATG00000072593.1,CATG00000072634.1,CATG00000072675.1,CATG00000072770.1,CATG00000072854.1,CATG00000072858.1,CATG00000073065.1,CATG00000073082.1,CATG00000073085.1,CATG00000073242.1,CATG00000073288.1,CATG00000073532.1,CATG00000073548.1,CATG00000073720.1,CATG00000073976.1,CATG00000074135.1,CATG00000074151.1,CATG00000074207.1,CATG00000074406.1,CATG00000074415.1,CATG00000074419.1,CATG00000074492.1,CATG00000074518.1,CATG00000074605.1,CATG00000074664.1,CATG00000074717.1,CATG00000074857.1,CATG00000074934.1,CATG00000074991.1,CATG00000074992.1,CATG00000075148.1,CATG00000075151.1,CATG00000075184.1,CATG00000075188.1,CATG00000075192.1,CATG00000075194.1,CATG00000075306.1,CATG00000075349.1,CATG00000075373.1,CATG00000075873.1,CATG00000075878.1,CATG00000075886.1,CATG00000076032.1,CATG00000076514.1,CATG00000076574.1,CATG00000076863.1,CATG00000076886.1,CATG00000076945.1,CATG00000076989.1,CATG00000076994.1,CATG00000077186.1,CATG00000077233.1,CATG00000077438.1,CATG00000077499.1,CATG00000077514.1,CATG00000077563.1,CATG00000077569.1,CATG00000077624.1,CATG00000077729.1,CATG00000077732.1,CATG00000077739.1,CATG00000077761.1,CATG00000077809.1,CATG00000077872.1,CATG00000078202.1,CATG00000078284.1,CATG00000078295.1,CATG00000078680.1,CATG00000078881.1,CATG00000078917.1,CATG00000078951.1,CATG00000079011.1,CATG00000079092.1,CATG00000079519.1,CATG00000079525.1,CATG00000079668.1,CATG00000079768.1,CATG00000079984.1,CATG00000080008.1,CATG00000080033.1,CATG00000080173.1,CATG00000080174.1,CATG00000080176.1,CATG00000080192.1,CATG00000080231.1,CATG00000080416.1,CATG00000080429.1,CATG00000080439.1,CATG00000080447.1,CATG00000080524.1,CATG00000080531.1,CATG00000080713.1,CATG00000080797.1,CATG00000080851.1,CATG00000080853.1,CATG00000080922.1,CATG00000081067.1,CATG00000081169.1,CATG00000081189.1,CATG00000081287.1,CATG00000081298.1,CATG00000081364.1,CATG00000081381.1,CATG00000081408.1,CATG00000081433.1,CATG00000081437.1,CATG00000081468.1,CATG00000081561.1,CATG00000081633.1,CATG00000081639.1,CATG00000081846.1,CATG00000081852.1,CATG00000081943.1,CATG00000081953.1,CATG00000081959.1,CATG00000082071.1,CATG00000082073.1,CATG00000082126.1,CATG00000082255.1,CATG00000082298.1,CATG00000082299.1,CATG00000082306.1,CATG00000082354.1,CATG00000082415.1,CATG00000082419.1,CATG00000082526.1,CATG00000082627.1,CATG00000082696.1,CATG00000082803.1,CATG00000082809.1,CATG00000082943.1,CATG00000083004.1,CATG00000083439.1,CATG00000083504.1,CATG00000083549.1,CATG00000083657.1,CATG00000083669.1,CATG00000083724.1,CATG00000083780.1,CATG00000083795.1,CATG00000083874.1,CATG00000084208.1,CATG00000084301.1,CATG00000084398.1,CATG00000084406.1,CATG00000084511.1,CATG00000084531.1,CATG00000084554.1,CATG00000084669.1,CATG00000084670.1,CATG00000084711.1,CATG00000084804.1,CATG00000084819.1,CATG00000084834.1,CATG00000084862.1,CATG00000084956.1,CATG00000085038.1,CATG00000085339.1,CATG00000085368.1,CATG00000085644.1,CATG00000085658.1,CATG00000085674.1,CATG00000085679.1,CATG00000085686.1,CATG00000085699.1,CATG00000085700.1,CATG00000085714.1,CATG00000085737.1,CATG00000085745.1,CATG00000085797.1,CATG00000085848.1,CATG00000086430.1,CATG00000086553.1,CATG00000086682.1,CATG00000086800.1,CATG00000086831.1,CATG00000086845.1,CATG00000086881.1,CATG00000086894.1,CATG00000086911.1,CATG00000086947.1,CATG00000087051.1,CATG00000087178.1,CATG00000087197.1,CATG00000087606.1,CATG00000087621.1,CATG00000087699.1,CATG00000087900.1,CATG00000087969.1,CATG00000088014.1,CATG00000088041.1,CATG00000088098.1,CATG00000088138.1,CATG00000088274.1,CATG00000088304.1,CATG00000088309.1,CATG00000088311.1,CATG00000088337.1,CATG00000088372.1,CATG00000088394.1,CATG00000088473.1,CATG00000088545.1,CATG00000088656.1,CATG00000088674.1,CATG00000088678.1,CATG00000088683.1,CATG00000088763.1,CATG00000088791.1,CATG00000088862.1,CATG00000088994.1,CATG00000089220.1,CATG00000089308.1,CATG00000089352.1,CATG00000089459.1,CATG00000089537.1,CATG00000089538.1,CATG00000089585.1,CATG00000089590.1,CATG00000089605.1,CATG00000089680.1,CATG00000089684.1,CATG00000089825.1,CATG00000089843.1,CATG00000089895.1,CATG00000090190.1,CATG00000090207.1,CATG00000090250.1,CATG00000090629.1,CATG00000090688.1,CATG00000090731.1,CATG00000090754.1,CATG00000090761.1,CATG00000090764.1,CATG00000090770.1,CATG00000090771.1,CATG00000090776.1,CATG00000090797.1,CATG00000090844.1,CATG00000090961.1,CATG00000090991.1,CATG00000091000.1,CATG00000091099.1,CATG00000091112.1,CATG00000091228.1,CATG00000091247.1,CATG00000091287.1,CATG00000091305.1,CATG00000091464.1,CATG00000091483.1,CATG00000091736.1,CATG00000091799.1,CATG00000091811.1,CATG00000091894.1,CATG00000091904.1,CATG00000092119.1,CATG00000092121.1,CATG00000092165.1,CATG00000092239.1,CATG00000092298.1,CATG00000092300.1,CATG00000092318.1,CATG00000092542.1,CATG00000092544.1,CATG00000092551.1,CATG00000092564.1,CATG00000092578.1,CATG00000092581.1,CATG00000092603.1,CATG00000092657.1,CATG00000092751.1,CATG00000092779.1,CATG00000092810.1,CATG00000092891.1,CATG00000092952.1,CATG00000093002.1,CATG00000093220.1,CATG00000093273.1,CATG00000093280.1,CATG00000093297.1,CATG00000093518.1,CATG00000093674.1,CATG00000093892.1,CATG00000093999.1,CATG00000094057.1,CATG00000094140.1,CATG00000094163.1,CATG00000094169.1,CATG00000094264.1,CATG00000094290.1,CATG00000094316.1,CATG00000094466.1,CATG00000094474.1,CATG00000094476.1,CATG00000094486.1,CATG00000094509.1,CATG00000094596.1,CATG00000094716.1,CATG00000094721.1,CATG00000094728.1,CATG00000094887.1,CATG00000094983.1,CATG00000095001.1,CATG00000095041.1,CATG00000095051.1,CATG00000095055.1,CATG00000095118.1,CATG00000095444.1,CATG00000095531.1,CATG00000095582.1,CATG00000095605.1,CATG00000095666.1,CATG00000095701.1,CATG00000095755.1,CATG00000095763.1,CATG00000095783.1,CATG00000095785.1,CATG00000095815.1,CATG00000095982.1,CATG00000096069.1,CATG00000096087.1,CATG00000096089.1,CATG00000096098.1,CATG00000096140.1,CATG00000096261.1,CATG00000096332.1,CATG00000096501.1,CATG00000096524.1,CATG00000096538.1,CATG00000096714.1,CATG00000096960.1,CATG00000096977.1,CATG00000097055.1,CATG00000097080.1,CATG00000097357.1,CATG00000097445.1,CATG00000097451.1,CATG00000097456.1,CATG00000097465.1,CATG00000097554.1,CATG00000097560.1,CATG00000097652.1,CATG00000097660.1,CATG00000097665.1,CATG00000097673.1,CATG00000097707.1,CATG00000097725.1,CATG00000097758.1,CATG00000097794.1,CATG00000097901.1,CATG00000097905.1,CATG00000097938.1,CATG00000097943.1,CATG00000097991.1,CATG00000098071.1,CATG00000098129.1,CATG00000098146.1,CATG00000098250.1,CATG00000098253.1,CATG00000098315.1,CATG00000098466.1,CATG00000098696.1,CATG00000098840.1,CATG00000098907.1,CATG00000099034.1,CATG00000099135.1,CATG00000099157.1,CATG00000099405.1,CATG00000099522.1,CATG00000099523.1,CATG00000099557.1,CATG00000099569.1,CATG00000099602.1,CATG00000099612.1,CATG00000099627.1,CATG00000099632.1,CATG00000100062.1,CATG00000100181.1,CATG00000100233.1,CATG00000100290.1,CATG00000100509.1,CATG00000100618.1,CATG00000100625.1,CATG00000100669.1,CATG00000100676.1,CATG00000100855.1,CATG00000100961.1,CATG00000100975.1,CATG00000101008.1,CATG00000101171.1,CATG00000101205.1,CATG00000101272.1,CATG00000101283.1,CATG00000101343.1,CATG00000101344.1,CATG00000101372.1,CATG00000101373.1,CATG00000101393.1,CATG00000101402.1,CATG00000101468.1,CATG00000101542.1,CATG00000101633.1,CATG00000101639.1,CATG00000101644.1,CATG00000101660.1,CATG00000101675.1,CATG00000101757.1,CATG00000101766.1,CATG00000101811.1,CATG00000101882.1,CATG00000101985.1,CATG00000102004.1,CATG00000102005.1,CATG00000102142.1,CATG00000102257.1,CATG00000102414.1,CATG00000102449.1,CATG00000102516.1,CATG00000102521.1,CATG00000102592.1,CATG00000102810.1,CATG00000103048.1,CATG00000103094.1,CATG00000103117.1,CATG00000103135.1,CATG00000103299.1,CATG00000103394.1,CATG00000103509.1,CATG00000103584.1,CATG00000103763.1,CATG00000103788.1,CATG00000104128.1,CATG00000104172.1,CATG00000104357.1,CATG00000104377.1,CATG00000104381.1,CATG00000104407.1,CATG00000104423.1,CATG00000104457.1,CATG00000104472.1,CATG00000104592.1,CATG00000104596.1,CATG00000104644.1,CATG00000104824.1,CATG00000104902.1,CATG00000105045.1,CATG00000105133.1,CATG00000105251.1,CATG00000105259.1,CATG00000105265.1,CATG00000105286.1,CATG00000105290.1,CATG00000105435.1,CATG00000105464.1,CATG00000105544.1,CATG00000105545.1,CATG00000105571.1,CATG00000105769.1,CATG00000105770.1,CATG00000105927.1,CATG00000106031.1,CATG00000106073.1,CATG00000106110.1,CATG00000106211.1,CATG00000106229.1,CATG00000106259.1,CATG00000106279.1,CATG00000106292.1,CATG00000106511.1,CATG00000106639.1,CATG00000106763.1,CATG00000107019.1,CATG00000107096.1,CATG00000107100.1,CATG00000107192.1,CATG00000107433.1,CATG00000107494.1,CATG00000107529.1,CATG00000107640.1,CATG00000107689.1,CATG00000107753.1,CATG00000107951.1,CATG00000108026.1,CATG00000108031.1,CATG00000108131.1,CATG00000108306.1,CATG00000108329.1,CATG00000108379.1,CATG00000108399.1,CATG00000108403.1,CATG00000108424.1,CATG00000108477.1,CATG00000108541.1,CATG00000108673.1,CATG00000108674.1,CATG00000108815.1,CATG00000108830.1,CATG00000108835.1,CATG00000108839.1,CATG00000108976.1,CATG00000108992.1,CATG00000109046.1,CATG00000109065.1,CATG00000109118.1,CATG00000109141.1,CATG00000109254.1,CATG00000109272.1,CATG00000109309.1,CATG00000109345.1,CATG00000109643.1,CATG00000109735.1,CATG00000109741.1,CATG00000109763.1,CATG00000109831.1,CATG00000109856.1,CATG00000109896.1,CATG00000109912.1,CATG00000109954.1,CATG00000110027.1,CATG00000110095.1,CATG00000110325.1,CATG00000110402.1,CATG00000110436.1,CATG00000110751.1,CATG00000110752.1,CATG00000110764.1,CATG00000110765.1,CATG00000110795.1,CATG00000110805.1,CATG00000110822.1,CATG00000111063.1,CATG00000111066.1,CATG00000111158.1,CATG00000111174.1,CATG00000111196.1,CATG00000111198.1,CATG00000111273.1,CATG00000111327.1,CATG00000111602.1,CATG00000111607.1,CATG00000111634.1,CATG00000111992.1,CATG00000111993.1,CATG00000112015.1,CATG00000112054.1,CATG00000112074.1,CATG00000112143.1,CATG00000112146.1,CATG00000112157.1,CATG00000112171.1,CATG00000112403.1,CATG00000112574.1,CATG00000112641.1,CATG00000112642.1,CATG00000112643.1,CATG00000112646.1,CATG00000112709.1,CATG00000112790.1,CATG00000113223.1,CATG00000113234.1,CATG00000113275.1,CATG00000113667.1,CATG00000113677.1,CATG00000113693.1,CATG00000113699.1,CATG00000113861.1,CATG00000113892.1,CATG00000113928.1,CATG00000114008.1,CATG00000114144.1,CATG00000114145.1,CATG00000114148.1,CATG00000114165.1,CATG00000114167.1,CATG00000114289.1,CATG00000114354.1,CATG00000114505.1,CATG00000114514.1,CATG00000114605.1,CATG00000114643.1,CATG00000114680.1,CATG00000115291.1,CATG00000115472.1,CATG00000115496.1,CATG00000115607.1,CATG00000115855.1,CATG00000115895.1,CATG00000115988.1,CATG00000115992.1,CATG00000116003.1,CATG00000116021.1,CATG00000116086.1,CATG00000116115.1,CATG00000116129.1,CATG00000116140.1,CATG00000116148.1,CATG00000116175.1,CATG00000116207.1,CATG00000116216.1,CATG00000116228.1,CATG00000116261.1,CATG00000116275.1,CATG00000116278.1,CATG00000116280.1,CATG00000116318.1,CATG00000116360.1,CATG00000116439.1,CATG00000116512.1,CATG00000116524.1,CATG00000116526.1,CATG00000116531.1,CATG00000116540.1,CATG00000116622.1,CATG00000116822.1,CATG00000116885.1,CATG00000116951.1,CATG00000116973.1,CATG00000116995.1,CATG00000117002.1,CATG00000117005.1,CATG00000117022.1,CATG00000117056.1,CATG00000117097.1,CATG00000117214.1,CATG00000117224.1,CATG00000117227.1,CATG00000117243.1,CATG00000117352.1,CATG00000117364.1,CATG00000117368.1,CATG00000117381.1,CATG00000117428.1,CATG00000117479.1,CATG00000117523.1,CATG00000117524.1,CATG00000117549.1,CATG00000117568.1,CATG00000117623.1,CATG00000117636.1,CATG00000117653.1,CATG00000117657.1,CATG00000117677.1,CATG00000117930.1,CATG00000118066.1,CATG00000118070.1,CATG00000118075.1,CATG00000118221.1,CATG00000118225.1,CATG00000118287.1,CATG00000118316.1,CATG00000118331.1,CATG00000118425.1,ENSG00000001561.6,ENSG00000002745.8,ENSG00000002746.10,ENSG00000003987.9,ENSG00000004660.10,ENSG00000004777.14,ENSG00000004848.6,ENSG00000005108.11,ENSG00000005379.11,ENSG00000005513.9,ENSG00000005981.8,ENSG00000006071.7,ENSG00000006116.3,ENSG00000006128.7,ENSG00000006210.6,ENSG00000006283.13,ENSG00000006377.9,ENSG00000006432.11,ENSG00000006611.11,ENSG00000006740.12,ENSG00000007001.8,ENSG00000007174.13,ENSG00000007237.14,ENSG00000007372.16,ENSG00000007516.9,ENSG00000008056.8,ENSG00000008086.6,ENSG00000008118.5,ENSG00000008277.10,ENSG00000008300.10,ENSG00000008735.10,ENSG00000008952.12,ENSG00000010282.10,ENSG00000010379.11,ENSG00000010404.13,ENSG00000011083.4,ENSG00000011201.6,ENSG00000011332.15,ENSG00000011347.5,ENSG00000011426.6,ENSG00000011677.8,ENSG00000013293.5,ENSG00000015592.12,ENSG00000016391.6,ENSG00000017373.11,ENSG00000018189.8,ENSG00000018236.10,ENSG00000018625.10,ENSG00000019505.3,ENSG00000019995.6,ENSG00000020129.11,ENSG00000021300.9,ENSG00000021645.13,ENSG00000022355.10,ENSG00000023171.10,ENSG00000023516.7,ENSG00000027644.4,ENSG00000033122.14,ENSG00000033627.10,ENSG00000034053.10,ENSG00000034239.6,ENSG00000036530.4,ENSG00000037042.8,ENSG00000038295.3,ENSG00000039139.9,ENSG00000040608.9,ENSG00000040731.6,ENSG00000041515.11,ENSG00000042304.6,ENSG00000043355.6,ENSG00000043591.4,ENSG00000044524.6,ENSG00000046653.10,ENSG00000046889.14,ENSG00000047617.10,ENSG00000047662.4,ENSG00000048540.10,ENSG00000048991.12,ENSG00000049089.9,ENSG00000050030.9,ENSG00000050438.12,ENSG00000053108.12,ENSG00000053438.7,ENSG00000053524.7,ENSG00000053702.10,ENSG00000054179.7,ENSG00000054356.9,ENSG00000054523.12,ENSG00000054690.9,ENSG00000054793.9,ENSG00000054803.3,ENSG00000054965.6,ENSG00000055813.5,ENSG00000056487.11,ENSG00000056736.5,ENSG00000058091.12,ENSG00000058335.11,ENSG00000058404.15,ENSG00000058866.10,ENSG00000059915.12,ENSG00000060709.9,ENSG00000061337.11,ENSG00000061918.8,ENSG00000062096.10,ENSG00000063015.15,ENSG00000063180.4,ENSG00000064042.13,ENSG00000064787.8,ENSG00000065609.10,ENSG00000065989.11,ENSG00000066032.14,ENSG00000066248.10,ENSG00000066382.12,ENSG00000066468.16,ENSG00000067141.12,ENSG00000067191.11,ENSG00000067445.16,ENSG00000067606.11,ENSG00000067715.9,ENSG00000067836.8,ENSG00000067840.8,ENSG00000067842.13,ENSG00000068078.13,ENSG00000068615.12,ENSG00000069018.13,ENSG00000069712.9,ENSG00000070388.7,ENSG00000070601.5,ENSG00000070729.9,ENSG00000070808.11,ENSG00000070886.6,ENSG00000071909.14,ENSG00000071991.4,ENSG00000072041.12,ENSG00000072071.12,ENSG00000072133.6,ENSG00000072134.11,ENSG00000072182.8,ENSG00000072201.9,ENSG00000072315.3,ENSG00000072657.4,ENSG00000072832.10,ENSG00000073417.10,ENSG00000073464.7,ENSG00000073670.9,ENSG00000073969.14,ENSG00000074211.9,ENSG00000074317.6,ENSG00000074855.6,ENSG00000075035.5,ENSG00000075043.13,ENSG00000075340.18,ENSG00000075429.4,ENSG00000075461.5,ENSG00000075711.16,ENSG00000075945.8,ENSG00000076344.11,ENSG00000076826.5,ENSG00000076864.15,ENSG00000077063.6,ENSG00000077080.5,ENSG00000077264.10,ENSG00000077279.12,ENSG00000077616.6,ENSG00000078018.15,ENSG00000078053.12,ENSG00000078114</t>
  </si>
  <si>
    <t>UBERON:0000956</t>
  </si>
  <si>
    <t>cerebral cortex</t>
  </si>
  <si>
    <t>The thin layer of gray matter on the surface of the cerebral hemisphere that develops from the telencephalon. It consists of the neocortex (6 layered cortex or isocortex), the hippocampal formation and the olfactory cortex.</t>
  </si>
  <si>
    <t>CNhs10637,CNhs10638,CNhs10641,CNhs10643,CNhs10646,CNhs10647,CNhs10864,CNhs11782,CNhs11784,CNhs11787,CNhs11960,CNhs12005,CNhs12310,CNhs12311,CNhs12312,CNhs12316,CNhs12317,CNhs12320,CNhs12996,CNhs13793,CNhs13795,CNhs13796,CNhs13797,CNhs13798,CNhs13809,CNhs14069,CNhs14070,CNhs14073,CNhs14074,CNhs14078,CNhs14081,CNhs14221,CNhs14226,CNhs14227,CNhs14552</t>
  </si>
  <si>
    <t>CATG00000000027.1,CATG00000000031.1,CATG00000000183.1,CATG00000000263.1,CATG00000000417.1,CATG00000000487.1,CATG00000000711.1,CATG00000000975.1,CATG00000001087.1,CATG00000001260.1,CATG00000001316.1,CATG00000001331.1,CATG00000001395.1,CATG00000001466.1,CATG00000001565.1,CATG00000001570.1,CATG00000001662.1,CATG00000001665.1,CATG00000001710.1,CATG00000001906.1,CATG00000002249.1,CATG00000002314.1,CATG00000002582.1,CATG00000002598.1,CATG00000002718.1,CATG00000002765.1,CATG00000002958.1,CATG00000002996.1,CATG00000003136.1,CATG00000003266.1,CATG00000003309.1,CATG00000003410.1,CATG00000003569.1,CATG00000003745.1,CATG00000003810.1,CATG00000003863.1,CATG00000004014.1,CATG00000004052.1,CATG00000004091.1,CATG00000004114.1,CATG00000004175.1,CATG00000004224.1,CATG00000004376.1,CATG00000004464.1,CATG00000004478.1,CATG00000004492.1,CATG00000004493.1,CATG00000004581.1,CATG00000004584.1,CATG00000004632.1,CATG00000004729.1,CATG00000004802.1,CATG00000004823.1,CATG00000004825.1,CATG00000004844.1,CATG00000004874.1,CATG00000005012.1,CATG00000005139.1,CATG00000005272.1,CATG00000005391.1,CATG00000005541.1,CATG00000005759.1,CATG00000005842.1,CATG00000005849.1,CATG00000005864.1,CATG00000005918.1,CATG00000006034.1,CATG00000006040.1,CATG00000006092.1,CATG00000006193.1,CATG00000006385.1,CATG00000006438.1,CATG00000006449.1,CATG00000006466.1,CATG00000006500.1,CATG00000006749.1,CATG00000006868.1,CATG00000006926.1,CATG00000006934.1,CATG00000006970.1,CATG00000007174.1,CATG00000007192.1,CATG00000007282.1,CATG00000007293.1,CATG00000007308.1,CATG00000007338.1,CATG00000007354.1,CATG00000007536.1,CATG00000007547.1,CATG00000007548.1,CATG00000007552.1,CATG00000007593.1,CATG00000007655.1,CATG00000007659.1,CATG00000007829.1,CATG00000007993.1,CATG00000008023.1,CATG00000008033.1,CATG00000008313.1,CATG00000008619.1,CATG00000008704.1,CATG00000008825.1,CATG00000008939.1,CATG00000008952.1,CATG00000009038.1,CATG00000009041.1,CATG00000009232.1,CATG00000009605.1,CATG00000009624.1,CATG00000009673.1,CATG00000009676.1,CATG00000009677.1,CATG00000009695.1,CATG00000009893.1,CATG00000010029.1,CATG00000010259.1,CATG00000010339.1,CATG00000010396.1,CATG00000010404.1,CATG00000010460.1,CATG00000010474.1,CATG00000010520.1,CATG00000010570.1,CATG00000010815.1,CATG00000010877.1,CATG00000010917.1,CATG00000010950.1,CATG00000010961.1,CATG00000010995.1,CATG00000011038.1,CATG00000011192.1,CATG00000011458.1,CATG00000011645.1,CATG00000011702.1,CATG00000011894.1,CATG00000011979.1,CATG00000012087.1,CATG00000012129.1,CATG00000012137.1,CATG00000012173.1,CATG00000012211.1,CATG00000012319.1,CATG00000012322.1,CATG00000012404.1,CATG00000012429.1,CATG00000012502.1,CATG00000012584.1,CATG00000013067.1,CATG00000013221.1,CATG00000013286.1,CATG00000013405.1,CATG00000013767.1,CATG00000013802.1,CATG00000013808.1,CATG00000013817.1,CATG00000013831.1,CATG00000014020.1,CATG00000014027.1,CATG00000014048.1,CATG00000014051.1,CATG00000014054.1,CATG00000014056.1,CATG00000014113.1,CATG00000014581.1,CATG00000014696.1,CATG00000014801.1,CATG00000015172.1,CATG00000015304.1,CATG00000015345.1,CATG00000015427.1,CATG00000015431.1,CATG00000015453.1,CATG00000015546.1,CATG00000015838.1,CATG00000015859.1,CATG00000015911.1,CATG00000016007.1,CATG00000016119.1,CATG00000016162.1,CATG00000016163.1,CATG00000016171.1,CATG00000016305.1,CATG00000016319.1,CATG00000016359.1,CATG00000016385.1,CATG00000016469.1,CATG00000016522.1,CATG00000016552.1,CATG00000016559.1,CATG00000016577.1,CATG00000016638.1,CATG00000016690.1,CATG00000016692.1,CATG00000016764.1,CATG00000016913.1,CATG00000016977.1,CATG00000017144.1,CATG00000017160.1,CATG00000017254.1,CATG00000017368.1,CATG00000017373.1,CATG00000017381.1,CATG00000017469.1,CATG00000017523.1,CATG00000017549.1,CATG00000017550.1,CATG00000017605.1,CATG00000017615.1,CATG00000017658.1,CATG00000017664.1,CATG00000017734.1,CATG00000017825.1,CATG00000017845.1,CATG00000017870.1,CATG00000017985.1,CATG00000018090.1,CATG00000018158.1,CATG00000018302.1,CATG00000018304.1,CATG00000019223.1,CATG00000019238.1,CATG00000019277.1,CATG00000019327.1,CATG00000019424.1,CATG00000019477.1,CATG00000019507.1,CATG00000019589.1,CATG00000019613.1,CATG00000019627.1,CATG00000019639.1,CATG00000019662.1,CATG00000019663.1,CATG00000019683.1,CATG00000019685.1,CATG00000019689.1,CATG00000019782.1,CATG00000019874.1,CATG00000019898.1,CATG00000020039.1,CATG00000020077.1,CATG00000020134.1,CATG00000020220.1,CATG00000020266.1,CATG00000020292.1,CATG00000020298.1,CATG00000020415.1,CATG00000020479.1,CATG00000020666.1,CATG00000020733.1,CATG00000020758.1,CATG00000020786.1,CATG00000021272.1,CATG00000021384.1,CATG00000021393.1,CATG00000021813.1,CATG00000021880.1,CATG00000021927.1,CATG00000022055.1,CATG00000022102.1,CATG00000022116.1,CATG00000022194.1,CATG00000022223.1,CATG00000022349.1,CATG00000022351.1,CATG00000022352.1,CATG00000022353.1,CATG00000022364.1,CATG00000022433.1,CATG00000022467.1,CATG00000022514.1,CATG00000022587.1,CATG00000022758.1,CATG00000022783.1,CATG00000022796.1,CATG00000023077.1,CATG00000023179.1,CATG00000023353.1,CATG00000023415.1,CATG00000023500.1,CATG00000023523.1,CATG00000023649.1,CATG00000023658.1,CATG00000023701.1,CATG00000023710.1,CATG00000023722.1,CATG00000023732.1,CATG00000023801.1,CATG00000023958.1,CATG00000023974.1,CATG00000023998.1,CATG00000024010.1,CATG00000024079.1,CATG00000024243.1,CATG00000024385.1,CATG00000024386.1,CATG00000024409.1,CATG00000024671.1,CATG00000024680.1,CATG00000024683.1,CATG00000024722.1,CATG00000024786.1,CATG00000024806.1,CATG00000024850.1,CATG00000025154.1,CATG00000025177.1,CATG00000025251.1,CATG00000025282.1,CATG00000025376.1,CATG00000025485.1,CATG00000025521.1,CATG00000025554.1,CATG00000025555.1,CATG00000025559.1,CATG00000025570.1,CATG00000025601.1,CATG00000025620.1,CATG00000025830.1,CATG00000025949.1,CATG00000026180.1,CATG00000026181.1,CATG00000026337.1,CATG00000026405.1,CATG00000026412.1,CATG00000026419.1,CATG00000026456.1,CATG00000026460.1,CATG00000026477.1,CATG00000026480.1,CATG00000026483.1,CATG00000026488.1,CATG00000026501.1,CATG00000026502.1,CATG00000026511.1,CATG00000026516.1,CATG00000026715.1,CATG00000026893.1,CATG00000026931.1,CATG00000027072.1,CATG00000027321.1,CATG00000027391.1,CATG00000027452.1,CATG00000027520.1,CATG00000027615.1,CATG00000027643.1,CATG00000027674.1,CATG00000027712.1,CATG00000027736.1,CATG00000027751.1,CATG00000027863.1,CATG00000027890.1,CATG00000028006.1,CATG00000028019.1,CATG00000028222.1,CATG00000028279.1,CATG00000028280.1,CATG00000028352.1,CATG00000028379.1,CATG00000028560.1,CATG00000028573.1,CATG00000028576.1,CATG00000028592.1,CATG00000028610.1,CATG00000028672.1,CATG00000028744.1,CATG00000028751.1,CATG00000028758.1,CATG00000028761.1,CATG00000028782.1,CATG00000028979.1,CATG00000029267.1,CATG00000029341.1,CATG00000029342.1,CATG00000029636.1,CATG00000029652.1,CATG00000029705.1,CATG00000029818.1,CATG00000030035.1,CATG00000030101.1,CATG00000030217.1,CATG00000030252.1,CATG00000030323.1,CATG00000030327.1,CATG00000030472.1,CATG00000030502.1,CATG00000030503.1,CATG00000030559.1,CATG00000030619.1,CATG00000030640.1,CATG00000030644.1,CATG00000030664.1,CATG00000030730.1,CATG00000030821.1,CATG00000031045.1,CATG00000031061.1,CATG00000031145.1,CATG00000031252.1,CATG00000031317.1,CATG00000031397.1,CATG00000031505.1,CATG00000031558.1,CATG00000031609.1,CATG00000031689.1,CATG00000031717.1,CATG00000031947.1,CATG00000032056.1,CATG00000032473.1,CATG00000032513.1,CATG00000032568.1,CATG00000032638.1,CATG00000032684.1,CATG00000032745.1,CATG00000032942.1,CATG00000032956.1,CATG00000032959.1,CATG00000033033.1,CATG00000033130.1,CATG00000033149.1,CATG00000033163.1,CATG00000033216.1,CATG00000033237.1,CATG00000033248.1,CATG00000033249.1,CATG00000033301.1,CATG00000033335.1,CATG00000033338.1,CATG00000033353.1,CATG00000033358.1,CATG00000033368.1,CATG00000033768.1,CATG00000033813.1,CATG00000033819.1,CATG00000033872.1,CATG00000034013.1,CATG00000034229.1,CATG00000034307.1,CATG00000034323.1,CATG00000034468.1,CATG00000034486.1,CATG00000034556.1,CATG00000034615.1,CATG00000034670.1,CATG00000034684.1,CATG00000034705.1,CATG00000034752.1,CATG00000034770.1,CATG00000034782.1,CATG00000034820.1,CATG00000034860.1,CATG00000034891.1,CATG00000034893.1,CATG00000034898.1,CATG00000035039.1,CATG00000035040.1,CATG00000035044.1,CATG00000035056.1,CATG00000035162.1,CATG00000035174.1,CATG00000035341.1,CATG00000035391.1,CATG00000035422.1,CATG00000035533.1,CATG00000035623.1,CATG00000035635.1,CATG00000035737.1,CATG00000036070.1,CATG00000036166.1,CATG00000036176.1,CATG00000036183.1,CATG00000036274.1,CATG00000036564.1,CATG00000036572.1,CATG00000036619.1,CATG00000036629.1,CATG00000036940.1,CATG00000036978.1,CATG00000036982.1,CATG00000036987.1,CATG00000036988.1,CATG00000037075.1,CATG00000037105.1,CATG00000037107.1,CATG00000037297.1,CATG00000037308.1,CATG00000037460.1,CATG00000037469.1,CATG00000037518.1,CATG00000037610.1,CATG00000038026.1,CATG00000038035.1,CATG00000038087.1,CATG00000038117.1,CATG00000038144.1,CATG00000038151.1,CATG00000038174.1,CATG00000038236.1,CATG00000038289.1,CATG00000038299.1,CATG00000038582.1,CATG00000038598.1,CATG00000038635.1,CATG00000038696.1,CATG00000038785.1,CATG00000038795.1,CATG00000038821.1,CATG00000038823.1,CATG00000038846.1,CATG00000038978.1,CATG00000039004.1,CATG00000039087.1,CATG00000039166.1,CATG00000039173.1,CATG00000039206.1,CATG00000039215.1,CATG00000039217.1,CATG00000039298.1,CATG00000039308.1,CATG00000039344.1,CATG00000039370.1,CATG00000039419.1,CATG00000039420.1,CATG00000039453.1,CATG00000039482.1,CATG00000039525.1,CATG00000039534.1,CATG00000039574.1,CATG00000039603.1,CATG00000039607.1,CATG00000039616.1,CATG00000039617.1,CATG00000039771.1,CATG00000039860.1,CATG00000039888.1,CATG00000039925.1,CATG00000039933.1,CATG00000039993.1,CATG00000039999.1,CATG00000040069.1,CATG00000040161.1,CATG00000040215.1,CATG00000040236.1,CATG00000040264.1,CATG00000040304.1,CATG00000040315.1,CATG00000040335.1,CATG00000040342.1,CATG00000040513.1,CATG00000040530.1,CATG00000040539.1,CATG00000040724.1,CATG00000040756.1,CATG00000040781.1,CATG00000040984.1,CATG00000041066.1,CATG00000041126.1,CATG00000041202.1,CATG00000041207.1,CATG00000041237.1,CATG00000041274.1,CATG00000041303.1,CATG00000041319.1,CATG00000041437.1,CATG00000041439.1,CATG00000041465.1,CATG00000041483.1,CATG00000041516.1,CATG00000041533.1,CATG00000041615.1,CATG00000041815.1,CATG00000042163.1,CATG00000042245.1,CATG00000042286.1,CATG00000042287.1,CATG00000042368.1,CATG00000042653.1,CATG00000042823.1,CATG00000042826.1,CATG00000043014.1,CATG00000043017.1,CATG00000043024.1,CATG00000043074.1,CATG00000043245.1,CATG00000043304.1,CATG00000043431.1,CATG00000043454.1,CATG00000043538.1,CATG00000043544.1,CATG00000043546.1,CATG00000043553.1,CATG00000043772.1,CATG00000043822.1,CATG00000043868.1,CATG00000043919.1,CATG00000044060.1,CATG00000044079.1,CATG00000044085.1,CATG00000044244.1,CATG00000044334.1,CATG00000044367.1,CATG00000044524.1,CATG00000044595.1,CATG00000044642.1,CATG00000044753.1,CATG00000044778.1,CATG00000044981.1,CATG00000045085.1,CATG00000045146.1,CATG00000045162.1,CATG00000045169.1,CATG00000045212.1,CATG00000045330.1,CATG00000045466.1,CATG00000045509.1,CATG00000045588.1,CATG00000045691.1,CATG00000045707.1,CATG00000045773.1,CATG00000045781.1,CATG00000045830.1,CATG00000045834.1,CATG00000046035.1,CATG00000046376.1,CATG00000046407.1,CATG00000046447.1,CATG00000046523.1,CATG00000046881.1,CATG00000046882.1,CATG00000046961.1,CATG00000046977.1,CATG00000047024.1,CATG00000047038.1,CATG00000047049.1,CATG00000047069.1,CATG00000047240.1,CATG00000047241.1,CATG00000047281.1,CATG00000047287.1,CATG00000047323.1,CATG00000047345.1,CATG00000047424.1,CATG00000047439.1,CATG00000047450.1,CATG00000047453.1,CATG00000047471.1,CATG00000047477.1,CATG00000047481.1,CATG00000047489.1,CATG00000047636.1,CATG00000047891.1,CATG00000047893.1,CATG00000047911.1,CATG00000047946.1,CATG00000048045.1,CATG00000048229.1,CATG00000048295.1,CATG00000048359.1,CATG00000048994.1,CATG00000049001.1,CATG00000049010.1,CATG00000049026.1,CATG00000049261.1,CATG00000049336.1,CATG00000049366.1,CATG00000049624.1,CATG00000049720.1,CATG00000049721.1,CATG00000049922.1,CATG00000049924.1,CATG00000049954.1,CATG00000050150.1,CATG00000050696.1,CATG00000050870.1,CATG00000050914.1,CATG00000050947.1,CATG00000051130.1,CATG00000051350.1,CATG00000051404.1,CATG00000051411.1,CATG00000051529.1,CATG00000051645.1,CATG00000051699.1,CATG00000051849.1,CATG00000051891.1,CATG00000051900.1,CATG00000051984.1,CATG00000052057.1,CATG00000052141.1,CATG00000052142.1,CATG00000052243.1,CATG00000052300.1,CATG00000052374.1,CATG00000052511.1,CATG00000052537.1,CATG00000052649.1,CATG00000052670.1,CATG00000052754.1,CATG00000052780.1,CATG00000052919.1,CATG00000052961.1,CATG00000052980.1,CATG00000053033.1,CATG00000053087.1,CATG00000053183.1,CATG00000053184.1,CATG00000053286.1,CATG00000053316.1,CATG00000053323.1,CATG00000053329.1,CATG00000053458.1,CATG00000053464.1,CATG00000053477.1,CATG00000053609.1,CATG00000053610.1,CATG00000053886.1,CATG00000053901.1,CATG00000053916.1,CATG00000053929.1,CATG00000054017.1,CATG00000054033.1,CATG00000054046.1,CATG00000054048.1,CATG00000054064.1,CATG00000054226.1,CATG00000054228.1,CATG00000054234.1,CATG00000054237.1,CATG00000054240.1,CATG00000054354.1,CATG00000054413.1,CATG00000054511.1,CATG00000054591.1,CATG00000054642.1,CATG00000054646.1,CATG00000054691.1,CATG00000054697.1,CATG00000054744.1,CATG00000054859.1,CATG00000054867.1,CATG00000054930.1,CATG00000055255.1,CATG00000055359.1,CATG00000055365.1,CATG00000055381.1,CATG00000055385.1,CATG00000055484.1,CATG00000055528.1,CATG00000055877.1,CATG00000055882.1,CATG00000055976.1,CATG00000056141.1,CATG00000056188.1,CATG00000056280.1,CATG00000056304.1,CATG00000056421.1,CATG00000056944.1,CATG00000057103.1,CATG00000057156.1,CATG00000057185.1,CATG00000057232.1,CATG00000057268.1,CATG00000057481.1,CATG00000057669.1,CATG00000057701.1,CATG00000057733.1,CATG00000057802.1,CATG00000057813.1,CATG00000057822.1,CATG00000057892.1,CATG00000057926.1,CATG00000057961.1,CATG00000057964.1,CATG00000057998.1,CATG00000058072.1,CATG00000058073.1,CATG00000058081.1,CATG00000058095.1,CATG00000058103.1,CATG00000058120.1,CATG00000058125.1,CATG00000058203.1,CATG00000058214.1,CATG00000058233.1,CATG00000058318.1,CATG00000058409.1,CATG00000058572.1,CATG00000058719.1,CATG00000058738.1,CATG00000058739.1,CATG00000058746.1,CATG00000058748.1,CATG00000058835.1,CATG00000058862.1,CATG00000058866.1,CATG00000058910.1,CATG00000058915.1,CATG00000058946.1,CATG00000059134.1,CATG00000059154.1,CATG00000059164.1,CATG00000059184.1,CATG00000059207.1,CATG00000059212.1,CATG00000059224.1,CATG00000059277.1,CATG00000059456.1,CATG00000059598.1,CATG00000059978.1,CATG00000060022.1,CATG00000060061.1,CATG00000060295.1,CATG00000060361.1,CATG00000060398.1,CATG00000060405.1,CATG00000060663.1,CATG00000060668.1,CATG00000060679.1,CATG00000060685.1,CATG00000060691.1,CATG00000060721.1,CATG00000060811.1,CATG00000060819.1,CATG00000060867.1,CATG00000061213.1,CATG00000061314.1,CATG00000061316.1,CATG00000061487.1,CATG00000061692.1,CATG00000061768.1,CATG00000061817.1,CATG00000061856.1,CATG00000061913.1,CATG00000061961.1,CATG00000061966.1,CATG00000062235.1,CATG00000062238.1,CATG00000062240.1,CATG00000062280.1,CATG00000062352.1,CATG00000062434.1,CATG00000062441.1,CATG00000062446.1,CATG00000062476.1,CATG00000062509.1,CATG00000062528.1,CATG00000062574.1,CATG00000062678.1,CATG00000062875.1,CATG00000062991.1,CATG00000063058.1,CATG00000063126.1,CATG00000063171.1,CATG00000063189.1,CATG00000063343.1,CATG00000063513.1,CATG00000063589.1,CATG00000063691.1,CATG00000063724.1,CATG00000063826.1,CATG00000064157.1,CATG00000064206.1,CATG00000064217.1,CATG00000064287.1,CATG00000064299.1,CATG00000064385.1,CATG00000064470.1,CATG00000064601.1,CATG00000064694.1,CATG00000064910.1,CATG00000064967.1,CATG00000065114.1,CATG00000065324.1,CATG00000065372.1,CATG00000065379.1,CATG00000065501.1,CATG00000065672.1,CATG00000065699.1,CATG00000065719.1,CATG00000065722.1,CATG00000066020.1,CATG00000066135.1,CATG00000066287.1,CATG00000066314.1,CATG00000066341.1,CATG00000066476.1,CATG00000066647.1,CATG00000066660.1,CATG00000066752.1,CATG00000066805.1,CATG00000066868.1,CATG00000067038.1,CATG00000067298.1,CATG00000067417.1,CATG00000067436.1,CATG00000067469.1,CATG00000067478.1,CATG00000067610.1,CATG00000067617.1,CATG00000067653.1,CATG00000067992.1,CATG00000068046.1,CATG00000068165.1,CATG00000068251.1,CATG00000068391.1,CATG00000068584.1,CATG00000068589.1,CATG00000068824.1,CATG00000069005.1,CATG00000069190.1,CATG00000069256.1,CATG00000069449.1,CATG00000069480.1,CATG00000070365.1,CATG00000070412.1,CATG00000070422.1,CATG00000070521.1,CATG00000070838.1,CATG00000070950.1,CATG00000071146.1,CATG00000071172.1,CATG00000071188.1,CATG00000071506.1,CATG00000071563.1,CATG00000071657.1,CATG00000071663.1,CATG00000071701.1,CATG00000071708.1,CATG00000071713.1,CATG00000071776.1,CATG00000071777.1,CATG00000071918.1,CATG00000071927.1,CATG00000071965.1,CATG00000071988.1,CATG00000071996.1,CATG00000072010.1,CATG00000072013.1,CATG00000072018.1,CATG00000072024.1,CATG00000072026.1,CATG00000072029.1,CATG00000072049.1,CATG00000072098.1,CATG00000072102.1,CATG00000072219.1,CATG00000072246.1,CATG00000072332.1,CATG00000072343.1,CATG00000072358.1,CATG00000072471.1,CATG00000072538.1,CATG00000072551.1,CATG00000072593.1,CATG00000072595.1,CATG00000072675.1,CATG00000072770.1,CATG00000072854.1,CATG00000072858.1,CATG00000072866.1,CATG00000073082.1,CATG00000073114.1,CATG00000073242.1,CATG00000073288.1,CATG00000073532.1,CATG00000073720.1,CATG00000073976.1,CATG00000074022.1,CATG00000074135.1,CATG00000074151.1,CATG00000074170.1,CATG00000074207.1,CATG00000074406.1,CATG00000074415.1,CATG00000074419.1,CATG00000074423.1,CATG00000074518.1,CATG00000074605.1,CATG00000074619.1,CATG00000074664.1,CATG00000074691.1,CATG00000074857.1,CATG00000074991.1,CATG00000074992.1,CATG00000075144.1,CATG00000075148.1,CATG00000075150.1,CATG00000075151.1,CATG00000075184.1,CATG00000075188.1,CATG00000075191.1,CATG00000075194.1,CATG00000075306.1,CATG00000075349.1,CATG00000075373.1,CATG00000075406.1,CATG00000075886.1,CATG00000076032.1,CATG00000076514.1,CATG00000076574.1,CATG00000076590.1,CATG00000076591.1,CATG00000076616.1,CATG00000076723.1,CATG00000076955.1,CATG00000076977.1,CATG00000076991.1,CATG00000077031.1,CATG00000077048.1,CATG00000077233.1,CATG00000077375.1,CATG00000077438.1,CATG00000077496.1,CATG00000077499.1,CATG00000077514.1,CATG00000077563.1,CATG00000077569.1,CATG00000077719.1,CATG00000077732.1,CATG00000077739.1,CATG00000077809.1,CATG00000077822.1,CATG00000078089.1,CATG00000078238.1,CATG00000078284.1,CATG00000078295.1,CATG00000078477.1,CATG00000078481.1,CATG00000078680.1,CATG00000078754.1,CATG00000078812.1,CATG00000078917.1,CATG00000079011.1,CATG00000079065.1,CATG00000079139.1,CATG00000079433.1,CATG00000079518.1,CATG00000079668.1,CATG00000079768.1,CATG00000079979.1,CATG00000079984.1,CATG00000080033.1,CATG00000080176.1,CATG00000080409.1,CATG00000080416.1,CATG00000080417.1,CATG00000080429.1,CATG00000080439.1,CATG00000080447.1,CATG00000080524.1,CATG00000080584.1,CATG00000080797.1,CATG00000080851.1,CATG00000080853.1,CATG00000080878.1,CATG00000080922.1,CATG00000081169.1,CATG00000081287.1,CATG00000081298.1,CATG00000081364.1,CATG00000081381.1,CATG00000081433.1,CATG00000081437.1,CATG00000081468.1,CATG00000081633.1,CATG00000081639.1,CATG00000081846.1,CATG00000081852.1,CATG00000081943.1,CATG00000081953.1,CATG00000081959.1,CATG00000082076.1,CATG00000082109.1,CATG00000082126.1,CATG00000082143.1,CATG00000082306.1,CATG00000082354.1,CATG00000082415.1,CATG00000082512.1,CATG00000082526.1,CATG00000082536.1,CATG00000082803.1,CATG00000082809.1,CATG00000082943.1,CATG00000083004.1,CATG00000083162.1,CATG00000083164.1,CATG00000083439.1,CATG00000083440.1,CATG00000083522.1,CATG00000083549.1,CATG00000083657.1,CATG00000083669.1,CATG00000083724.1,CATG00000083780.1,CATG00000083874.1,CATG00000083909.1,CATG00000084008.1,CATG00000084301.1,CATG00000084398.1,CATG00000084406.1,CATG00000084669.1,CATG00000084670.1,CATG00000084711.1,CATG00000084730.1,CATG00000084791.1,CATG00000084804.1,CATG00000084819.1,CATG00000084956.1,CATG00000085038.1,CATG00000085658.1,CATG00000085674.1,CATG00000085679.1,CATG00000085686.1,CATG00000085699.1,CATG00000085700.1,CATG00000085714.1,CATG00000085736.1,CATG00000085737.1,CATG00000085797.1,CATG00000085848.1,CATG00000085917.1,CATG00000085975.1,CATG00000086430.1,CATG00000086439.1,CATG00000086800.1,CATG00000086845.1,CATG00000086881.1,CATG00000087051.1,CATG00000087178.1,CATG00000087606.1,CATG00000087621.1,CATG00000087694.1,CATG00000087698.1,CATG00000087699.1,CATG00000087797.1,CATG00000087815.1,CATG00000087876.1,CATG00000087935.1,CATG00000087969.1,CATG00000088014.1,CATG00000088098.1,CATG00000088138.1,CATG00000088274.1,CATG00000088304.1,CATG00000088309.1,CATG00000088311.1,CATG00000088337.1,CATG00000088372.1,CATG00000088473.1,CATG00000088549.1,CATG00000088656.1,CATG00000088763.1,CATG00000088791.1,CATG00000088862.1,CATG00000089009.1,CATG00000089147.1,CATG00000089220.1,CATG00000089293.1,CATG00000089308.1,CATG00000089352.1,CATG00000089402.1,CATG00000089459.1,CATG00000089537.1,CATG00000089538.1,CATG00000089583.1,CATG00000089585.1,CATG00000089680.1,CATG00000089684.1,CATG00000089825.1,CATG00000089843.1,CATG00000090190.1,CATG00000090207.1,CATG00000090211.1,CATG00000090305.1,CATG00000090628.1,CATG00000090629.1,CATG00000090719.1,CATG00000090731.1,CATG00000090764.1,CATG00000090770.1,CATG00000090771.1,CATG00000090797.1,CATG00000090814.1,CATG00000090819.1,CATG00000090844.1,CATG00000090961.1,CATG00000090991.1,CATG00000091000.1,CATG00000091099.1,CATG00000091142.1,CATG00000091219.1,CATG00000091228.1,CATG00000091247.1,CATG00000091362.1,CATG00000091387.1,CATG00000091464.1,CATG00000091483.1,CATG00000091766.1,CATG00000091894.1,CATG00000091904.1,CATG00000092014.1,CATG00000092119.1,CATG00000092121.1,CATG00000092165.1,CATG00000092300.1,CATG00000092318.1,CATG00000092551.1,CATG00000092568.1,CATG00000092578.1,CATG00000092581.1,CATG00000092603.1,CATG00000092613.1,CATG00000092657.1,CATG00000092751.1,CATG00000092779.1,CATG00000092891.1,CATG00000092952.1,CATG00000093002.1,CATG00000093058.1,CATG00000093160.1,CATG00000093190.1,CATG00000093273.1,CATG00000093297.1,CATG00000093518.1,CATG00000093672.1,CATG00000093674.1,CATG00000093892.1,CATG00000093999.1,CATG00000094057.1,CATG00000094163.1,CATG00000094169.1,CATG00000094290.1,CATG00000094316.1,CATG00000094474.1,CATG00000094476.1,CATG00000094486.1,CATG00000094491.1,CATG00000094497.1,CATG00000094509.1,CATG00000094596.1,CATG00000094728.1,CATG00000094887.1,CATG00000094892.1,CATG00000094945.1,CATG00000094980.1,CATG00000094983.1,CATG00000095001.1,CATG00000095041.1,CATG00000095118.1,CATG00000095444.1,CATG00000095582.1,CATG00000095605.1,CATG00000095666.1,CATG00000095701.1,CATG00000095755.1,CATG00000095785.1,CATG00000095815.1,CATG00000095982.1,CATG00000096069.1,CATG00000096089.1,CATG00000096098.1,CATG00000096140.1,CATG00000096261.1,CATG00000096332.1,CATG00000096524.1,CATG00000096538.1,CATG00000096552.1,CATG00000096714.1,CATG00000096728.1,CATG00000096960.1,CATG00000096977.1,CATG00000097055.1,CATG00000097088.1,CATG00000097152.1,CATG00000097357.1,CATG00000097412.1,CATG00000097445.1,CATG00000097451.1,CATG00000097456.1,CATG00000097465.1,CATG00000097652.1,CATG00000097659.1,CATG00000097660.1,CATG00000097671.1,CATG00000097707.1,CATG00000097710.1,CATG00000097713.1,CATG00000097725.1,CATG00000097733.1,CATG00000097802.1,CATG00000097901.1,CATG00000097905.1,CATG00000097938.1,CATG00000097943.1,CATG00000097991.1,CATG00000098071.1,CATG00000098129.1,CATG00000098146.1,CATG00000098250.1,CATG00000098253.1,CATG00000098308.1,CATG00000098466.1,CATG00000098473.1,CATG00000098907.1,CATG00000099135.1,CATG00000099385.1,CATG00000099405.1,CATG00000099457.1,CATG00000099522.1,CATG00000099557.1,CATG00000099602.1,CATG00000099612.1,CATG00000099627.1,CATG00000099629.1,CATG00000099632.1,CATG00000099990.1,CATG00000100062.1,CATG00000100131.1,CATG00000100233.1,CATG00000100241.1,CATG00000100618.1,CATG00000100625.1,CATG00000100669.1,CATG00000100676.1,CATG00000100706.1,CATG00000100855.1,CATG00000100975.1,CATG00000101011.1,CATG00000101063.1,CATG00000101165.1,CATG00000101168.1,CATG00000101171.1,CATG00000101205.1,CATG00000101241.1,CATG00000101245.1,CATG00000101268.1,CATG00000101272.1,CATG00000101344.1,CATG00000101372.1,CATG00000101427.1,CATG00000101468.1,CATG00000101480.1,CATG00000101497.1,CATG00000101517.1,CATG00000101535.1,CATG00000101542.1,CATG00000101639.1,CATG00000101644.1,CATG00000101660.1,CATG00000101708.1,CATG00000101861.1,CATG00000101882.1,CATG00000101985.1,CATG00000102004.1,CATG00000102005.1,CATG00000102021.1,CATG00000102142.1,CATG00000102257.1,CATG00000102258.1,CATG00000102411.1,CATG00000102414.1,CATG00000102454.1,CATG00000102471.1,CATG00000102516.1,CATG00000102592.1,CATG00000102623.1,CATG00000102629.1,CATG00000102969.1,CATG00000102970.1,CATG00000103032.1,CATG00000103048.1,CATG00000103094.1,CATG00000103117.1,CATG00000103135.1,CATG00000103342.1,CATG00000103394.1,CATG00000103432.1,CATG00000103507.1,CATG00000103584.1,CATG00000103788.1,CATG00000104172.1,CATG00000104271.1,CATG00000104357.1,CATG00000104402.1,CATG00000104407.1,CATG00000104409.1,CATG00000104412.1,CATG00000104457.1,CATG00000104644.1,CATG00000104690.1,CATG00000104824.1,CATG00000104902.1,CATG00000104923.1,CATG00000105045.1,CATG00000105133.1,CATG00000105251.1,CATG00000105286.1,CATG00000105345.1,CATG00000105435.1,CATG00000105544.1,CATG00000105545.1,CATG00000105548.1,CATG00000105571.1,CATG00000105769.1,CATG00000105946.1,CATG00000106031.1,CATG00000106034.1,CATG00000106110.1,CATG00000106259.1,CATG00000106279.1,CATG00000106302.1,CATG00000106304.1,CATG00000107014.1,CATG00000107019.1,CATG00000107100.1,CATG00000107111.1,CATG00000107192.1,CATG00000107433.1,CATG00000107494.1,CATG00000107529.1,CATG00000107640.1,CATG00000107689.1,CATG00000107951.1,CATG00000108031.1,CATG00000108084.1,CATG00000108105.1,CATG00000108131.1,CATG00000108329.1,CATG00000108379.1,CATG00000108399.1,CATG00000108403.1,CATG00000108477.1,CATG00000108541.1,CATG00000108673.1,CATG00000108809.1,CATG00000108830.1,CATG00000108835.1,CATG00000108839.1,CATG00000109046.1,CATG00000109118.1,CATG00000109248.1,CATG00000109254.1,CATG00000109338.1,CATG00000109339.1,CATG00000109345.1,CATG00000109643.1,CATG00000109741.1,CATG00000109763.1,CATG00000109807.1,CATG00000109831.1,CATG00000109848.1,CATG00000109856.1,CATG00000109887.1,CATG00000109896.1,CATG00000109912.1,CATG00000109940.1,CATG00000109954.1,CATG00000110027.1,CATG00000110061.1,CATG00000110071.1,CATG00000110095.1,CATG00000110402.1,CATG00000110403.1,CATG00000110436.1,CATG00000110566.1,CATG00000110682.1,CATG00000110684.1,CATG00000110688.1,CATG00000110751.1,CATG00000110752.1,CATG00000110773.1,CATG00000110795.1,CATG00000110805.1,CATG00000110822.1,CATG00000111053.1,CATG00000111158.1,CATG00000111174.1,CATG00000111196.1,CATG00000111198.1,CATG00000111236.1,CATG00000111273.1,CATG00000111327.1,CATG00000111602.1,CATG00000111607.1,CATG00000111634.1,CATG00000111992.1,CATG00000111993.1,CATG00000112146.1,CATG00000112157.1,CATG00000112351.1,CATG00000112359.1,CATG00000112403.1,CATG00000112532.1,CATG00000112641.1,CATG00000112642.1,CATG00000112643.1,CATG00000113235.1,CATG00000113261.1,CATG00000113275.1,CATG00000113528.1,CATG00000113532.1,CATG00000113607.1,CATG00000113677.1,CATG00000113693.1,CATG00000113699.1,CATG00000113861.1,CATG00000113892.1,CATG00000114008.1,CATG00000114029.1,CATG00000114144.1,CATG00000114145.1,CATG00000114148.1,CATG00000114165.1,CATG00000114354.1,CATG00000114514.1,CATG00000114643.1,CATG00000115291.1,CATG00000115378.1,CATG00000115386.1,CATG00000115490.1,CATG00000115496.1,CATG00000115498.1,CATG00000115724.1,CATG00000115811.1,CATG00000115855.1,CATG00000116003.1,CATG00000116021.1,CATG00000116086.1,CATG00000116148.1,CATG00000116207.1,CATG00000116261.1,CATG00000116278.1,CATG00000116318.1,CATG00000116360.1,CATG00000116439.1,CATG00000116512.1,CATG00000116524.1,CATG00000116531.1,CATG00000116535.1,CATG00000116622.1,CATG00000116840.1,CATG00000116885.1,CATG00000116951.1,CATG00000116973.1,CATG00000116981.1,CATG00000116995.1,CATG00000117002.1,CATG00000117066.1,CATG00000117097.1,CATG00000117224.1,CATG00000117227.1,CATG00000117344.1,CATG00000117352.1,CATG00000117364.1,CATG00000117368.1,CATG00000117381.1,CATG00000117428.1,CATG00000117479.1,CATG00000117497.1,CATG00000117549.1,CATG00000117623.1,CATG00000117630.1,CATG00000117636.1,CATG00000117656.1,CATG00000117657.1,CATG00000117677.1,CATG00000117761.1,CATG00000117927.1,CATG00000117930.1,CATG00000118001.1,CATG00000118066.1,CATG00000118075.1,CATG00000118141.1,CATG00000118215.1,CATG00000118225.1,CATG00000118287.1,CATG00000118316.1,CATG00000118331.1,CATG00000118425.1,ENSG00000002746.10,ENSG00000003987.9,ENSG00000004660.10,ENSG00000004777.14,ENSG00000004848.6,ENSG00000005379.11,ENSG00000005513.9,ENSG00000006071.7,ENSG00000006116.3,ENSG00000006210.6,ENSG00000006283.13,ENSG00000006377.9,ENSG00000006432.11,ENSG00000006740.12,ENSG00000007001.8,ENSG00000007516.9,ENSG00000008056.8,ENSG00000008086.6,ENSG00000008118.5,ENSG00000008277.10,ENSG00000008300.10,ENSG00000008735.10,ENSG00000010404.13,ENSG00000011083.4,ENSG00000011332.15,ENSG00000011347.5,ENSG00000011677.8,ENSG00000013293.5,ENSG00000015592.12,ENSG00000017373.11,ENSG00000018189.8,ENSG00000018236.10,ENSG00000018625.10,ENSG00000019505.3,ENSG00000020129.11,ENSG00000021300.9,ENSG00000021645.13,ENSG00000022355.10,ENSG00000023171.10,ENSG00000032219.14,ENSG00000033122.14,ENSG00000033627.10,ENSG00000034053.10,ENSG00000036530.4,ENSG00000037042.8,ENSG00000040608.9,ENSG00000040731.6,ENSG00000041515.11,ENSG00000042304.6,ENSG00000044524.6,ENSG00000046653.10,ENSG00000047662.4,ENSG00000047936.6,ENSG00000048540.10,ENSG00000048991.12,ENSG00000050030.9,ENSG00000050438.12,ENSG00000053108.12,ENSG00000053438.7,ENSG00000053524.7,ENSG00000053702.10,ENSG00000054356.9,ENSG00000054793.9,ENSG00000054803.3,ENSG00000055813.5,ENSG00000056291.13,ENSG00000056487.11,ENSG00000058091.12,ENSG00000058335.11,ENSG00000058404.15,ENSG00000058866.10,ENSG00000059915.12,ENSG00000060709.9,ENSG00000061337.11,ENSG00000061918.8,ENSG00000063015.15,ENSG00000063180.4,ENSG00000064787.8,ENSG00000065325.8,ENSG00000065609.10,ENSG00000065989.11,ENSG00000066032.14,ENSG00000066248.10,ENSG00000066382.12,ENSG00000067191.11,ENSG00000067445.16,ENSG00000067606.11,ENSG00000067715.9,ENSG00000067840.8,ENSG00000067842.13,ENSG00000068078.13,ENSG00000068615.12,ENSG00000069712.9,ENSG00000070388.7,ENSG00000070729.9,ENSG00000070808.11,ENSG00000070886.6,ENSG00000072041.12,ENSG00000072071.12,ENSG00000072182.8,ENSG00000072201.9,ENSG00000072315.3,ENSG00000072657.4,ENSG00000072832.10,ENSG00000073150.9,ENSG00000073464.7,ENSG00000073670.9,ENSG00000073969.14,ENSG00000074211.9,ENSG00000074317.6,ENSG00000074706.9,ENSG00000075035.5,ENSG00000075043.13,ENSG00000075340.18,ENSG00000075429.4,ENSG00000075461.5,ENSG00000075945.8,ENSG00000076344.11,ENSG00000076826.5,ENSG00000076864.15,ENSG00000077063.6,ENSG00000077080.5,ENSG00000077264.10,ENSG00000077279.12,ENSG00000078018.15,ENSG00000078053.12,ENSG00000078295.11,ENSG00000078328.15,ENSG00000078549.10,ENSG00000078579.8,ENSG00000078725.8,ENSG00000078814.11,ENSG00000079101.12,ENSG00000079102.12,ENSG00000079156.12,ENSG00000079215.9,ENSG00000079482.11,ENSG00000079841.14,ENSG00000080224.13,ENSG00000080709.10,ENSG00000081138.9,ENSG00000081189.9,ENSG00000081803.11,ENSG00000081818.1,ENSG00000081842.13,ENSG00000082556.6,ENSG00000082684.10,ENSG00000084444.9,ENSG00000084453.12,ENSG00000084628.5,ENSG00000084710.9,ENSG00000084731.9,ENSG00000084764.6,ENSG00000085433.11,ENSG00000086717.14,ENSG00000087250.4,ENSG00000087258.9,ENSG00000087495.12,ENSG00000088367.16,ENSG00000088538.12,ENSG00000088899.10,ENSG00000089169.10,ENSG00000089199.5,ENSG00000089558.4,ENSG00000089847.8,ENSG00000090539.11,ENSG00000091129.15,ENSG00000091428.13,ENSG00000091622.11,ENSG00000091664.7,ENSG00000092051.12,ENSG00000092096.10,ENSG00000092964.12,ENSG00000099308.6,ENSG00000099365.5,ENSG00000099617.2,ENSG00000099625.8,ENSG00000099822.2,ENSG00000099864.13,ENSG00000100027.10,ENSG00000100095.14,ENSG00000100154.10,ENSG00000100167.15,ENSG00000100218.7,ENSG00000100276.9,ENSG00000100285.9,ENSG00000100302.6,ENSG00000100314.3,ENSG00000100321.10,ENSG00000100341.7,ENSG00000100346.13,ENSG00000100362.8,ENSG00000100427.11,ENSG00000100433.11,ENSG00000100505.9,ENSG00000100592.11,ENSG00000100604.8,ENSG00000100626.12,ENSG00000100678.14,ENSG00000100884.5,ENSG00000100987.10,ENSG00000101079.16,ENSG00000101098.8,ENSG00000101134.7,ENSG00000101180.11,ENSG00000101198.10,ENSG00000101204.11,ENSG00000101210.6,ENSG00000101276.10,ENSG00000101292.6,ENSG00000101298.9,ENSG00000101327.4,ENSG00000101349.12,ENSG00000101438.3,ENSG00000101463.5,ENSG00000101489.14,ENSG00000101542.5,ENSG00000101638.9,ENSG00000101746.11,ENSG00000101958.9,ENSG00000101977.15,ENSG00000102003.6,ENSG00000102109.7,ENSG00000102226.5,ENSG00000102230.9,ENSG00000102271.9,ENSG00000102290.17,ENSG00000102383.9,ENSG00000102385.8,ENSG00000102409.9,ENSG00000102452.11,ENSG00000102466.11,ENSG00000102468.6,ENSG00000102678.6,ENSG00000102981.5,ENSG00000103021.5,ENSG00000103034</t>
  </si>
  <si>
    <t>UBERON:0000964</t>
  </si>
  <si>
    <t>cornea</t>
  </si>
  <si>
    <t>the transparent anterior portion of the fibrous coat of the eye that serves as the chief refractory structure</t>
  </si>
  <si>
    <t>CNhs11336,CNhs11337,CNhs12095,CNhs12123</t>
  </si>
  <si>
    <t>CATG00000012057.1,CATG00000012294.1,CATG00000018619.1,CATG00000025870.1,CATG00000026745.1,CATG00000031257.1,CATG00000031528.1,CATG00000032407.1,CATG00000032679.1,CATG00000035610.1,CATG00000041024.1,CATG00000052124.1,CATG00000053805.1,CATG00000054030.1,CATG00000054531.1,CATG00000057577.1,CATG00000066161.1,CATG00000083857.1,CATG00000088349.1,CATG00000095840.1,CATG00000098377.1,CATG00000111755.1,ENSG00000101213.5,ENSG00000101255.6,ENSG00000103257.4,ENSG00000108602.13,ENSG00000110400.6,ENSG00000111012.5,ENSG00000112378.11,ENSG00000115884.6,ENSG00000128422.11,ENSG00000129270.11,ENSG00000129474.11,ENSG00000137203.6,ENSG00000146054.13,ENSG00000158055.11,ENSG00000158246.7,ENSG00000163472.14,ENSG00000169174.9,ENSG00000171462.10,ENSG00000173156.2,ENSG00000174564.8,ENSG00000178078.7,ENSG00000178462.7,ENSG00000180921.6,ENSG00000181885.14,ENSG00000184363.5,ENSG00000188112.4,ENSG00000188643.6,ENSG00000204334.7,ENSG00000223784.1,ENSG00000230306.1,ENSG00000231007.4,ENSG00000239467.1,ENSG00000243509.4,ENSG00000247844.1,ENSG00000250917.1,ENSG00000259132.1,ENSG00000260466.1,ENSG00000260833.2,ENSG00000261373.1,ENSG00000265660.1</t>
  </si>
  <si>
    <t>UBERON:0000966</t>
  </si>
  <si>
    <t>retina</t>
  </si>
  <si>
    <t>The retina is the innermost layer or coating at the back of the eyeball, which is sensitive to light and in which the optic nerve terminates.</t>
  </si>
  <si>
    <t>CNhs10636,CNhs10842,CNhs11338,CNhs12733,CNhs13449</t>
  </si>
  <si>
    <t>CATG00000004587.1,CATG00000005033.1,CATG00000006223.1,CATG00000008301.1,CATG00000014106.1,CATG00000017191.1,CATG00000018299.1,CATG00000019022.1,CATG00000019528.1,CATG00000019756.1,CATG00000023100.1,CATG00000023177.1,CATG00000023739.1,CATG00000023940.1,CATG00000027841.1,CATG00000028100.1,CATG00000031856.1,CATG00000034547.1,CATG00000034978.1,CATG00000035504.1,CATG00000037194.1,CATG00000039369.1,CATG00000039514.1,CATG00000040710.1,CATG00000040843.1,CATG00000041225.1,CATG00000042063.1,CATG00000043385.1,CATG00000044308.1,CATG00000045080.1,CATG00000047119.1,CATG00000048095.1,CATG00000052177.1,CATG00000053706.1,CATG00000056218.1,CATG00000056939.1,CATG00000058014.1,CATG00000058780.1,CATG00000059841.1,CATG00000061652.1,CATG00000064030.1,CATG00000065342.1,CATG00000066287.1,CATG00000066756.1,CATG00000067579.1,CATG00000069203.1,CATG00000070009.1,CATG00000074722.1,CATG00000078917.1,CATG00000079533.1,CATG00000080157.1,CATG00000081758.1,CATG00000083808.1,CATG00000084208.1,CATG00000085265.1,CATG00000085764.1,CATG00000088618.1,CATG00000088731.1,CATG00000090160.1,CATG00000094129.1,CATG00000096087.1,CATG00000097606.1,CATG00000098643.1,CATG00000100323.1,CATG00000100750.1,CATG00000100755.1,CATG00000101207.1,CATG00000101370.1,CATG00000102440.1,CATG00000102786.1,CATG00000102848.1,CATG00000104004.1,CATG00000104765.1,CATG00000108456.1,CATG00000109528.1,CATG00000109958.1,CATG00000110238.1,CATG00000113148.1,CATG00000116140.1,CATG00000116252.1,CATG00000116828.1,ENSG00000004846.12,ENSG00000005513.9,ENSG00000006042.7,ENSG00000007062.7,ENSG00000010379.11,ENSG00000012171.13,ENSG00000019186.5,ENSG00000021300.9,ENSG00000034971.10,ENSG00000047617.10,ENSG00000049089.9,ENSG00000054690.9,ENSG00000069696.6,ENSG00000077092.14,ENSG00000077498.8,ENSG00000079101.12,ENSG00000080031.5,ENSG00000080166.11,ENSG00000080644.11,ENSG00000081479.8,ENSG00000083067.18,ENSG00000085552.12,ENSG00000086696.6,ENSG00000090097.16,ENSG00000091513.10,ENSG00000092068.14,ENSG00000092758.11,ENSG00000099822.2,ENSG00000100078.3,ENSG00000100146.12,ENSG00000100156.6,ENSG00000100234.11,ENSG00000100344.6,ENSG00000100399.11,ENSG00000100918.8,ENSG00000101144.8,ENSG00000101850.8,ENSG00000103089.4,ENSG00000103355.8,ENSG00000104833.6,ENSG00000105290.7,ENSG00000105392.11,ENSG00000105655.14,ENSG00000105695.10,ENSG00000105767.2,ENSG00000106689.6,ENSG00000107159.8,ENSG00000107165.8,ENSG00000107317.7,ENSG00000107331.12,ENSG00000108387.10,ENSG00000109956.8,ENSG00000110080.14,ENSG00000111664.6,ENSG00000112041.8,ENSG00000114115.5,ENSG00000114859.10,ENSG00000115266.7,ENSG00000115507.5,ENSG00000116035.2,ENSG00000116745.6,ENSG00000117013.10,ENSG00000117266.11,ENSG00000117394.15,ENSG00000118271.5,ENSG00000118298.6,ENSG00000120057.4,ENSG00000121005.4,ENSG00000121207.7,ENSG00000124251.6,ENSG00000124915.6,ENSG00000124920.9,ENSG00000125378.11,ENSG00000126259.15,ENSG00000127129.5,ENSG00000127928.8,ENSG00000128578.5,ENSG00000130720.8,ENSG00000132386.6,ENSG00000133256.8,ENSG00000133519.8,ENSG00000134160.9,ENSG00000134245.13,ENSG00000134438.9,ENSG00000135097.2,ENSG00000135437.5,ENSG00000135697.5,ENSG00000136541.10,ENSG00000136960.8,ENSG00000137474.15,ENSG00000137834.10,ENSG00000137868.14,ENSG00000138083.3,ENSG00000138193.10,ENSG00000140481.9,ENSG00000140522.7,ENSG00000140600.12,ENSG00000141934.5,ENSG00000142611.12,ENSG00000143882.5,ENSG00000146122.12,ENSG00000146411.5,ENSG00000148204.7,ENSG00000148482.7,ENSG00000148541.8,ENSG00000148704.8,ENSG00000148734.7,ENSG00000149328.10,ENSG00000149452.11,ENSG00000149489.4,ENSG00000150275.13,ENSG00000150510.11,ENSG00000150556.12,ENSG00000152078.5,ENSG00000152779.12,ENSG00000156510.11,ENSG00000158296.9,ENSG00000158315.6,ENSG00000159212.8,ENSG00000159248.4,ENSG00000159307.14,ENSG00000162073.9,ENSG00000162383.7,ENSG00000162496.4,ENSG00000162836.7,ENSG00000162998.4,ENSG00000163053.6,ENSG00000163331.6,ENSG00000163817.11,ENSG00000164007.6,ENSG00000164175.10,ENSG00000164220.6,ENSG00000164402.9,ENSG00000164707.11,ENSG00000164889.8,ENSG00000165588.12,ENSG00000166682.6,ENSG00000167332.7,ENSG00000167874.6,ENSG00000167995.11,ENSG00000168672.3,ENSG00000169031.14,ENSG00000169116.7,ENSG00000169507.5,ENSG00000169562.9,ENSG00000170011.9,ENSG00000170775.2,ENSG00000171243.7,ENSG00000171724.2,ENSG00000171812.6,ENSG00000172508.6,ENSG00000172548.10,ENSG00000174607.6,ENSG00000175229.6,ENSG00000176058.7,ENSG00000176273.10,ENSG00000176381.4,ENSG00000177133.6,ENSG00000177414.9,ENSG00000177459.6,ENSG00000179133.7,ENSG00000179292.4,ENSG00000179455.6,ENSG00000180071.14,ENSG00000180287.12,ENSG00000180613.6,ENSG00000180660.6,ENSG00000181541.4,ENSG00000181577.11,ENSG00000182600.5,ENSG00000182612.6,ENSG00000182747.4,ENSG00000182871.10,ENSG00000183018.4,ENSG00000183531.1,ENSG00000183571.9,ENSG00000183682.7,ENSG00000183729.3,ENSG00000183798.4,ENSG00000183876.8,ENSG00000184302.6,ENSG00000184669.6,ENSG00000185664.10,ENSG00000186326.3,ENSG00000187098.10,ENSG00000187260.11,ENSG00000187634.6,ENSG00000187889.8,ENSG00000188338.10,ENSG00000188467.6,ENSG00000188613.5,ENSG00000188662.5,ENSG00000188687.11,ENSG00000188732.6,ENSG00000188937.5,ENSG00000189283.5,ENSG00000196104.6,ENSG00000196372.8,ENSG00000198515.9,ENSG00000198691.7,ENSG00000198753.7,ENSG00000204060.4,ENSG00000204860.4,ENSG00000205116.3,ENSG00000207714.1,ENSG00000207935.1,ENSG00000207965.1,ENSG00000213272.5,ENSG00000213578.4,ENSG00000214100.4,ENSG00000214754.3,ENSG00000221887.4,ENSG00000223764.2,ENSG00000223823.1,ENSG00000223953.3,ENSG00000224520.2,ENSG00000225156.2,ENSG00000225298.1,ENSG00000225867.1,ENSG00000226886.1,ENSG00000227110.2,ENSG00000227117.2,ENSG00000227200.1,ENSG00000228727.4,ENSG00000228877.2,ENSG00000231441.1,ENSG00000231943.3,ENSG00000232044.4,ENSG00000232110.3,ENSG00000232352.1,ENSG00000232823.2,ENSG00000233005.1,ENSG00000234789.1,ENSG00000235381.1,ENSG00000235663.1,ENSG00000235718.3,ENSG00000236081.1,ENSG00000236502.1,ENSG00000236782.1,ENSG00000237751.2,ENSG00000237864.1,ENSG00000239353.1,ENSG00000243566.2,ENSG00000244274.3,ENSG00000244476.2,ENSG00000244998.1,ENSG00000248027.1,ENSG00000248319.1,ENSG00000248538.2,ENSG00000248550.3,ENSG00000248599.1,ENSG00000248608.2,ENSG00000249437.3,ENSG00000249599.1,ENSG00000249690.1,ENSG00000250379.1,ENSG00000250486.2,ENSG00000250711.1,ENSG00000251721.1,ENSG00000253309.2,ENSG00000253377.1,ENSG00000253417.1,ENSG00000253696.2,ENSG00000254202.1,ENSG00000256577.1,ENSG00000257359.1,ENSG00000257671.1,ENSG00000258487.1,ENSG00000258548.1,ENSG00000258734.2,ENSG00000258748.1,ENSG00000258776.1,ENSG00000259120.2,ENSG00000259159.1,ENSG00000259264.1,ENSG00000259439.1,ENSG00000259977.1,ENSG00000260023.1,ENSG00000260650.1,ENSG00000260792.1,ENSG00000261305.1,ENSG00000261634.2,ENSG00000262026.1,ENSG00000262188.1,ENSG00000263436.1,ENSG00000265329.1,ENSG00000267375.1,ENSG00000267528.1,ENSG00000267530.2,ENSG00000268812.2,ENSG00000268894.2,ENSG00000269047.1,ENSG00000271092.1,ENSG00000272438.1</t>
  </si>
  <si>
    <t>UBERON:0000970</t>
  </si>
  <si>
    <t>eye</t>
  </si>
  <si>
    <t>An organ that detects light.</t>
  </si>
  <si>
    <t>CNhs10636,CNhs10842,CNhs10871,CNhs11336,CNhs11337,CNhs11338,CNhs11340,CNhs11762,CNhs11966,CNhs12009,CNhs12095,CNhs12123,CNhs12124,CNhs12342,CNhs12568,CNhs12572,CNhs12596,CNhs12733,CNhs13449</t>
  </si>
  <si>
    <t>CATG00000004261.1,CATG00000010873.1,CATG00000018299.1,CATG00000022090.1,CATG00000031568.1,CATG00000040616.1,CATG00000048095.1,CATG00000057872.1,CATG00000058780.1,CATG00000060759.1,CATG00000065342.1,CATG00000075963.1,CATG00000085764.1,CATG00000086610.1,CATG00000088618.1,CATG00000098648.1,CATG00000102440.1,CATG00000104004.1,CATG00000108456.1,CATG00000110238.1,CATG00000115944.1,ENSG00000007372.16,ENSG00000008196.8,ENSG00000019186.5,ENSG00000034971.10,ENSG00000048545.9,ENSG00000049089.9,ENSG00000069696.6,ENSG00000077092.14,ENSG00000079101.12,ENSG00000080644.11,ENSG00000083067.18,ENSG00000086696.6,ENSG00000086991.8,ENSG00000090530.5,ENSG00000092969.7,ENSG00000100078.3,ENSG00000100918.8,ENSG00000104332.7,ENSG00000106484.10,ENSG00000107859.5,ENSG00000111664.6,ENSG00000112041.8,ENSG00000113361.8,ENSG00000114115.5,ENSG00000115507.5,ENSG00000116035.2,ENSG00000116745.6,ENSG00000121207.7,ENSG00000125864.7,ENSG00000127129.5,ENSG00000128510.6,ENSG00000128606.8,ENSG00000133256.8,ENSG00000134160.9,ENSG00000134245.13,ENSG00000134438.9,ENSG00000135480.10,ENSG00000135697.5,ENSG00000136944.13,ENSG00000137463.4,ENSG00000137868.14,ENSG00000138083.3,ENSG00000140481.9,ENSG00000140522.7,ENSG00000149328.10,ENSG00000149489.4,ENSG00000152779.12,ENSG00000156510.11,ENSG00000159212.8,ENSG00000162998.4,ENSG00000163331.6,ENSG00000163817.11,ENSG00000164093.11,ENSG00000165388.8,ENSG00000166426.7,ENSG00000167332.7,ENSG00000168672.3,ENSG00000171243.7,ENSG00000171819.4,ENSG00000177459.6,ENSG00000177822.3,ENSG00000179008.4,ENSG00000180660.6,ENSG00000183729.3,ENSG00000183876.8,ENSG00000184302.6,ENSG00000185527.7,ENSG00000188869.8,ENSG00000198691.7,ENSG00000207935.1,ENSG00000215183.4,ENSG00000224765.1,ENSG00000225156.2,ENSG00000227117.2,ENSG00000228120.2,ENSG00000231107.1,ENSG00000231877.1,ENSG00000232110.3,ENSG00000235016.1,ENSG00000236502.1,ENSG00000236782.1,ENSG00000236849.1,ENSG00000240476.1,ENSG00000243566.2,ENSG00000248608.2,ENSG00000249690.1,ENSG00000249867.1,ENSG00000251361.1,ENSG00000253417.1,ENSG00000257671.1,ENSG00000259264.1,ENSG00000259439.1,ENSG00000259527.1,ENSG00000260650.1,ENSG00000267509.1,ENSG00000268812.2</t>
  </si>
  <si>
    <t>UBERON:0000982</t>
  </si>
  <si>
    <t>skeletal joint</t>
  </si>
  <si>
    <t>Anatomical cluster that consists of two or more adjacent skeletal structures, which may be interconnected by various types of tissue[VSAO].</t>
  </si>
  <si>
    <t>CNhs10876,CNhs10881,CNhs11068,CNhs11992,CNhs12019,CNhs12050,CNhs12063,CNhs12064</t>
  </si>
  <si>
    <t>CATG00000001837.1,CATG00000002036.1,CATG00000004811.1,CATG00000005437.1,CATG00000005447.1,CATG00000005986.1,CATG00000007026.1,CATG00000007838.1,CATG00000008887.1,CATG00000009021.1,CATG00000009190.1,CATG00000009301.1,CATG00000012020.1,CATG00000012188.1,CATG00000012248.1,CATG00000012272.1,CATG00000013399.1,CATG00000015547.1,CATG00000016950.1,CATG00000017891.1,CATG00000019187.1,CATG00000019833.1,CATG00000020470.1,CATG00000020744.1,CATG00000021079.1,CATG00000021489.1,CATG00000022937.1,CATG00000022941.1,CATG00000022942.1,CATG00000022947.1,CATG00000022948.1,CATG00000023046.1,CATG00000027723.1,CATG00000029703.1,CATG00000031334.1,CATG00000031336.1,CATG00000032333.1,CATG00000033637.1,CATG00000033638.1,CATG00000033678.1,CATG00000034210.1,CATG00000034212.1,CATG00000034215.1,CATG00000036226.1,CATG00000036851.1,CATG00000037831.1,CATG00000038141.1,CATG00000042865.1,CATG00000042866.1,CATG00000042867.1,CATG00000045289.1,CATG00000045954.1,CATG00000046832.1,CATG00000046843.1,CATG00000046845.1,CATG00000047650.1,CATG00000047874.1,CATG00000048081.1,CATG00000048082.1,CATG00000049533.1,CATG00000049662.1,CATG00000050529.1,CATG00000050681.1,CATG00000052034.1,CATG00000053344.1,CATG00000053494.1,CATG00000053593.1,CATG00000053594.1,CATG00000054328.1,CATG00000054534.1,CATG00000054535.1,CATG00000054562.1,CATG00000054908.1,CATG00000055141.1,CATG00000055148.1,CATG00000055768.1,CATG00000056931.1,CATG00000056996.1,CATG00000057032.1,CATG00000057033.1,CATG00000057034.1,CATG00000058007.1,CATG00000058536.1,CATG00000059318.1,CATG00000059673.1,CATG00000060073.1,CATG00000060899.1,CATG00000060900.1,CATG00000061357.1,CATG00000062900.1,CATG00000066614.1,CATG00000069199.1,CATG00000069923.1,CATG00000069956.1,CATG00000073509.1,CATG00000074241.1,CATG00000075096.1,CATG00000075119.1,CATG00000075436.1,CATG00000075877.1,CATG00000078918.1,CATG00000079398.1,CATG00000079555.1,CATG00000081334.1,CATG00000081335.1,CATG00000082447.1,CATG00000084189.1,CATG00000084245.1,CATG00000084677.1,CATG00000086915.1,CATG00000087060.1,CATG00000088255.1,CATG00000088651.1,CATG00000090657.1,CATG00000092186.1,CATG00000092863.1,CATG00000094825.1,CATG00000095309.1,CATG00000095871.1,CATG00000096104.1,CATG00000096238.1,CATG00000096485.1,CATG00000097602.1,CATG00000098598.1,CATG00000098626.1,CATG00000099942.1,CATG00000100135.1,CATG00000100479.1,CATG00000100506.1,CATG00000100640.1,CATG00000101085.1,CATG00000102712.1,CATG00000104778.1,CATG00000106826.1,CATG00000107824.1,CATG00000108393.1,CATG00000108950.1,CATG00000110954.1,CATG00000111755.1,CATG00000112329.1,CATG00000113992.1,CATG00000114967.1,CATG00000115971.1,CATG00000116045.1,CATG00000118282.1,ENSG00000029559.5,ENSG00000054598.5,ENSG00000064205.6,ENSG00000074527.7,ENSG00000079257.3,ENSG00000088756.8,ENSG00000099994.10,ENSG00000102802.5,ENSG00000104213.8,ENSG00000106333.8,ENSG00000106483.7,ENSG00000106511.5,ENSG00000107562.12,ENSG00000107821.10,ENSG00000109625.14,ENSG00000109705.7,ENSG00000111536.4,ENSG00000112761.14,ENSG00000112837.12,ENSG00000113389.11,ENSG00000115380.14,ENSG00000118849.5,ENSG00000120659.10,ENSG00000122420.5,ENSG00000124212.5,ENSG00000124249.5,ENSG00000125813.9,ENSG00000125965.4,ENSG00000126778.7,ENSG00000127954.8,ENSG00000136378.10,ENSG00000141753.5,ENSG00000141977.5,ENSG00000143127.8,ENSG00000144476.5,ENSG00000146197.7,ENSG00000146250.5,ENSG00000149506.6,ENSG00000153495.6,ENSG00000156427.7,ENSG00000157766.11,ENSG00000158290.12,ENSG00000158748.3,ENSG00000160886.9,ENSG00000162407.8,ENSG00000162692.6,ENSG00000162804.9,ENSG00000163661.3,ENSG00000163815.5,ENSG00000164237.4,ENSG00000164761.4,ENSG00000166106.2,ENSG00000167157.9,ENSG00000167779.3,ENSG00000168079.12,ENSG00000168398.5,ENSG00000169908.6,ENSG00000170801.5,ENSG00000177363.4,ENSG00000180806.4,ENSG00000180818.4,ENSG00000183153.5,ENSG00000187151.3,ENSG00000189320.4,ENSG00000196616.8,ENSG00000196917.4,ENSG00000198807.8,ENSG00000201574.1,ENSG00000203722.3,ENSG00000204187.5,ENSG00000205835.4,ENSG00000215808.2,ENSG00000223838.1,ENSG00000224729.4,ENSG00000224743.2,ENSG00000226604.2,ENSG00000227496.1,ENSG00000229323.1,ENSG00000230470.1,ENSG00000231054.1,ENSG00000232190.2,ENSG00000233392.1,ENSG00000234810.1,ENSG00000235180.1,ENSG00000236024.1,ENSG00000236686.1,ENSG00000237413.1,ENSG00000238258.1,ENSG00000240541.2,ENSG00000245812.2,ENSG00000248869.1,ENSG00000249357.2,ENSG00000249937.1,ENSG00000252410.1,ENSG00000253496.2,ENSG00000253661.1,ENSG00000254300.1,ENSG00000254366.2,ENSG00000254369.2,ENSG00000255959.1,ENSG00000258661.1,ENSG00000258691.1,ENSG00000259884.1,ENSG00000260123.1,ENSG00000260946.1,ENSG00000261095.1,ENSG00000262185.1,ENSG00000262712.1,ENSG00000264868.1,ENSG00000265359.1,ENSG00000265477.1</t>
  </si>
  <si>
    <t>UBERON:0000988</t>
  </si>
  <si>
    <t>pons</t>
  </si>
  <si>
    <t>The part of the central nervous system lying between the medulla oblongata and the midbrain, ventral to the cerebellum.</t>
  </si>
  <si>
    <t>CNhs10640,CNhs12322,CNhs13808,CNhs14080,CNhs14550</t>
  </si>
  <si>
    <t>CATG00000000263.1,CATG00000000533.1,CATG00000000690.1,CATG00000000815.1,CATG00000001056.1,CATG00000001057.1,CATG00000001087.1,CATG00000001185.1,CATG00000001260.1,CATG00000001384.1,CATG00000001493.1,CATG00000001565.1,CATG00000001900.1,CATG00000001906.1,CATG00000002249.1,CATG00000002449.1,CATG00000002501.1,CATG00000002596.1,CATG00000002810.1,CATG00000003136.1,CATG00000003266.1,CATG00000003289.1,CATG00000003820.1,CATG00000003863.1,CATG00000004052.1,CATG00000004114.1,CATG00000004224.1,CATG00000004262.1,CATG00000004376.1,CATG00000004429.1,CATG00000004493.1,CATG00000004618.1,CATG00000004634.1,CATG00000004775.1,CATG00000005139.1,CATG00000005186.1,CATG00000005391.1,CATG00000005450.1,CATG00000005527.1,CATG00000005589.1,CATG00000005599.1,CATG00000005720.1,CATG00000006038.1,CATG00000006223.1,CATG00000006385.1,CATG00000006444.1,CATG00000006500.1,CATG00000006600.1,CATG00000006868.1,CATG00000006970.1,CATG00000007174.1,CATG00000007193.1,CATG00000007195.1,CATG00000007231.1,CATG00000007277.1,CATG00000007293.1,CATG00000007639.1,CATG00000007993.1,CATG00000008033.1,CATG00000008128.1,CATG00000008212.1,CATG00000008305.1,CATG00000008313.1,CATG00000008424.1,CATG00000008635.1,CATG00000008704.1,CATG00000008939.1,CATG00000009038.1,CATG00000009165.1,CATG00000009232.1,CATG00000009695.1,CATG00000010090.1,CATG00000010230.1,CATG00000010339.1,CATG00000010384.1,CATG00000010474.1,CATG00000010570.1,CATG00000010730.1,CATG00000010908.1,CATG00000010993.1,CATG00000011157.1,CATG00000011496.1,CATG00000011702.1,CATG00000012309.1,CATG00000012429.1,CATG00000012605.1,CATG00000013058.1,CATG00000013067.1,CATG00000013180.1,CATG00000013181.1,CATG00000013188.1,CATG00000013286.1,CATG00000013684.1,CATG00000013691.1,CATG00000013716.1,CATG00000013723.1,CATG00000013802.1,CATG00000013817.1,CATG00000014113.1,CATG00000014505.1,CATG00000014567.1,CATG00000014826.1,CATG00000015103.1,CATG00000015148.1,CATG00000015172.1,CATG00000015453.1,CATG00000015546.1,CATG00000016119.1,CATG00000016163.1,CATG00000016250.1,CATG00000016252.1,CATG00000016393.1,CATG00000016469.1,CATG00000016481.1,CATG00000016564.1,CATG00000016565.1,CATG00000016576.1,CATG00000016634.1,CATG00000016719.1,CATG00000016842.1,CATG00000016913.1,CATG00000016977.1,CATG00000017254.1,CATG00000017298.1,CATG00000017304.1,CATG00000017373.1,CATG00000017469.1,CATG00000017548.1,CATG00000017549.1,CATG00000017550.1,CATG00000017551.1,CATG00000017587.1,CATG00000017615.1,CATG00000017644.1,CATG00000017739.1,CATG00000017792.1,CATG00000017825.1,CATG00000018046.1,CATG00000018052.1,CATG00000018090.1,CATG00000018158.1,CATG00000018363.1,CATG00000018477.1,CATG00000018528.1,CATG00000018669.1,CATG00000019176.1,CATG00000019179.1,CATG00000019589.1,CATG00000019756.1,CATG00000019782.1,CATG00000019940.1,CATG00000019970.1,CATG00000020016.1,CATG00000020039.1,CATG00000020268.1,CATG00000020292.1,CATG00000020370.1,CATG00000020415.1,CATG00000020666.1,CATG00000020689.1,CATG00000020733.1,CATG00000021393.1,CATG00000021421.1,CATG00000021475.1,CATG00000021489.1,CATG00000021813.1,CATG00000021817.1,CATG00000021855.1,CATG00000021927.1,CATG00000022055.1,CATG00000022070.1,CATG00000022083.1,CATG00000022293.1,CATG00000022433.1,CATG00000022467.1,CATG00000022950.1,CATG00000023206.1,CATG00000023357.1,CATG00000023542.1,CATG00000023701.1,CATG00000023728.1,CATG00000023732.1,CATG00000023739.1,CATG00000023951.1,CATG00000023974.1,CATG00000024079.1,CATG00000024243.1,CATG00000024386.1,CATG00000024603.1,CATG00000024671.1,CATG00000024683.1,CATG00000024765.1,CATG00000024786.1,CATG00000025169.1,CATG00000025375.1,CATG00000025527.1,CATG00000025560.1,CATG00000025830.1,CATG00000025949.1,CATG00000026104.1,CATG00000026205.1,CATG00000026240.1,CATG00000026408.1,CATG00000026790.1,CATG00000026972.1,CATG00000027072.1,CATG00000027291.1,CATG00000027292.1,CATG00000027391.1,CATG00000027394.1,CATG00000027405.1,CATG00000027432.1,CATG00000027520.1,CATG00000027751.1,CATG00000027863.1,CATG00000028006.1,CATG00000028088.1,CATG00000028138.1,CATG00000028221.1,CATG00000028309.1,CATG00000028337.1,CATG00000028358.1,CATG00000028360.1,CATG00000028379.1,CATG00000028429.1,CATG00000028457.1,CATG00000028461.1,CATG00000028614.1,CATG00000028782.1,CATG00000028956.1,CATG00000028979.1,CATG00000029260.1,CATG00000029267.1,CATG00000029313.1,CATG00000029342.1,CATG00000029372.1,CATG00000029652.1,CATG00000029677.1,CATG00000029705.1,CATG00000029818.1,CATG00000029844.1,CATG00000029937.1,CATG00000030039.1,CATG00000030130.1,CATG00000030529.1,CATG00000030533.1,CATG00000030559.1,CATG00000030619.1,CATG00000030899.1,CATG00000031045.1,CATG00000031061.1,CATG00000031473.1,CATG00000031514.1,CATG00000031515.1,CATG00000031708.1,CATG00000031717.1,CATG00000031873.1,CATG00000031914.1,CATG00000032016.1,CATG00000032326.1,CATG00000032396.1,CATG00000032510.1,CATG00000032520.1,CATG00000032866.1,CATG00000032901.1,CATG00000032956.1,CATG00000032959.1,CATG00000033033.1,CATG00000033104.1,CATG00000033122.1,CATG00000033135.1,CATG00000033149.1,CATG00000033225.1,CATG00000033233.1,CATG00000033262.1,CATG00000033301.1,CATG00000033386.1,CATG00000033798.1,CATG00000033813.1,CATG00000033858.1,CATG00000033872.1,CATG00000033958.1,CATG00000034081.1,CATG00000034468.1,CATG00000034472.1,CATG00000034705.1,CATG00000034824.1,CATG00000034898.1,CATG00000035162.1,CATG00000035171.1,CATG00000035205.1,CATG00000035378.1,CATG00000035401.1,CATG00000035451.1,CATG00000035657.1,CATG00000035733.1,CATG00000035736.1,CATG00000035737.1,CATG00000035870.1,CATG00000036271.1,CATG00000036272.1,CATG00000036276.1,CATG00000036482.1,CATG00000036572.1,CATG00000036573.1,CATG00000036575.1,CATG00000036619.1,CATG00000036627.1,CATG00000036629.1,CATG00000036631.1,CATG00000036737.1,CATG00000036799.1,CATG00000036918.1,CATG00000036982.1,CATG00000036987.1,CATG00000037274.1,CATG00000037381.1,CATG00000037533.1,CATG00000037542.1,CATG00000037610.1,CATG00000037762.1,CATG00000037900.1,CATG00000038016.1,CATG00000038035.1,CATG00000038041.1,CATG00000038073.1,CATG00000038121.1,CATG00000038123.1,CATG00000038299.1,CATG00000038338.1,CATG00000038821.1,CATG00000038846.1,CATG00000039004.1,CATG00000039048.1,CATG00000039123.1,CATG00000039166.1,CATG00000039173.1,CATG00000039206.1,CATG00000039254.1,CATG00000039341.1,CATG00000039344.1,CATG00000039419.1,CATG00000039453.1,CATG00000039482.1,CATG00000039525.1,CATG00000039685.1,CATG00000039710.1,CATG00000039771.1,CATG00000039888.1,CATG00000039894.1,CATG00000039927.1,CATG00000039997.1,CATG00000039999.1,CATG00000040215.1,CATG00000040236.1,CATG00000040494.1,CATG00000040587.1,CATG00000040685.1,CATG00000040724.1,CATG00000040781.1,CATG00000040789.1,CATG00000040843.1,CATG00000040846.1,CATG00000040933.1,CATG00000040978.1,CATG00000041207.1,CATG00000041209.1,CATG00000041303.1,CATG00000041319.1,CATG00000041354.1,CATG00000041437.1,CATG00000041483.1,CATG00000041533.1,CATG00000041542.1,CATG00000041674.1,CATG00000041719.1,CATG00000041891.1,CATG00000042065.1,CATG00000042255.1,CATG00000042286.1,CATG00000042287.1,CATG00000042289.1,CATG00000042669.1,CATG00000042748.1,CATG00000042820.1,CATG00000042833.1,CATG00000043014.1,CATG00000043513.1,CATG00000043692.1,CATG00000043822.1,CATG00000043859.1,CATG00000043962.1,CATG00000043965.1,CATG00000044244.1,CATG00000044524.1,CATG00000044545.1,CATG00000044585.1,CATG00000044595.1,CATG00000044642.1,CATG00000044778.1,CATG00000044864.1,CATG00000044981.1,CATG00000045080.1,CATG00000045631.1,CATG00000045691.1,CATG00000045750.1,CATG00000045773.1,CATG00000046035.1,CATG00000046693.1,CATG00000046696.1,CATG00000046832.1,CATG00000046872.1,CATG00000046890.1,CATG00000046943.1,CATG00000046950.1,CATG00000046961.1,CATG00000046977.1,CATG00000047038.1,CATG00000047049.1,CATG00000047287.1,CATG00000047323.1,CATG00000047568.1,CATG00000047638.1,CATG00000047791.1,CATG00000047858.1,CATG00000047893.1,CATG00000047911.1,CATG00000047946.1,CATG00000048014.1,CATG00000048359.1,CATG00000048468.1,CATG00000049113.1,CATG00000049274.1,CATG00000049425.1,CATG00000049514.1,CATG00000049624.1,CATG00000049720.1,CATG00000049924.1,CATG00000049947.1,CATG00000050019.1,CATG00000050077.1,CATG00000050150.1,CATG00000050166.1,CATG00000050337.1,CATG00000050522.1,CATG00000050585.1,CATG00000050914.1,CATG00000051222.1,CATG00000051235.1,CATG00000051350.1,CATG00000051509.1,CATG00000051528.1,CATG00000051571.1,CATG00000051635.1,CATG00000051645.1,CATG00000051761.1,CATG00000051841.1,CATG00000051850.1,CATG00000052002.1,CATG00000052077.1,CATG00000052095.1,CATG00000052103.1,CATG00000052141.1,CATG00000052345.1,CATG00000052348.1,CATG00000052374.1,CATG00000052531.1,CATG00000052839.1,CATG00000052961.1,CATG00000052980.1,CATG00000053087.1,CATG00000053286.1,CATG00000053287.1,CATG00000053316.1,CATG00000053427.1,CATG00000053464.1,CATG00000053493.1,CATG00000053682.1,CATG00000053856.1,CATG00000054240.1,CATG00000054518.1,CATG00000054646.1,CATG00000054690.1,CATG00000054691.1,CATG00000054693.1,CATG00000054741.1,CATG00000055081.1,CATG00000055307.1,CATG00000055371.1,CATG00000055394.1,CATG00000055484.1,CATG00000055533.1,CATG00000055679.1,CATG00000055735.1,CATG00000055877.1,CATG00000055882.1,CATG00000056228.1,CATG00000056304.1,CATG00000056559.1,CATG00000056934.1,CATG00000057009.1,CATG00000057036.1,CATG00000057519.1,CATG00000057570.1,CATG00000057669.1,CATG00000057863.1,CATG00000058006.1,CATG00000058014.1,CATG00000058112.1,CATG00000058125.1,CATG00000058214.1,CATG00000058249.1,CATG00000058412.1,CATG00000058653.1,CATG00000058655.1,CATG00000058738.1,CATG00000058866.1,CATG00000058915.1,CATG00000058940.1,CATG00000059140.1,CATG00000059162.1,CATG00000059251.1,CATG00000059304.1,CATG00000059538.1,CATG00000059598.1,CATG00000059841.1,CATG00000060221.1,CATG00000060250.1,CATG00000060295.1,CATG00000060571.1,CATG00000060677.1,CATG00000060795.1,CATG00000060818.1,CATG00000060884.1,CATG00000061170.1,CATG00000061223.1,CATG00000061316.1,CATG00000061444.1,CATG00000061487.1,CATG00000061587.1,CATG00000061804.1,CATG00000061961.1,CATG00000062448.1,CATG00000062528.1,CATG00000062737.1,CATG00000062788.1,CATG00000062882.1,CATG00000062930.1,CATG00000062986.1,CATG00000062991.1,CATG00000063089.1,CATG00000063101.1,CATG00000063194.1,CATG00000063217.1,CATG00000063319.1,CATG00000063534.1,CATG00000063589.1,CATG00000063684.1,CATG00000063727.1,CATG00000063834.1,CATG00000063877.1,CATG00000063922.1,CATG00000063998.1,CATG00000064074.1,CATG00000064206.1,CATG00000064299.1,CATG00000064694.1,CATG00000064910.1,CATG00000065054.1,CATG00000065311.1,CATG00000065324.1,CATG00000065520.1,CATG00000065641.1,CATG00000065699.1,CATG00000065722.1,CATG00000066020.1,CATG00000066030.1,CATG00000066034.1,CATG00000066151.1,CATG00000066341.1,CATG00000066414.1,CATG00000066627.1,CATG00000066647.1,CATG00000066663.1,CATG00000067038.1,CATG00000067093.1,CATG00000067101.1,CATG00000067116.1,CATG00000067436.1,CATG00000067478.1,CATG00000067633.1,CATG00000067693.1,CATG00000067712.1,CATG00000067799.1,CATG00000067862.1,CATG00000067913.1,CATG00000068171.1,CATG00000068380.1,CATG00000068502.1,CATG00000068765.1,CATG00000068865.1,CATG00000069142.1,CATG00000069194.1,CATG00000069256.1,CATG00000069619.1,CATG00000069842.1,CATG00000069846.1,CATG00000069907.1,CATG00000070146.1,CATG00000070166.1,CATG00000070508.1,CATG00000070509.1,CATG00000070935.1,CATG00000071368.1,CATG00000071418.1,CATG00000071563.1,CATG00000071657.1,CATG00000071708.1,CATG00000071713.1,CATG00000071768.1,CATG00000071776.1,CATG00000071884.1,CATG00000072089.1,CATG00000072220.1,CATG00000072343.1,CATG00000072404.1,CATG00000072405.1,CATG00000072440.1,CATG00000072458.1,CATG00000072645.1,CATG00000072675.1,CATG00000072692.1,CATG00000072770.1,CATG00000072972.1,CATG00000073016.1,CATG00000073065.1,CATG00000073067.1,CATG00000073082.1,CATG00000073181.1,CATG00000073228.1,CATG00000073288.1,CATG00000073472.1,CATG00000073511.1,CATG00000073556.1,CATG00000073720.1,CATG00000073878.1,CATG00000074064.1,CATG00000074196.1,CATG00000074207.1,CATG00000074415.1,CATG00000074423.1,CATG00000074492.1,CATG00000074518.1,CATG00000074621.1,CATG00000074691.1,CATG00000074717.1,CATG00000074739.1,CATG00000074827.1,CATG00000074850.1,CATG00000074885.1,CATG00000074908.1,CATG00000075148.1,CATG00000075150.1,CATG00000075151.1,CATG00000075203.1,CATG00000075373.1,CATG00000075718.1,CATG00000076514.1,CATG00000076708.1,CATG00000076886.1,CATG00000076994.1,CATG00000077031.1,CATG00000077322.1,CATG00000077371.1,CATG00000077438.1,CATG00000077569.1,CATG00000077739.1,CATG00000077761.1,CATG00000078156.1,CATG00000078284.1,CATG00000078608.1,CATG00000078642.1,CATG00000078735.1,CATG00000078772.1,CATG00000078881.1,CATG00000079015.1,CATG00000079024.1,CATG00000079138.1,CATG00000079193.1,CATG00000079285.1,CATG00000079317.1,CATG00000079522.1,CATG00000079668.1,CATG00000079984.1,CATG00000080008.1,CATG00000080173.1,CATG00000080174.1,CATG00000080176.1,CATG00000080192.1,CATG00000080403.1,CATG00000080416.1,CATG00000080429.1,CATG00000080447.1,CATG00000080572.1,CATG00000080658.1,CATG00000080713.1,CATG00000080851.1,CATG00000080853.1,CATG00000080922.1,CATG00000080923.1,CATG00000081067.1,CATG00000081169.1,CATG00000081189.1,CATG00000081223.1,CATG00000081364.1,CATG00000081468.1,CATG00000081554.1,CATG00000081561.1,CATG00000081846.1,CATG00000081851.1,CATG00000081952.1,CATG00000081953.1,CATG00000082071.1,CATG00000082255.1,CATG00000082299.1,CATG00000082306.1,CATG00000082419.1,CATG00000082615.1,CATG00000082631.1,CATG00000083004.1,CATG00000083327.1,CATG00000083363.1,CATG00000083439.1,CATG00000083669.1,CATG00000083808.1,CATG00000084208.1,CATG00000084259.1,CATG00000084283.1,CATG00000084334.1,CATG00000084511.1,CATG00000084554.1,CATG00000084669.1,CATG00000084670.1,CATG00000084804.1,CATG00000084819.1,CATG00000085304.1,CATG00000085310.1,CATG00000085339.1,CATG00000085379.1,CATG00000085408.1,CATG00000085417.1,CATG00000085656.1,CATG00000085736.1,CATG00000085970.1,CATG00000086461.1,CATG00000086699.1,CATG00000086830.1,CATG00000086832.1,CATG00000086845.1,CATG00000086863.1,CATG00000086881.1,CATG00000086911.1,CATG00000087050.1,CATG00000087051.1,CATG00000087178.1,CATG00000087192.1,CATG00000087643.1,CATG00000088014.1,CATG00000088106.1,CATG00000088254.1,CATG00000088255.1,CATG00000088473.1,CATG00000088683.1,CATG00000088791.1,CATG00000089009.1,CATG00000089244.1,CATG00000089257.1,CATG00000089308.1,CATG00000089352.1,CATG00000089402.1,CATG00000089459.1,CATG00000089684.1,CATG00000089747.1,CATG00000089825.1,CATG00000089843.1,CATG00000089910.1,CATG00000090028.1,CATG00000090190.1,CATG00000090199.1,CATG00000090250.1,CATG00000090637.1,CATG00000090664.1,CATG00000090688.1,CATG00000090719.1,CATG00000090764.1,CATG00000090770.1,CATG00000090771.1,CATG00000090792.1,CATG00000090797.1,CATG00000090844.1,CATG00000090991.1,CATG00000091000.1,CATG00000091112.1,CATG00000091228.1,CATG00000091337.1,CATG00000091803.1,CATG00000091886.1,CATG00000091894.1,CATG00000091929.1,CATG00000092165.1,CATG00000092175.1,CATG00000092222.1,CATG00000092239.1,CATG00000092300.1,CATG00000092318.1,CATG00000092598.1,CATG00000092608.1,CATG00000092751.1,CATG00000093197.1,CATG00000093365.1,CATG00000093459.1,CATG00000093672.1,CATG00000093674.1,CATG00000093823.1,CATG00000094163.1,CATG00000094263.1,CATG00000094264.1,CATG00000094365.1,CATG00000094474.1,CATG00000094726.1,CATG00000094758.1,CATG00000094892.1,CATG00000094897.1,CATG00000094976.1,CATG00000095051.1,CATG00000095083.1,CATG00000095121.1,CATG00000095300.1,CATG00000095450.1,CATG00000095582.1,CATG00000095583.1,CATG00000095654.1,CATG00000095701.1,CATG00000095755.1,CATG00000095815.1,CATG00000095962.1,CATG00000095982.1,CATG00000096087.1,CATG00000096122.1,CATG00000096501.1,CATG00000096530.1,CATG00000096714.1,CATG00000096867.1,CATG00000096946.1,CATG00000096977.1,CATG00000096978.1,CATG00000097049.1,CATG00000097097.1,CATG00000097167.1,CATG00000097458.1,CATG00000097554.1,CATG00000097560.1,CATG00000097794.1,CATG00000097867.1,CATG00000097943.1,CATG00000098071.1,CATG00000098129.1,CATG00000098146.1,CATG00000098154.1,CATG00000098250.1,CATG00000098251.1,CATG00000098253.1,CATG00000098264.1,CATG00000098315.1,CATG00000098460.1,CATG00000098473.1,CATG00000099516.1,CATG00000099538.1,CATG00000099564.1,CATG00000099569.1,CATG00000099597.1,CATG00000100181.1,CATG00000100186.1,CATG00000100221.1,CATG00000100228.1,CATG00000100290.1,CATG00000100507.1,CATG00000100618.1,CATG00000100625.1,CATG00000100855.1,CATG00000100861.1,CATG00000100975.1,CATG00000101221.1,CATG00000101245.1,CATG00000101283.1,CATG00000101329.1,CATG00000101393.1,CATG00000101402.1,CATG00000101427.1,CATG00000101520.1,CATG00000101563.1,CATG00000101569.1,CATG00000101622.1,CATG00000101757.1,CATG00000102004.1,CATG00000102128.1,CATG00000102173.1,CATG00000102191.1,CATG00000102592.1,CATG00000102674.1,CATG00000102873.1,CATG00000102970.1,CATG00000103048.1,CATG00000103074.1,CATG00000103136.1,CATG00000103509.1,CATG00000103624.1,CATG00000104315.1,CATG00000104457.1,CATG00000104616.1,CATG00000104902.1,CATG00000104942.1,CATG00000105045.1,CATG00000105046.1,CATG00000105095.1,CATG00000105269.1,CATG00000105286.1,CATG00000105290.1,CATG00000105324.1,CATG00000105343.1,CATG00000105411.1,CATG00000105506.1,CATG00000105745.1,CATG00000105753.1,CATG00000105769.1,CATG00000105927.1,CATG00000106259.1,CATG00000106279.1,CATG00000106511.1,CATG00000106516.1,CATG00000106724.1,CATG00000106747.1,CATG00000106919.1,CATG00000106979.1,CATG00000107013.1,CATG00000107019.1,CATG00000107096.1,CATG00000107272.1,CATG00000107274.1,CATG00000107319.1,CATG00000107354.1,CATG00000107433.1,CATG00000107457.1,CATG00000107494.1,CATG00000107667.1,CATG00000107724.1,CATG00000107951.1,CATG00000108031.1,CATG00000108424.1,CATG00000108476.1,CATG00000108477.1,CATG00000108541.1,CATG00000108830.1,CATG00000108839.1,CATG00000108992.1,CATG00000109118.1,CATG00000109254.1,CATG00000109272.1,CATG00000109796.1,CATG00000109820.1,CATG00000109851.1,CATG00000109856.1,CATG00000109912.1,CATG00000109918.1,CATG00000109940.1,CATG00000109942.1,CATG00000109959.1,CATG00000109993.1,CATG00000110023.1,CATG00000110095.1,CATG00000110166.1,CATG00000110266.1,CATG00000110471.1,CATG00000110480.1,CATG00000110596.1,CATG00000110755.1,CATG00000110758.1,CATG00000110774.1,CATG00000110857.1,CATG00000111196.1,CATG00000111273.1,CATG00000111600.1,CATG00000111648.1,CATG00000111667.1,CATG00000111993.1,CATG00000112054.1,CATG00000112157.1,CATG00000112171.1,CATG00000112223.1,CATG00000112227.1,CATG00000112398.1,CATG00000112403.1,CATG00000112521.1,CATG00000112646.1,CATG00000112709.1,CATG00000112790.1,CATG00000112846.1,CATG00000113234.1,CATG00000113326.1,CATG00000113673.1,CATG00000113693.1,CATG00000113892.1,CATG00000114029.1,CATG00000114145.1,CATG00000114148.1,CATG00000114165.1,CATG00000114167.1,CATG00000114289.1,CATG00000114514.1,CATG00000114641.1,CATG00000114643.1,CATG00000114724.1,CATG00000115032.1,CATG00000115249.1,CATG00000115490.1,CATG00000115895.1,CATG00000116003.1,CATG00000116086.1,CATG00000116148.1,CATG00000116160.1,CATG00000116261.1,CATG00000116401.1,CATG00000116531.1,CATG00000116535.1,CATG00000116713.1,CATG00000116828.1,CATG00000116914.1,CATG00000116951.1,CATG00000116972.1,CATG00000117002.1,CATG00000117050.1,CATG00000117056.1,CATG00000117214.1,CATG00000117227.1,CATG00000117479.1,CATG00000117484.1,CATG00000117524.1,CATG00000117612.1,CATG00000117653.1,CATG00000117714.1,CATG00000117727.1,CATG00000117912.1,CATG00000117927.1,CATG00000117940.1,CATG00000117995.1,CATG00000118100.1,CATG00000118141.1,CATG00000118218.1,CATG00000118221.1,CATG00000118225.1,CATG00000118375.1,ENSG00000003137.4,ENSG00000003987.9,ENSG00000004838.9,ENSG00000004948.9,ENSG00000005513.9,ENSG00000006071.7,ENSG00000006128.7,ENSG00000006611.11,ENSG00000007174.13,ENSG00000007516.9,ENSG00000007908.11,ENSG00000008056.8,ENSG00000008196.8,ENSG00000008735.10,ENSG00000009709.7,ENSG00000010282.10,ENSG00000011201.6,ENSG00000011677.8,ENSG00000013293.5,ENSG00000015592.12,ENSG00000017373.11,ENSG00000018189.8,ENSG00000018236.10,ENSG00000018625.10,ENSG00000019505.3,ENSG00000021300.9,ENSG00000022355.10,ENSG00000027644.4,ENSG00000034239.6,ENSG00000040731.6,ENSG00000042304.6,ENSG00000046653.10,ENSG00000046889.14,ENSG00000049089.9,ENSG00000050438.12,ENSG00000053702.10,ENSG00000054179.7,ENSG00000054356.9,ENSG00000054690.9,ENSG00000058335.11,ENSG00000058866.10,ENSG00000064787.8,ENSG00000065609.10,ENSG00000065989.11,ENSG00000066468.16,ENSG00000067842.13,ENSG00000068078.13,ENSG00000068615.12,ENSG00000070388.7,ENSG00000070748.13,ENSG00000070886.6,ENSG00000072182.8,ENSG00000072315.3,ENSG00000073464.7,ENSG00000073969.14,ENSG00000074211.9,ENSG00000074317.6,ENSG00000076344.11,ENSG00000077264.10,ENSG00000077616.6,ENSG00000078018.15,ENSG00000078053.12,ENSG00000078295.11,ENSG00000078549.10,ENSG00000078579.8,ENSG00000078804.8,ENSG00000078814.11,ENSG00000079101.12,ENSG00000079337.11,ENSG00000080493.9,ENSG00000080572.8,ENSG00000080822.12,ENSG00000081138.9,ENSG00000081479.8,ENSG00000081818.1,ENSG00000081913.9,ENSG00000083067.18,ENSG00000084453.12,ENSG00000084628.5,ENSG00000084710.9,ENSG00000085831.11,ENSG00000086205.12,ENSG00000087085.9,ENSG00000087250.4,ENSG00000087258.9,ENSG00000087495.12,ENSG00000088367.16,ENSG00000089101.13,ENSG00000089199.5,ENSG00000089250.14,ENSG00000091129.15,ENSG00000091513.10,ENSG00000091664.7,ENSG00000092096.10,ENSG00000092529.18,ENSG00000095713.9,ENSG00000099365.5,ENSG00000099822.2,ENSG00000100095.14,ENSG00000100146.12,ENSG00000100285.9,ENSG00000100314.3,ENSG00000100341.7,ENSG00000100362.8,ENSG00000100399.11,ENSG00000100427.11,ENSG00000100433.11,ENSG00000100505.9,ENSG00000100884.5,ENSG00000101049.10,ENSG00000101079.16,ENSG00000101144.8,ENSG00000101198.10,ENSG00000101204.11,ENSG00000101222.8,ENSG00000101276.10,ENSG00000101282.4,ENSG00000101463.5,ENSG00000101489.14,ENSG00000101542.5,ENSG00000101958.9,ENSG00000101977.15,ENSG00000102003.6,ENSG00000102109.7,ENSG00000102230.9,ENSG00000102452.11,ENSG00000102678.6,ENSG00000102904.10,ENSG00000102924.7,ENSG00000102934.5,ENSG00000103034.10,ENSG00000103089.4,ENSG00000103184.7,ENSG00000103449.7,ENSG00000103512.10,ENSG00000103546.14,ENSG00000103710.6,ENSG00000103723.8,ENSG00000103740.5,ENSG00000104112.4,ENSG00000104435.9,ENSG00000104722.9,ENSG00000104725.9,ENSG00000104833.6,ENSG00000105278.6,ENSG00000105290.7,ENSG00000105409.11,ENSG00000105519.8,ENSG00000105605.3,ENSG00000105613.5,ENSG00000105649.5,ENSG00000105695.10,ENSG00000105696.4,ENSG00000105711.6,ENSG00000105767.2,ENSG00000105784.11,ENSG00000105855.5,ENSG00000105877.13,ENSG00000106278.7,ENSG00000106976.14,ENSG00000107105.10,ENSG00000107282.5,ENSG00000107317.7,ENSG00000107331.12,ENSG00000107864.10,ENSG00000107902.9,ENSG00000108176.10,ENSG00000108231.7,ENSG00000108239.8,ENSG00000108379.5,ENSG00000108381.6,ENSG00000108387.10,ENSG00000108576.5,ENSG00000108830.7,ENSG00000108852.10,ENSG00000109107.9,ENSG00000109132.5,ENSG00000109339.14,ENSG00000109472.9,ENSG00000109654.10,ENSG00000109956.8,ENSG00000110436.7,ENSG00000110675.8,ENSG00000110887.3,ENSG00000110975.4,ENSG00000111262.4,ENSG00000111674.4,ENSG00000111783.8,ENSG00000111834.8,ENSG00000112038.13,ENSG00000112309.6,ENSG00000112539.10,ENSG00000112981.3,ENSG00000113073.10,ENSG00000113327.10,ENSG00000113578.13,ENSG00000114279.9,ENSG00000114631.10,ENSG00000114646.5,ENSG00000114757.14,ENSG00000114841.13,ENSG00000114923.12,ENSG00000114948.8,ENSG00000115266.7,ENSG00000115423.14,ENSG00000115468.7,ENSG00000115896.11,ENSG00000116147.12,ENSG00000116396.9,ENSG00000116661.9,ENSG00000116675.11,ENSG00000117115.8,ENSG00000117266.11,ENSG00000117477.8,ENSG00000118307.14,ENSG00000118322.8,ENSG00000118492.12,ENSG00000118702.5,ENSG00000118733.12,ENSG00000118785.9,ENSG00000118946.7,ENSG00000119737.5,ENSG00000119973.3,ENSG00000120885.15,ENSG00000121653.7,ENSG00000121764.7,ENSG00000122012.9,ENSG00000122584.8,ENSG00000122679.4,ENSG00000122733.11,ENSG00000122735.11,ENSG00000123095.5,ENSG00000123454.6,ENSG00000123560.9,ENSG00000123570.3,ENSG00000124103.8,ENSG00000124140.8,ENSG00000124251.6,ENSG00000124302.8,ENSG00000124374.8,ENSG00000124479.8,ENSG00000124507.6,ENSG00000124915.6,ENSG00000124920.9,ENSG00000125247.11,ENSG00000125355.11,ENSG00000125462.12,ENSG00000125492.5,ENSG00000125510.11,ENSG00000125814.13,ENSG00000125820.5,ENSG00000125851.5,ENSG00000125869.5,ENSG00000126016.9,ENSG00000126217.16,ENSG00000126500.3,ENSG00000126733.16,ENSG00000126803.8,ENSG00000126861.4,ENSG00000126878.8,ENSG00000126950.7,ENSG00000127249.10,ENSG00000127561.10,ENSG00000128242.8,ENSG00000128253.9,ENSG00000128266.7,ENSG00000128564.5,ENSG00000128645.11,ENSG00000128872.5,ENSG00000129151.4,ENSG00000129159.6,ENSG00000129244.4,ENSG00000129654.7,ENSG00000130055.9,ENSG00000130226.12,ENSG00000130283.7,ENSG00000130294.10,ENSG00000130540.9,ENSG00000130643.4,ENSG00000130876.7,ENSG00000131044.12,ENSG00000131095.7,ENSG00000131097.2,ENSG00000131386.13,ENSG00000131409.8,ENSG00000131437.11,ENSG00000131711.10,ENSG00000131951.6,ENSG00000132164.5,ENSG00000132196.9,ENSG00000132321.12,ENSG00000132563.11,ENSG00000132639.8,ENSG00000132692.14,ENSG00000132702.8,ENSG00000132718.7,ENSG00000132832.5,ENSG00000132854.14,ENSG00000132872.7,ENSG00000133115.7,ENSG00000133640.14,ENSG00000133665.8,ENSG00000133878.4,ENSG00000134020.6,ENSG00000134042.8,ENSG00000134115.8,ENSG00000134121.5,ENSG00000134376.10,ENSG00000134548.5,ENSG00000134716.5,ENSG00000134769.17,ENSG00000134817.9,ENSG00000134982.12,ENSG00000135063.13,ENSG00000135119.10,ENSG00000135406.9,ENSG00000135423.8,ENSG00000135472.4,ENSG00000135525.14,ENSG00000135744.7,ENSG00000135824.8,ENSG00000136002.12,ENSG00000136160.10,ENSG00000136237.14,ENSG00000136274.8,ENSG00000136297.10,ENSG00000136327.6,ENSG00000136541.10,ENSG00000136854.13,ENSG00000136918.3,ENSG00000136960.8,ENSG00000137098.9,ENSG00000137252.5,ENSG00000137261.9,ENSG00000137473.13,ENSG00000137766.12,ENSG00000137941.12,ENSG00000138078.11,ENSG00000138152.7,ENSG00000138653.5,ENSG00000138696.6,ENSG00000138769.6,ENSG00000139116.13,ENSG00000139190.12,ENSG00000139287.8,ENSG00000139292.8,ENSG00000139737.17,ENSG00000139910.15,ENSG00000139915.14,ENSG00000139970.12,ENSG00000140015.15,ENSG00000140057.4,ENSG00000140067.6,ENSG00000140090.13,ENSG00000140323.4,ENSG00000140479.12,ENSG00000140488.10,ENSG00000140527.10,ENSG00000140538.12,ENSG00000140600.12,ENSG00000141294.5,ENSG00000141314.8,ENSG00000141433.8,ENSG00000141540.6,ENSG00000141576.10,ENSG00000141639.7,ENSG00000141668.5,ENSG00000141750.6,ENSG00000142235.4,ENSG00000142530.6,ENSG00000142549.9,ENSG00000142609.13,ENSG00000143107.4,ENSG00000143153.8,ENSG00000143340.6,ENSG00000143355.11,ENSG00000143603.14,ENSG00000143858.7,ENSG00000144227.4,ENSG00000144229.7,ENSG00000144230.12,ENSG00000144278.10,ENSG00000144283.17,ENSG00000144285.11,ENSG00000144339.7,ENSG00000144406.14,ENSG00000144550.8,ENSG00000144834.8,ENSG00000144847.8,ENSG00000145075.7,ENSG00000145087.8,ENSG00000145198.10,ENSG00000145248.6,ENSG00000145283.7,ENSG00000145284.7,ENSG00000145362.12,ENSG00000145428.10,ENSG00000145451.8,ENSG00000145526.7,ENSG00000145721.7,ENSG00000145794.12,ENSG00000145832.8,ENSG00000145888.6,ENSG00000146005.3,ENSG00000146090.11,ENSG00000146122.12,ENSG00000146151.8,ENSG00000146216.7,ENSG00000146378.5,ENSG00000146910.7,ENSG00000147041.7,ENSG00000147246.5,ENSG00000147256.6,ENSG00000147402.7,ENSG00000147434.4,ENSG00000147488.7,ENSG00000147588.6,ENSG00000147642.12,ENSG00000147724.7,ENSG00000148053.11,ENSG00000148204.7,ENSG00000148219.12,ENSG00000148482.7,ENSG00000148541.8,ENSG00000148734.7,ENSG00000148798.5,ENSG00000148826.6,ENSG00000148948.3,ENSG00000149201.5,ENSG00000149294.12,ENSG00000149403.7,ENSG00000149557.8,ENSG00000149575.5,ENSG00000149633.7,ENSG00000149926.9,ENSG00000150275.13,ENSG00000150361.7,ENSG00000150394.9,ENSG00000150471.11,ENSG00000150510.11,ENSG00000150656.10,ENSG00000150672.12,ENSG00000150873.7,ENSG00000151025.9,ENSG00000151320.6,ENSG00000151322.14,ENSG00000151552.7,ENSG00000151572.12,ENSG00000151615.3,ENSG00000151812.10,ENSG00000151917.13,ENSG00000152092.11,ENSG00000152093.3,ENSG00000152128.13,ENSG00000152208.7,ENSG00000152214.8,ENSG00000152467.5,ENSG00000152503.5,ENSG00000152578.8,ENSG00000152583.8,ENSG00000152611.7,ENSG00000152760.5,ENSG00000152910.14,ENSG00000152932.6,ENSG00000152936.6,ENSG00000152954.7,ENSG00000153012.7,ENSG00000153347.5,ENSG00000153789.8,ENSG00000153822.9,ENSG00000153930.6,ENSG00000153982.6,ENSG00000154118.8,ENSG00000154277.8,ENSG00000154316.10,ENSG00000154493.13,ENSG00000154645.9,ENSG00000154654.10,ENSG00000154678.12,ENSG00000154898.11,ENSG00000154917.6,ENSG00000154975.9,ENSG00000155052.14,ENSG00000155265.6,ENSG00000155530.2,ENSG00000155749.8,ENSG00000155761.9,ENSG00000155886.7,ENSG00000155897.5,ENSG00000155980.7,ENSG00000156206.9,ENSG00000156475.14,ENSG00000156959.7,ENSG00000157064.6,ENSG00000157103.6,ENSG00000157152.12,ENSG00000157219.3,ENSG00000157330.5,ENSG00000157423.13,ENSG00000157542.8,ENSG00000157827.15,ENSG00000157851.12,ENSG00000157856.6,ENSG00000157890.13,ENSG00000157927.12,ENSG00000158315.6,ENSG00000158352.11,ENSG00000158486.9,ENSG00000158560.10,ENSG00000158816.11,ENSG00000158865.8,ENSG00000159164.5,ENSG00000159713.6,ENSG00000159871.10,ENSG00000160188.5,ENSG00000160224.12,ENSG00000160307.5,ENSG00000160401.10,ENSG00000160678.7,ENSG00000160716.4,ENSG00000160781.11,ENSG00000160838.9,ENSG00000160844.6,ENSG00000161509.9,ENSG00000161896.6,ENSG00000162004.12,ENSG00000162148.6,ENSG00000162188.5,ENSG00000162374.12,ENSG00000162383.7,ENSG00000162456.5,ENSG00000162598.9,ENSG00000162643.8,ENSG00000162670.8,ENSG00000162706.8,ENSG00000162782.11,ENSG00000163046.11,ENSG00000163060.6,ENSG00000163075.8,ENSG00000163285.7,ENSG00000163406.6,ENSG00000163485.11,ENSG00000163497.2,ENSG00000163531.11,ENSG00000163618.13,ENSG00000163623.5,ENSG00000163873.5,ENSG00000163885.7,ENSG00000163888.3,ENSG00000164050.8,ENSG00000164070.7,ENSG00000164089.4,ENSG00000164114.14,ENSG00000164124.6,ENSG00000164176.8,ENSG00000164185.4,ENSG00000164188.4,ENSG00000164303.6,ENSG00000164326.4,ENSG00000164398.8,ENSG00000164402.9,ENSG00000164627.13,ENSG00000164659.10,ENSG00000164675.6,ENSG00000164746.9,ENSG00000164776.5,ENSG00000164778.4,ENSG00000164796.13,ENSG00000164853.8,ENSG00000164929.12,ENSG00000164970.10,ENSG00000164972.8,ENSG00000165061.10,ENSG00000165084.11,ENSG00000165164.8,ENSG00000165186.9,ENSG00000165309.9,ENSG00000165379.9,ENSG00000165388.8,ENSG00000165424.6,ENSG00000165443.7,ENSG00000165462.5,ENSG00000165478.6,ENSG00000165553.4,ENSG00000165566.11,ENSG00000165606.4,ENSG00000165643.6,ENSG00000165731.13,ENSG00000165795.16,ENSG00000165837.7,ENSG00000165863.12,ENSG00000165868.8,ENSG00000165970.7,ENSG00000165973.13,ENSG00000166006.8,ENSG00000166091.15,ENSG00000166348.13,ENSG00000166402.4,ENSG00000166426.7,ENSG00000166448.10,ENSG00000166573.4,ENSG00000166596.10,ENSG00000166676.10,ENSG00000166682.6,ENSG00000166780.6,ENSG00000166862.6,ENSG00000166924.4,ENSG00000166925.4,ENSG00000166963.8,ENSG00000167037.14,ENSG00000167131.12,ENSG00000167191.7,ENSG00000167363.9,ENSG00000167390.8,ENSG00000167524.10,ENSG00000167614.9,ENSG00000167619.7,ENSG00000167641.6,ENSG00000167654.13,ENSG00000167755.9,ENSG00000167858.8,ENSG00000167971.14,ENSG00000168243.6,ENSG00000168280.12,ENSG00000168314.13,ENSG00000168348.3,ENSG00000168418.6,ENSG00000168481.4,ENSG00000168589.10,ENSG00000168658.14,ENSG00000168702.12,ENSG00000168772.9,ENSG00000168824.10,ENSG00000168843.9,ENSG00000168875.1,ENSG00000168913.6,ENSG00000168993.10,ENSG00000169006.6,ENSG00000169064.8,ENSG00000169085.7,ENSG00000169181.8,ENSG00000169247.7,ENSG00000169302.10,ENSG00000169306.5,ENSG00000169313.9,ENSG00000169325.9,ENSG00000169330.4,ENSG00000169402.11,ENSG00000169427.2,ENSG00000169562.9,ENSG00000169668.7,ENSG00000169676.4,ENSG00000169836.4,ENSG00000169862.14,ENSG00000169900.3,ENSG00000169918.5,ENSG00000170075.8,ENSG00000170091.6,ENSG00000170113.11,ENSG00000170166.5,ENSG00000170231.11,ENSG00000170324.15,ENSG00000170381.8,ENSG00000170382.7,ENSG00000170390.10,ENSG00000170537.8,ENSG00000170549.3,ENSG00000170561.8,ENSG00000170616.9,ENSG00000170667.10,ENSG00000170743.12,ENSG00000170775.2,ENSG00000170915.8,ENSG00000170959.10,ENSG00000171130.13,ENSG00000171189.12,ENSG00000171303.5,ENSG00000171368.10,ENSG00000171435.9,ENSG00000171533.7,ENSG00000171540.6,ENSG00000171551.7,ENSG00000171587.10,ENSG00000171724.2,ENSG00000171798.13,ENSG00000171823.6,ENSG00000171885.9,ENSG00000171951.4,ENSG00000171956.5,ENSG00000171962.13,ENSG00000172137.14,ENSG00000172346.10,ENSG00000172348.10,ENSG00000172350.5,ENSG00000172361.5,ENSG00000172458.4,ENSG00000172461.6,ENSG00000172508.6,ENSG00000172568.4,ENSG00000172733.10,ENSG00000172771.7,ENSG00000172782.7,ENSG00000172987.8,ENSG00000173227.9,ENSG00000173258.8,ENSG00000173267.9,ENSG00000173452.9,ENSG00000173557.10,ENSG00000173786.12,ENSG00000173805.11,ENSG00000173811.6,ENSG00000173947.9,ENSG00000173988.8,ENSG00000174226.4,ENSG00000174279.4,ENSG00000174417.2,ENSG00000174453.5,ENSG00000174460.3,ENSG00000174473.11,ENSG00000174599.4,ENSG00000174607.6,ENSG00000174684.6,ENSG00000174776.6,ENSG00000174844.10,ENSG00000174948.5,ENSG00000175161.9,ENSG00000175170.10,ENSG00000175175.4,ENSG00000175267.10,ENSG00000175497.12,ENSG00000175658.3,ENSG00000175664.5,ENSG00000175785.8,ENSG00000175868.9,ENSG00000176029.9,ENSG00000176076.6,ENSG00000176244.6,ENSG00000176381.4,ENSG00000176533.8,ENSG00000176601.7,ENSG00000176734.3,ENSG00000176771.11,ENSG00000176884.10,ENSG00000176956.8,ENSG000001770</t>
  </si>
  <si>
    <t>UBERON:0000990</t>
  </si>
  <si>
    <t>reproductive system</t>
  </si>
  <si>
    <t>Anatomical system that has as its parts the organs concerned with reproduction.</t>
  </si>
  <si>
    <t>CNhs10618,CNhs10626,CNhs10627,CNhs10628,CNhs10632,CNhs10851,CNhs10882,CNhs10883,CNhs11079,CNhs11386,CNhs11676,CNhs11920,CNhs11927,CNhs11972,CNhs11973,CNhs11976,CNhs12014,CNhs12015,CNhs12037,CNhs12846,CNhs12847,CNhs12850,CNhs12851,CNhs12854,CNhs12998</t>
  </si>
  <si>
    <t>CATG00000007803.1,CATG00000022090.1,CATG00000022162.1,CATG00000030990.1,CATG00000033273.1,CATG00000036596.1,CATG00000038623.1,CATG00000039899.1,CATG00000052943.1,CATG00000056291.1,CATG00000058818.1,CATG00000060012.1,CATG00000061625.1,CATG00000062787.1,CATG00000067783.1,CATG00000070512.1,CATG00000071656.1,CATG00000077986.1,CATG00000083449.1,CATG00000087927.1,CATG00000095931.1,CATG00000103353.1,CATG00000107166.1,CATG00000108922.1,CATG00000109683.1,CATG00000112807.1,CATG00000113077.1,CATG00000118113.1,ENSG00000004838.9,ENSG00000005001.5,ENSG00000005073.5,ENSG00000006047.8,ENSG00000012171.13,ENSG00000012223.8,ENSG00000014257.11,ENSG00000016082.10,ENSG00000050555.13,ENSG00000054938.11,ENSG00000065534.14,ENSG00000075891.17,ENSG00000077274.7,ENSG00000082175.10,ENSG00000083307.6,ENSG00000085465.11,ENSG00000088320.3,ENSG00000091831.17,ENSG00000094755.12,ENSG00000096006.7,ENSG00000100191.4,ENSG00000100593.13,ENSG00000100867.10,ENSG00000101443.13,ENSG00000101951.12,ENSG00000102243.8,ENSG00000102387.11,ENSG00000104901.2,ENSG00000105146.8,ENSG00000105289.10,ENSG00000105989.4,ENSG00000106031.6,ENSG00000106541.7,ENSG00000107796.8,ENSG00000111254.3,ENSG00000112562.14,ENSG00000113494.12,ENSG00000115221.6,ENSG00000115257.11,ENSG00000115353.6,ENSG00000116183.6,ENSG00000118156.8,ENSG00000118777.6,ENSG00000119703.12,ENSG00000123999.4,ENSG00000124107.5,ENSG00000124143.6,ENSG00000124939.4,ENSG00000125850.6,ENSG00000126467.6,ENSG00000128652.7,ENSG00000128710.5,ENSG00000128713.11,ENSG00000130176.3,ENSG00000130701.3,ENSG00000130829.13,ENSG00000131620.13,ENSG00000131737.5,ENSG00000131831.13,ENSG00000132554.15,ENSG00000132749.6,ENSG00000133392.12,ENSG00000133477.12,ENSG00000133863.2,ENSG00000134258.12,ENSG00000134533.2,ENSG00000135373.8,ENSG00000137808.12,ENSG00000137868.14,ENSG00000138615.4,ENSG00000138735.11,ENSG00000139144.5,ENSG00000139985.5,ENSG00000140279.8,ENSG00000140459.13,ENSG00000140481.9,ENSG00000140527.10,ENSG00000141052.13,ENSG00000141255.8,ENSG00000141294.5,ENSG00000141744.3,ENSG00000143125.5,ENSG00000143217.7,ENSG00000143412.5,ENSG00000143443.9,ENSG00000143450.10,ENSG00000143882.5,ENSG00000144140.5,ENSG00000144649.4,ENSG00000144837.4,ENSG00000145103.8,ENSG00000145808.4,ENSG00000147206.12,ENSG00000148346.7,ENSG00000148357.12,ENSG00000150628.2,ENSG00000150773.6,ENSG00000152669.8,ENSG00000154330.8,ENSG00000156463.13,ENSG00000157502.8,ENSG00000157578.9,ENSG00000157856.6,ENSG00000158246.7,ENSG00000159648.7,ENSG00000159763.3,ENSG00000160471.8,ENSG00000161860.7,ENSG00000162148.6,ENSG00000162814.6,ENSG00000163017.9,ENSG00000163145.8,ENSG00000163239.8,ENSG00000163431.11,ENSG00000163467.7,ENSG00000163746.7,ENSG00000163749.13,ENSG00000164920.5,ENSG00000165181.12,ENSG00000165188.9,ENSG00000165794.5,ENSG00000165807.3,ENSG00000165863.12,ENSG00000166246.9,ENSG00000166743.5,ENSG00000166960.12,ENSG00000167034.9,ENSG00000167311.9,ENSG00000167332.7,ENSG00000167646.9,ENSG00000167754.8,ENSG00000168070.7,ENSG00000168491.5,ENSG00000169083.11,ENSG00000169126.11,ENSG00000169218.9,ENSG00000169550.8,ENSG00000170370.10,ENSG00000170498.7,ENSG00000170689.8,ENSG00000170927.10,ENSG00000170965.5,ENSG00000172250.10,ENSG00000172476.3,ENSG00000173013.4,ENSG00000173698.13,ENSG00000173809.11,ENSG00000173838.7,ENSG00000174640.8,ENSG00000175318.7,ENSG00000175879.7,ENSG00000176532.3,ENSG00000176732.6,ENSG00000177994.11,ENSG00000179071.3,ENSG00000179256.2,ENSG00000180176.10,ENSG00000182584.4,ENSG00000182752.8,ENSG00000183242.7,ENSG00000183273.2,ENSG00000183770.5,ENSG00000184374.2,ENSG00000184731.5,ENSG00000184937.8,ENSG00000185186.4,ENSG00000185290.3,ENSG00000186118.7,ENSG00000187726.4,ENSG00000187867.4,ENSG00000188163.6,ENSG00000188315.3,ENSG00000188488.9,ENSG00000189120.3,ENSG00000189292.11,ENSG00000196167.5,ENSG00000197308.4,ENSG00000197361.5,ENSG00000197406.6,ENSG00000198326.8,ENSG00000203499.6,ENSG00000203897.3,ENSG00000204335.3,ENSG00000204583.5,ENSG00000204941.9,ENSG00000205861.7,ENSG00000206262.4,ENSG00000206549.8,ENSG00000208035.1,ENSG00000213204.4,ENSG00000213494.5,ENSG00000215910.3,ENSG00000218416.3,ENSG00000219435.3,ENSG00000220908.2,ENSG00000222033.1,ENSG00000223561.2,ENSG00000223573.2,ENSG00000223813.2,ENSG00000224322.1,ENSG00000224609.2,ENSG00000224652.1,ENSG00000225285.1,ENSG00000225362.4,ENSG00000225431.1,ENSG00000225828.1,ENSG00000226598.1,ENSG00000227479.1,ENSG00000229155.1,ENSG00000229847.4,ENSG00000230102.3,ENSG00000231494.1,ENSG00000232229.1,ENSG00000232638.1,ENSG00000235358.1,ENSG00000235410.1,ENSG00000236028.1,ENSG00000236501.1,ENSG00000236986.2,ENSG00000238098.4,ENSG00000238120.1,ENSG00000238280.1,ENSG00000238621.1,ENSG00000239704.6,ENSG00000240747.3,ENSG00000241560.1,ENSG00000241684.1,ENSG00000241690.3,ENSG00000243004.1,ENSG00000243137.3,ENSG00000243350.1,ENSG00000243766.3,ENSG00000244588.1,ENSG00000245768.2,ENSG00000248191.1,ENSG00000249267.2,ENSG00000249590.3,ENSG00000249669.3,ENSG00000251533.2,ENSG00000253348.1,ENSG00000253864.1,ENSG00000254024.1,ENSG00000254815.1,ENSG00000255346.5,ENSG00000255504.1,ENSG00000255824.1,ENSG00000257542.4,ENSG00000257894.1,ENSG00000258498.2,ENSG00000258537.1,ENSG00000258642.1,ENSG00000258713.2,ENSG00000258949.1,ENSG00000259370.1,ENSG00000259663.2,ENSG00000259728.1,ENSG00000260802.1,ENSG00000263812.1,ENSG00000266176.1,ENSG00000267280.1,ENSG00000267405.1,ENSG00000268047.1,ENSG00000268388.1,ENSG00000268926.1,ENSG00000268947.1,ENSG00000269936.2,ENSG00000270017.1,ENSG00000270058.1,ENSG00000272189.1,ENSG00000272360.1,ENSG00000272514.1,ENSG00000272679.1,ENSG00000273259.1,ENSG00000273291.1,ENSG00000273328.1,ENSG00000273452.1</t>
  </si>
  <si>
    <t>UBERON:0000991</t>
  </si>
  <si>
    <t>gonad</t>
  </si>
  <si>
    <t>Reproductive organ that produces and releases eggs (ovary) or sperm (testis).</t>
  </si>
  <si>
    <t>CNhs10626,CNhs10632,CNhs12998</t>
  </si>
  <si>
    <t>CATG00000000018.1,CATG00000000020.1,CATG00000000029.1,CATG00000000173.1,CATG00000000179.1,CATG00000000195.1,CATG00000000214.1,CATG00000000300.1,CATG00000000327.1,CATG00000000368.1,CATG00000000482.1,CATG00000000569.1,CATG00000000612.1,CATG00000000645.1,CATG00000000730.1,CATG00000000862.1,CATG00000000984.1,CATG00000001046.1,CATG00000001057.1,CATG00000001099.1,CATG00000001103.1,CATG00000001146.1,CATG00000001191.1,CATG00000001198.1,CATG00000001203.1,CATG00000001212.1,CATG00000001224.1,CATG00000001258.1,CATG00000001318.1,CATG00000001420.1,CATG00000001489.1,CATG00000001584.1,CATG00000001593.1,CATG00000002187.1,CATG00000002307.1,CATG00000002383.1,CATG00000002443.1,CATG00000002689.1,CATG00000002840.1,CATG00000002896.1,CATG00000002958.1,CATG00000002967.1,CATG00000003028.1,CATG00000003043.1,CATG00000003077.1,CATG00000003078.1,CATG00000003135.1,CATG00000003152.1,CATG00000003740.1,CATG00000003878.1,CATG00000003929.1,CATG00000004036.1,CATG00000004524.1,CATG00000005013.1,CATG00000005192.1,CATG00000005325.1,CATG00000005450.1,CATG00000005513.1,CATG00000005574.1,CATG00000005623.1,CATG00000005764.1,CATG00000005842.1,CATG00000005904.1,CATG00000006010.1,CATG00000006081.1,CATG00000006118.1,CATG00000006499.1,CATG00000006502.1,CATG00000006599.1,CATG00000006705.1,CATG00000006737.1,CATG00000007018.1,CATG00000007097.1,CATG00000007196.1,CATG00000007462.1,CATG00000007795.1,CATG00000007804.1,CATG00000007846.1,CATG00000008488.1,CATG00000008510.1,CATG00000008574.1,CATG00000008781.1,CATG00000008873.1,CATG00000008975.1,CATG00000009016.1,CATG00000009068.1,CATG00000009171.1,CATG00000009216.1,CATG00000009498.1,CATG00000009513.1,CATG00000009526.1,CATG00000009582.1,CATG00000009831.1,CATG00000009913.1,CATG00000010007.1,CATG00000010051.1,CATG00000010265.1,CATG00000010360.1,CATG00000010586.1,CATG00000010610.1,CATG00000010643.1,CATG00000010808.1,CATG00000010836.1,CATG00000010861.1,CATG00000010893.1,CATG00000010957.1,CATG00000010976.1,CATG00000011129.1,CATG00000011202.1,CATG00000011203.1,CATG00000011383.1,CATG00000011501.1,CATG00000011552.1,CATG00000011905.1,CATG00000011913.1,CATG00000012044.1,CATG00000012079.1,CATG00000012188.1,CATG00000012230.1,CATG00000012299.1,CATG00000012432.1,CATG00000012526.1,CATG00000012701.1,CATG00000012726.1,CATG00000012979.1,CATG00000013077.1,CATG00000013183.1,CATG00000013237.1,CATG00000013294.1,CATG00000013422.1,CATG00000013555.1,CATG00000013601.1,CATG00000013641.1,CATG00000013680.1,CATG00000013690.1,CATG00000013729.1,CATG00000013766.1,CATG00000013800.1,CATG00000013802.1,CATG00000013994.1,CATG00000013996.1,CATG00000014051.1,CATG00000014132.1,CATG00000014133.1,CATG00000014202.1,CATG00000014255.1,CATG00000014342.1,CATG00000014449.1,CATG00000014559.1,CATG00000014564.1,CATG00000014589.1,CATG00000014631.1,CATG00000014633.1,CATG00000014692.1,CATG00000014710.1,CATG00000014975.1,CATG00000015007.1,CATG00000015057.1,CATG00000015107.1,CATG00000015114.1,CATG00000015171.1,CATG00000015178.1,CATG00000015345.1,CATG00000015361.1,CATG00000015547.1,CATG00000015555.1,CATG00000015609.1,CATG00000015958.1,CATG00000016021.1,CATG00000016036.1,CATG00000016088.1,CATG00000016158.1,CATG00000016274.1,CATG00000016319.1,CATG00000016341.1,CATG00000016343.1,CATG00000016404.1,CATG00000016407.1,CATG00000016415.1,CATG00000016433.1,CATG00000016443.1,CATG00000016496.1,CATG00000016546.1,CATG00000016615.1,CATG00000016700.1,CATG00000016826.1,CATG00000016827.1,CATG00000016847.1,CATG00000016963.1,CATG00000016984.1,CATG00000016996.1,CATG00000017126.1,CATG00000017196.1,CATG00000017266.1,CATG00000017299.1,CATG00000017312.1,CATG00000017314.1,CATG00000017316.1,CATG00000017329.1,CATG00000017487.1,CATG00000017511.1,CATG00000017570.1,CATG00000017683.1,CATG00000017684.1,CATG00000017779.1,CATG00000017811.1,CATG00000017826.1,CATG00000017865.1,CATG00000017885.1,CATG00000017912.1,CATG00000017979.1,CATG00000018077.1,CATG00000018088.1,CATG00000018098.1,CATG00000018102.1,CATG00000018112.1,CATG00000018198.1,CATG00000018299.1,CATG00000018314.1,CATG00000018317.1,CATG00000018367.1,CATG00000018443.1,CATG00000018618.1,CATG00000018767.1,CATG00000018834.1,CATG00000019028.1,CATG00000019084.1,CATG00000019122.1,CATG00000019381.1,CATG00000019445.1,CATG00000019696.1,CATG00000019720.1,CATG00000019860.1,CATG00000019899.1,CATG00000019931.1,CATG00000020058.1,CATG00000020098.1,CATG00000020127.1,CATG00000020198.1,CATG00000020231.1,CATG00000020303.1,CATG00000020528.1,CATG00000020540.1,CATG00000020549.1,CATG00000020596.1,CATG00000020625.1,CATG00000020626.1,CATG00000020659.1,CATG00000020707.1,CATG00000020823.1,CATG00000021021.1,CATG00000021072.1,CATG00000021138.1,CATG00000021148.1,CATG00000021385.1,CATG00000021539.1,CATG00000021552.1,CATG00000021564.1,CATG00000021615.1,CATG00000021809.1,CATG00000021813.1,CATG00000021839.1,CATG00000022039.1,CATG00000022070.1,CATG00000022090.1,CATG00000022239.1,CATG00000022391.1,CATG00000022415.1,CATG00000022492.1,CATG00000022912.1,CATG00000022980.1,CATG00000023043.1,CATG00000023060.1,CATG00000023241.1,CATG00000023676.1,CATG00000023753.1,CATG00000023834.1,CATG00000024104.1,CATG00000024280.1,CATG00000024292.1,CATG00000024305.1,CATG00000024347.1,CATG00000024427.1,CATG00000024454.1,CATG00000024490.1,CATG00000024503.1,CATG00000024528.1,CATG00000024667.1,CATG00000025212.1,CATG00000025299.1,CATG00000025372.1,CATG00000025410.1,CATG00000025497.1,CATG00000025520.1,CATG00000025703.1,CATG00000025865.1,CATG00000025928.1,CATG00000025992.1,CATG00000025996.1,CATG00000026163.1,CATG00000026551.1,CATG00000026624.1,CATG00000026702.1,CATG00000026813.1,CATG00000027025.1,CATG00000027088.1,CATG00000027150.1,CATG00000027162.1,CATG00000027424.1,CATG00000027506.1,CATG00000027528.1,CATG00000027557.1,CATG00000027674.1,CATG00000027739.1,CATG00000027767.1,CATG00000027795.1,CATG00000027821.1,CATG00000027862.1,CATG00000028157.1,CATG00000028161.1,CATG00000028184.1,CATG00000028190.1,CATG00000028385.1,CATG00000028554.1,CATG00000028564.1,CATG00000028660.1,CATG00000028676.1,CATG00000028920.1,CATG00000028963.1,CATG00000028970.1,CATG00000029027.1,CATG00000029097.1,CATG00000029105.1,CATG00000029507.1,CATG00000029868.1,CATG00000030053.1,CATG00000030122.1,CATG00000030198.1,CATG00000030622.1,CATG00000030751.1,CATG00000030828.1,CATG00000030880.1,CATG00000030919.1,CATG00000031147.1,CATG00000031172.1,CATG00000031408.1,CATG00000031712.1,CATG00000031819.1,CATG00000032046.1,CATG00000032082.1,CATG00000032169.1,CATG00000032282.1,CATG00000032355.1,CATG00000032482.1,CATG00000032547.1,CATG00000032682.1,CATG00000032846.1,CATG00000032880.1,CATG00000032905.1,CATG00000032964.1,CATG00000033033.1,CATG00000033044.1,CATG00000033105.1,CATG00000033228.1,CATG00000033245.1,CATG00000033255.1,CATG00000033271.1,CATG00000033363.1,CATG00000033514.1,CATG00000033720.1,CATG00000033736.1,CATG00000033961.1,CATG00000034200.1,CATG00000034641.1,CATG00000034898.1,CATG00000034970.1,CATG00000034975.1,CATG00000035028.1,CATG00000035074.1,CATG00000035104.1,CATG00000035129.1,CATG00000035153.1,CATG00000035245.1,CATG00000035490.1,CATG00000035584.1,CATG00000035649.1,CATG00000035656.1,CATG00000035909.1,CATG00000035913.1,CATG00000035960.1,CATG00000036091.1,CATG00000036102.1,CATG00000036146.1,CATG00000036185.1,CATG00000036196.1,CATG00000036242.1,CATG00000036396.1,CATG00000036591.1,CATG00000036596.1,CATG00000036853.1,CATG00000036930.1,CATG00000037000.1,CATG00000037168.1,CATG00000037274.1,CATG00000037287.1,CATG00000037313.1,CATG00000037533.1,CATG00000037653.1,CATG00000037709.1,CATG00000037750.1,CATG00000037847.1,CATG00000037912.1,CATG00000037936.1,CATG00000037951.1,CATG00000038025.1,CATG00000038035.1,CATG00000038041.1,CATG00000038087.1,CATG00000038112.1,CATG00000038332.1,CATG00000038333.1,CATG00000038366.1,CATG00000038445.1,CATG00000038462.1,CATG00000038585.1,CATG00000038625.1,CATG00000038832.1,CATG00000038989.1,CATG00000039070.1,CATG00000039103.1,CATG00000039122.1,CATG00000039158.1,CATG00000039334.1,CATG00000039370.1,CATG00000039530.1,CATG00000039623.1,CATG00000039703.1,CATG00000039757.1,CATG00000039759.1,CATG00000039782.1,CATG00000039870.1,CATG00000039888.1,CATG00000040071.1,CATG00000040126.1,CATG00000040238.1,CATG00000040368.1,CATG00000040428.1,CATG00000040523.1,CATG00000040560.1,CATG00000040581.1,CATG00000040646.1,CATG00000040659.1,CATG00000040677.1,CATG00000040707.1,CATG00000040859.1,CATG00000040872.1,CATG00000040875.1,CATG00000040913.1,CATG00000040931.1,CATG00000041043.1,CATG00000041081.1,CATG00000041286.1,CATG00000041320.1,CATG00000041368.1,CATG00000041503.1,CATG00000041507.1,CATG00000041527.1,CATG00000041536.1,CATG00000041565.1,CATG00000041608.1,CATG00000041645.1,CATG00000041823.1,CATG00000042127.1,CATG00000042207.1,CATG00000042337.1,CATG00000042387.1,CATG00000042556.1,CATG00000042646.1,CATG00000043480.1,CATG00000043520.1,CATG00000043581.1,CATG00000043591.1,CATG00000043610.1,CATG00000043764.1,CATG00000043815.1,CATG00000043898.1,CATG00000043919.1,CATG00000043934.1,CATG00000044050.1,CATG00000044056.1,CATG00000044080.1,CATG00000044117.1,CATG00000044301.1,CATG00000044322.1,CATG00000044357.1,CATG00000044406.1,CATG00000044413.1,CATG00000044430.1,CATG00000044438.1,CATG00000044488.1,CATG00000044590.1,CATG00000044595.1,CATG00000044634.1,CATG00000044753.1,CATG00000044768.1,CATG00000044996.1,CATG00000045106.1,CATG00000045186.1,CATG00000045225.1,CATG00000045332.1,CATG00000045364.1,CATG00000045443.1,CATG00000045445.1,CATG00000046118.1,CATG00000046221.1,CATG00000046223.1,CATG00000046421.1,CATG00000046847.1,CATG00000046956.1,CATG00000047159.1,CATG00000047228.1,CATG00000047241.1,CATG00000047362.1,CATG00000047569.1,CATG00000047593.1,CATG00000047599.1,CATG00000047638.1,CATG00000047877.1,CATG00000047979.1,CATG00000048170.1,CATG00000048181.1,CATG00000048265.1,CATG00000048328.1,CATG00000048400.1,CATG00000048412.1,CATG00000048450.1,CATG00000048488.1,CATG00000048505.1,CATG00000048650.1,CATG00000048734.1,CATG00000048796.1,CATG00000049007.1,CATG00000049154.1,CATG00000049218.1,CATG00000049259.1,CATG00000049364.1,CATG00000049461.1,CATG00000049492.1,CATG00000049504.1,CATG00000049608.1,CATG00000049628.1,CATG00000049714.1,CATG00000049808.1,CATG00000049810.1,CATG00000049812.1,CATG00000049818.1,CATG00000049821.1,CATG00000049830.1,CATG00000049859.1,CATG00000049882.1,CATG00000049954.1,CATG00000049972.1,CATG00000049987.1,CATG00000050101.1,CATG00000050288.1,CATG00000050406.1,CATG00000050657.1,CATG00000050707.1,CATG00000050722.1,CATG00000050884.1,CATG00000051278.1,CATG00000051356.1,CATG00000051560.1,CATG00000051822.1,CATG00000051880.1,CATG00000051989.1,CATG00000052054.1,CATG00000052384.1,CATG00000052386.1,CATG00000052536.1,CATG00000052635.1,CATG00000052821.1,CATG00000052830.1,CATG00000052874.1,CATG00000052880.1,CATG00000052965.1,CATG00000053110.1,CATG00000053159.1,CATG00000053294.1,CATG00000053323.1,CATG00000053370.1,CATG00000053438.1,CATG00000053443.1,CATG00000053456.1,CATG00000053515.1,CATG00000053603.1,CATG00000053768.1,CATG00000053769.1,CATG00000053771.1,CATG00000053798.1,CATG00000053824.1,CATG00000053879.1,CATG00000053886.1,CATG00000053962.1,CATG00000053966.1,CATG00000054001.1,CATG00000054089.1,CATG00000054177.1,CATG00000054256.1,CATG00000054279.1,CATG00000054322.1,CATG00000054334.1,CATG00000054347.1,CATG00000054373.1,CATG00000054378.1,CATG00000054499.1,CATG00000054500.1,CATG00000054552.1,CATG00000054746.1,CATG00000054754.1,CATG00000054964.1,CATG00000055004.1,CATG00000055012.1,CATG00000055048.1,CATG00000055162.1,CATG00000055185.1,CATG00000055206.1,CATG00000055237.1,CATG00000055254.1,CATG00000055297.1,CATG00000055361.1,CATG00000055371.1,CATG00000055375.1,CATG00000055404.1,CATG00000055406.1,CATG00000055616.1,CATG00000055699.1,CATG00000055714.1,CATG00000056008.1,CATG00000056060.1,CATG00000056291.1,CATG00000056333.1,CATG00000056363.1,CATG00000056369.1,CATG00000056451.1,CATG00000056474.1,CATG00000056515.1,CATG00000056574.1,CATG00000056682.1,CATG00000056705.1,CATG00000056742.1,CATG00000056778.1,CATG00000057023.1,CATG00000057024.1,CATG00000057227.1,CATG00000057239.1,CATG00000057519.1,CATG00000057776.1,CATG00000057850.1,CATG00000057993.1,CATG00000058032.1,CATG00000058074.1,CATG00000058125.1,CATG00000058199.1,CATG00000058203.1,CATG00000058209.1,CATG00000058217.1,CATG00000058296.1,CATG00000058335.1,CATG00000058462.1,CATG00000058483.1,CATG00000058818.1,CATG00000058887.1,CATG00000059224.1,CATG00000059245.1,CATG00000059302.1,CATG00000059446.1,CATG00000059537.1,CATG00000059538.1,CATG00000059718.1,CATG00000059800.1,CATG00000059933.1,CATG00000059983.1,CATG00000060012.1,CATG00000060027.1,CATG00000060038.1,CATG00000060248.1,CATG00000060249.1,CATG00000060461.1,CATG00000060463.1,CATG00000060501.1,CATG00000060530.1,CATG00000060770.1,CATG00000060785.1,CATG00000060801.1,CATG00000060889.1,CATG00000060957.1,CATG00000061165.1,CATG00000061200.1,CATG00000061481.1,CATG00000061489.1,CATG00000061490.1,CATG00000061571.1,CATG00000061635.1,CATG00000061663.1,CATG00000061771.1,CATG00000061819.1,CATG00000061877.1,CATG00000062108.1,CATG00000062252.1,CATG00000062295.1,CATG00000062563.1,CATG00000062646.1,CATG00000062783.1,CATG00000062787.1,CATG00000062806.1,CATG00000062853.1,CATG00000062859.1,CATG00000062922.1,CATG00000063155.1,CATG00000063704.1,CATG00000063739.1,CATG00000063793.1,CATG00000063823.1,CATG00000064067.1,CATG00000064140.1,CATG00000064149.1,CATG00000064267.1,CATG00000064355.1,CATG00000064362.1,CATG00000064422.1,CATG00000064580.1,CATG00000064636.1,CATG00000064637.1,CATG00000064793.1,CATG00000065015.1,CATG00000065066.1,CATG00000065077.1,CATG00000065115.1,CATG00000065175.1,CATG00000065180.1,CATG00000065325.1,CATG00000065330.1,CATG00000065334.1,CATG00000065483.1,CATG00000065643.1,CATG00000065894.1,CATG00000066070.1,CATG00000066092.1,CATG00000066184.1,CATG00000066231.1,CATG00000066309.1,CATG00000066646.1,CATG00000067040.1,CATG00000067042.1,CATG00000067207.1,CATG00000067250.1,CATG00000067303.1,CATG00000067453.1,CATG00000067507.1,CATG00000067611.1,CATG00000067620.1,CATG00000067783.1,CATG00000067826.1,CATG00000067880.1,CATG00000068167.1,CATG00000068291.1,CATG00000068332.1,CATG00000068356.1,CATG00000068471.1,CATG00000068520.1,CATG00000068773.1,CATG00000068796.1,CATG00000068900.1,CATG00000068979.1,CATG00000069181.1,CATG00000069251.1,CATG00000069315.1,CATG00000069445.1,CATG00000069528.1,CATG00000069665.1,CATG00000069919.1,CATG00000070233.1,CATG00000070237.1,CATG00000070277.1,CATG00000070301.1,CATG00000070354.1,CATG00000070358.1,CATG00000070396.1,CATG00000070512.1,CATG00000070599.1,CATG00000070728.1,CATG00000070845.1,CATG00000070943.1,CATG00000070961.1,CATG00000071093.1,CATG00000071111.1,CATG00000071142.1,CATG00000071297.1,CATG00000071298.1,CATG00000071332.1,CATG00000071334.1,CATG00000071353.1,CATG00000071389.1,CATG00000071428.1,CATG00000071432.1,CATG00000071482.1,CATG00000071503.1,CATG00000071656.1,CATG00000071671.1,CATG00000071686.1,CATG00000072113.1,CATG00000072189.1,CATG00000072312.1,CATG00000072321.1,CATG00000072328.1,CATG00000072403.1,CATG00000072434.1,CATG00000072522.1,CATG00000072528.1,CATG00000072539.1,CATG00000072634.1,CATG00000072643.1,CATG00000072677.1,CATG00000072715.1,CATG00000072854.1,CATG00000072975.1,CATG00000073153.1,CATG00000073375.1,CATG00000073469.1,CATG00000073548.1,CATG00000073721.1,CATG00000073930.1,CATG00000074243.1,CATG00000074316.1,CATG00000074337.1,CATG00000074363.1,CATG00000074505.1,CATG00000074510.1,CATG00000074695.1,CATG00000074764.1,CATG00000074765.1,CATG00000074803.1,CATG00000074822.1,CATG00000074838.1,CATG00000074851.1,CATG00000074853.1,CATG00000074968.1,CATG00000074982.1,CATG00000075021.1,CATG00000075024.1,CATG00000075039.1,CATG00000075042.1,CATG00000075199.1,CATG00000075210.1,CATG00000075260.1,CATG00000075391.1,CATG00000075404.1,CATG00000075427.1,CATG00000075438.1,CATG00000075464.1,CATG00000075465.1,CATG00000075604.1,CATG00000075686.1,CATG00000075693.1,CATG00000075695.1,CATG00000075767.1,CATG00000075874.1,CATG00000075913.1,CATG00000076186.1,CATG00000076191.1,CATG00000076194.1,CATG00000076362.1,CATG00000076462.1,CATG00000076693.1,CATG00000076716.1,CATG00000076931.1,CATG00000076935.1,CATG00000076959.1,CATG00000077244.1,CATG00000077512.1,CATG00000077518.1,CATG00000077775.1,CATG00000077857.1,CATG00000078424.1,CATG00000078663.1,CATG00000078858.1,CATG00000078921.1,CATG00000078931.1,CATG00000078976.1,CATG00000079216.1,CATG00000079241.1,CATG00000079319.1,CATG00000079343.1,CATG00000079541.1,CATG00000079982.1,CATG00000080084.1,CATG00000080151.1,CATG00000080153.1,CATG00000080172.1,CATG00000080380.1,CATG00000080397.1,CATG00000080463.1,CATG00000080658.1,CATG00000080690.1,CATG00000080851.1,CATG00000080853.1,CATG00000080907.1,CATG00000081027.1,CATG00000081100.1,CATG00000081131.1,CATG00000081225.1,CATG00000081410.1,CATG00000081618.1,CATG00000081623.1,CATG00000081673.1,CATG00000081974.1,CATG00000082242.1,CATG00000082278.1,CATG00000082325.1,CATG00000082327.1,CATG00000082340.1,CATG00000082348.1,CATG00000082582.1,CATG00000082658.1,CATG00000082810.1,CATG00000082827.1,CATG00000083029.1,CATG00000083058.1,CATG00000083061.1,CATG00000083144.1,CATG00000083294.1,CATG00000083373.1,CATG00000083379.1,CATG00000083414.1,CATG00000083504.1,CATG00000083517.1,CATG00000083541.1,CATG00000083662.1,CATG00000083693.1,CATG00000083804.1,CATG00000083821.1,CATG00000083854.1,CATG00000083978.1,CATG00000084135.1,CATG00000084208.1,CATG00000084362.1,CATG00000084479.1,CATG00000084943.1,CATG00000085366.1,CATG00000085379.1,CATG00000085817.1,CATG00000085877.1,CATG00000086045.1,CATG00000086131.1,CATG00000086537.1,CATG00000086658.1,CATG00000086767.1,CATG00000086870.1,CATG00000086947.1,CATG00000087000.1,CATG00000087050.1,CATG00000087071.1,CATG00000087083.1,CATG00000087258.1,CATG00000087331.1,CATG00000087498.1,CATG00000087572.1,CATG00000087603.1,CATG00000087644.1,CATG00000087883.1,CATG00000087895.1,CATG00000087927.1,CATG00000087960.1,CATG00000087968.1,CATG00000087980.1,CATG00000088082.1,CATG00000088106.1,CATG00000088293.1,CATG00000088564.1,CATG00000088781.1,CATG00000088828.1,CATG00000088892.1,CATG00000088941.1,CATG00000089108.1,CATG00000089135.1,CATG00000089297.1,CATG00000089298.1,CATG00000089540.1,CATG00000089559.1,CATG00000089627.1,CATG00000089688.1,CATG00000089720.1,CATG00000089940.1,CATG00000089989.1,CATG00000090403.1,CATG00000090408.1,CATG00000090425.1,CATG00000090448.1,CATG00000090561.1,CATG00000090704.1,CATG00000090758.1,CATG00000090759.1,CATG00000090910.1,CATG00000091092.1,CATG00000091112.1,CATG00000091622.1,CATG00000091628.1,CATG00000091679.1,CATG00000091725.1,CATG00000091842.1,CATG00000091863.1,CATG00000092160.1,CATG00000092180.1,CATG00000092260.1,CATG00000092264.1,CATG00000092298.1,CATG00000092331.1,CATG00000092388.1,CATG00000092390.1,CATG00000092393.1,CATG00000092397.1,CATG00000092436.1,CATG00000092437.1,CATG00000092593.1,CATG00000092638.1,CATG00000093058.1,CATG00000093138.1,CATG00000093171.1,CATG00000093191.1,CATG00000093195.1,CATG00000093267.1,CATG00000093523.1,CATG00000093530.1,CATG00000093594.1,CATG00000093957.1,CATG00000094049.1,CATG00000094052.1,CATG00000094093.1,CATG00000094264.1,CATG00000094447.1,CATG00000094462.1,CATG00000094593.1,CATG00000094759.1,CATG00000094783.1,CATG00000094784.1,CATG00000094785.1,CATG00000094817.1,CATG00000094830.1,CATG00000095061.1,CATG00000095083.1,CATG00000095097.1,CATG00000095417.1,CATG00000095486.1,CATG00000095492.1,CATG00000095708.1,CATG00000095711.1,CATG00000095725.1,CATG00000095770.1,CATG00000095783.1,CATG00000095814.1,CATG00000095874.1,CATG00000095903.1,CATG00000095931.1,CATG00000095949.1,CATG00000095959.1,CATG00000095962.1,CATG00000095976.1,CATG00000095982.1,CATG00000095985.1,CATG00000096019.1,CATG00000096027.1,CATG00000096032.1,CATG00000096196.1,CATG00000096385.1,CATG00000096388.1,CATG00000096489.1,CATG00000096524.1,CATG00000096553.1,CATG00000096554.1,CATG00000096696.1,CATG00000096879.1,CATG00000096909.1,CATG00000097021.1,CATG00000097514.1,CATG00000097554.1,CATG00000097575.1,CATG00000097579.1,CATG00000097580.1,CATG00000097601.1,CATG00000097612.1,CATG00000097671.1,CATG00000098001.1,CATG00000098028.1,CATG00000098181.1,CATG00000098374.1,CATG00000098412.1,CATG00000098594.1,CATG00000098637.1,CATG00000098719.1,CATG00000098787.1,CATG00000098838.1,CATG00000098931.1,CATG00000099023.1,CATG00000099157.1,CATG00000099442.1,CATG00000099581.1,CATG00000099588.1,CATG00000099759.1,CATG00000099931.1,CATG00000100079.1,CATG00000100261.1,CATG00000100264.1,CATG00000100269.1,CATG00000100402.1,CATG00000100876.1,CATG00000101207.1,CATG00000101321.1,CATG00000101334.1,CATG00000101370.1,CATG00000101393.1,CATG00000101395.1,CATG00000101410.1,CATG00000101433.1,CATG00000101606.1,CATG00000101663.1,CATG00000101680.1,CATG00000101979.1,CATG00000102021.1,CATG00000102252.1,CATG00000102345.1,CATG00000102366.1,CATG00000102371.1,CATG00000102574.1,CATG00000102645.1,CATG00000102732.1,CATG00000103016.1,CATG00000103028.1,CATG00000103066.1,CATG00000103180.1,CATG00000103353.1,CATG00000103361.1,CATG00000103656.1,CATG00000104022.1,CATG00000104142.1,CATG00000104187.1,CATG00000104272.1,CATG00000104415.1,CATG00000105130.1,CATG00000105261.1,CATG00000105347.1,CATG00000105415.1,CATG00000105581.1,CATG00000105686.1,CATG00000105868.1,CATG00000105916.1,CATG00000105958.1,CATG00000106039.1,CATG00000106044.1,CATG00000106069.1,CATG00000106097.1,CATG00000106223.1,CATG00000106255.1,CATG00000106269.1,CATG00000106442.1,CATG00000106569.1,CATG00000106780.1,CATG00000106920.1,CATG00000107049.1,CATG00000107089.1,CATG00000107216.1,CATG00000107255.1,CATG00000107390.1,CATG00000107797.1,CATG00000107807.1,CATG00000107947.1,CATG00000107999.1,CATG00000108035.1,CATG00000108207.1,CATG00000108232.1,CATG00000108336.1,CATG00000108609.1,CATG00000108633.1,CATG00000108830.1,CATG00000108894.1,CATG00000108922.1,CATG00000109000.1,CATG00000109015.1,CATG00000109088.1,CATG00000109369.1,CATG00000109370.1,CATG00000109514.1,CATG00000109522.1,CATG00000109635.1,CATG00000109820.1,CATG00000109943.1,CATG00000109979.1,CATG00000110093.1,CATG00000110536.1,CATG00000110696.1,CATG00000111318.1,CATG00000111355.1,CATG00000111577.1,CATG00000111586.1,CATG00000111715.1,CATG00000112281.1,CATG00000112282.1,CATG00000112309.1,CATG00000112333.1,CATG00000112399.1,CATG00000112404.1,CATG00000112584.1,CATG00000112705.1,CATG00000112943.1,CATG00000112986.1,CATG00000113034.1,CATG00000113124.1,CATG00000113422.1,CATG00000113612.1,CATG00000113838.1,CATG00000113914.1,CATG00000114086.1,CATG00000114322.1,CATG00000114324.1,CATG00000114329.1,CATG00000114332.1,CATG00000114337.1,CATG00000114557.1,CATG00000114658.1,CATG00000114681.1,CATG00000114683.1,CATG00000114831.1,CATG00000115226.1,CATG00000115231.1,CATG00000115260.1,CATG00000115290.1,CATG00000115617.1,CATG00000115684.1,CATG00000115688.1,CATG00000115691.1,CATG00000115694.1,CATG00000115698.1,CATG00000115804.1,CATG00000115829.1,CATG00000115973.1,CATG00000115982.1,CATG00000116120.1,CATG00000116205.1,CATG00000116335.1,CATG00000116348.1,CATG00000116371.1,CATG00000116379.1,CATG00000116435.1,CATG00000116474.1,CATG00000116574.1,CATG00000116575.1,CATG00000116687.1,CATG00000116913.1,CATG00000116917.1,CATG00000116981.1,CATG00000117017.1,CATG00000117318.1,CATG00000117605.1,CATG00000117672.1,CATG00000117674.1,CATG00000117857.1,CATG00000117936.1,CATG00000118001.1,CATG00000118169.1,CATG00000118363.1,ENSG00000001460.13,ENSG00000003137.4,ENSG00000003989.12,ENSG00000004809.9,ENSG00000004838.9,ENSG00000004848.6,ENSG00000005187.7,ENSG00000006047.8,ENSG00000006377.9,ENSG00000006634.3,ENSG00000007038.6,ENSG00000007174.13,ENSG00000007350.12,ENSG00000008226.15,ENSG00000010361.9,ENSG00000013619.9,ENSG00000015413.5,ENSG00000016402.8,ENSG00000017427.11,ENSG00000027644.4,ENSG00000032742.13,ENSG00000034239.6,ENSG00000036672.11,ENSG00000039600.6,ENSG00000042317.12,ENSG00000042813.3,ENSG00000043093.9,ENSG00000046774.9,ENSG00000047617.10,ENSG00000050555.13,ENSG00000054796.8,ENSG00000055118.10,ENSG00000056277.11,ENSG00000063127.11,ENSG00000063515.2,ENSG00000064199.2,ENSG00000064205.6,ENSG00000064218.4,ENSG00000064547.9,ENSG00000064692.14,ENSG00000066185.8,ENSG00000066923.13,ENSG00000068615.12,ENSG00000068985.4,ENSG00000069206.11,ENSG00000069702.6,ENSG00000070371.11,ENSG00000070731.5,ENSG00000073146.11,ENSG00000073598.5,ENSG00000075886.10,ENSG00000077327.11,ENSG00000077616.6,ENSG00000077800.7,ENSG00000078043.11,ENSG00000078487.13,ENSG00000078795.12,ENSG00000078814.11,ENSG00000078900.10,ENSG00000079387.9,ENSG00000080007.6,ENSG00000080200.5,ENSG00000080572.8,ENSG00000080823.17,ENSG00000082175.10,ENSG00000083622.8,ENSG00000084693.11,ENSG00000085465.11,ENSG00000085831.11,ENSG00000086159.8,ENSG00000086288.7,ENSG00000086717.14,ENSG00000087903.8,ENSG00000088320.3,ENSG00000088756.8,ENSG00000089101.13,ENSG00000089505.13,ENSG00000089692.4,ENSG00000091073.15,ENSG00000091536.12,ENSG00000091831.17,ENSG00000092200.8,ENSG00000092850.7,ENSG00000095321.12,ENSG00000095627.5,ENSG00000095777.10,ENSG00000099338.18,ENSG00000099840.9,ENSG00000099960.8,ENSG00000100083.14,ENSG00000100191.4,ENSG00000100206.5,ENSG00000100218.7,ENSG00000100249.4,ENSG00000100312.6,ENSG00000100565.11,ENSG00000100583.4,ENSG00000100604.8,ENSG00000100722.14,ENSG00000101098.8,ENSG00000101190.8,ENSG00000101222.8,ENSG00000101251.7,ENSG00000101276.10,ENSG00000101280.6,ENSG00000101353.10,ENSG00000101425.8,ENSG00000101435.4,ENSG00000101440.5,ENSG00000101448.9,ENSG00000101680.9,ENSG00000101812.8,ENSG00000101883.4,ENSG00000101911.8,ENSG00000101977.15,ENSG00000102021.6,ENSG00000102048.11,ENSG00000102098.13,ENSG00000102362.11,ENSG00000102387.11,ENSG00000102904.10,ENSG00000102996.4,ENSG00000103021.5,ENSG00000103599.15,ENSG00000103710.6,ENSG00000104154.5,ENSG00000104899.4,ENSG00000104901.2,ENSG00000104938.12,ENSG00000104941.3,ENSG00000105053.6,ENSG00000105146.8,ENSG00000105278.6,ENSG00000105289.10,ENSG00000105428.4,ENSG00000105479.11,ENSG00000105549.6,ENSG00000105655.14,ENSG00000105672.10,ENSG00000105792.15,ENSG00000105982.12,ENSG00000106304.11,ENSG00000106477.14,ENSG00000106638.11,ENSG00000106686.12,ENSG00000107317.7,ENSG00000107623.4,ENSG00000107796.8,ENSG00000107864.10,ENSG00000108100.13,ENSG00000108753.8,ENSG00000108830.7,ENSG00000109265.8,ENSG00000109625.14,ENSG00000109944.6,ENSG00000110318.9,ENSG00000111254.3,ENSG00000111644.3,ENSG00000111834.8,ENSG00000111837.7,ENSG00000112053.9,ENSG00000112167.5,ENSG00000112214.6,ENSG00000112273.5,ENSG00000112530.7,ENSG00000112539.10,ENSG00000112562.14,ENSG00000112761.14,ENSG00000112796.5,ENSG00000112936.14,ENSG00000112981.3,ENSG00000112983.13,ENSG00000113248.3,ENSG00000113396.8,ENSG00000114115.5,ENSG00000114473.9,ENSG00000114487.5,ENSG00000114654.6,ENSG00000114656.6,ENSG00000114841.13,ENSG00000114859.10,ENSG00000114904.8,ENSG00000115137.7,ENSG00000115194.6,ENSG00000115221.6,ENSG00000115255.6,ENSG00000115257.11,ENSG00000115290.5,ENSG00000115423.14,ENSG00000115461.4,ENSG00000115616.2,ENSG00000116127.13,ENSG00000116194.8,ENSG00000116273.5,ENSG00000116885.14,ENSG00000117139.12,ENSG00000117245.8,ENSG00000117425.9,ENSG00000117461.10,ENSG00000117477.8,ENSG00000117480.11,ENSG00000117481.6,ENSG00000117501.10,ENSG00000117971.7,ENSG00000118094.7,ENSG00000118156.8,ENSG00000118307.14,ENSG00000118434.4,ENSG00000118492.12,ENSG00000118557.11,ENSG00000118894.10,ENSG00000118997.9,ENSG00000119685.15,ENSG00000119703.12,ENSG00000119946.9,ENSG00000120160.6,ENSG00000120262.8,ENSG00000120289.10,ENSG00000120329.4,ENSG00000120440.9,ENSG00000120563.4,ENSG00000121057.8,ENSG00000121058.4,ENSG00000121270.11,ENSG00000121351.3,ENSG00000121380.8,ENSG00000121388.4,ENSG00000121446.13,ENSG00000121933.13,ENSG00000122304.6,ENSG00000122574.6,ENSG00000122728.6,ENSG00000122733.11,ENSG00000122735.11,ENSG00000122787.10,ENSG00000122824.6,ENSG00000123165.7,ENSG00000123171.5,ENSG00000123191.9,ENSG00000123358.15,ENSG00000123572.12,ENSG00000123977.5,ENSG00000123999.4,ENSG00000124006.10,ENSG00000124116.14,ENSG00000124237.5,ENSG00000124251.6,ENSG00000124260.7,ENSG00000124449.6,ENSG00000124490.9,ENSG00000124613.4,ENSG00000124678.13,ENSG00000124721.13,ENSG00000124818.10,ENSG00000124939.4,ENSG00000125388.15,ENSG00000125409.8,ENSG00000125531.5,ENSG00000125815.4,ENSG00000125816.4,ENSG00000125823.8,ENSG00000125850.6,ENSG00000125931.6,ENSG00000125975.9,ENSG00000126467.6,ENSG00000126752.7,ENSG00000126803.8,ENSG00000127083.7,ENSG00000127252.4,ENSG00000127472.6,ENSG00000128346.6,ENSG00000128408.7,ENSG00000128581.11,ENSG00000128610.7,ENSG00000128645.11,ENSG00000128652.7,ENSG00000128709.10,ENSG00000128886.7,ENSG00000128918.10,ENSG00000129204.12,ENSG00000129270.11,ENSG00000129295.4,ENSG00000129538.9,ENSG00000129654.7,ENSG00000130167.9,ENSG00000130234.6,ENSG00000130270.12,ENSG00000130377.9,ENSG00000130413.11,ENSG00000130700.6,ENSG00000130943.5,ENSG00000131044.12,ENSG00000131059.7,ENSG00000131126.14,ENSG00000131233.8,ENSG00000131773.9,ENSG00000131831.13,ENSG00000131864.6,ENSG00000131951.6,ENSG00000132016.7,ENSG00000132122.7,ENSG00000132141.9,ENSG00000132259.8,ENSG00000132446.5,ENSG00000132554.15,ENSG00000132623.11,ENSG00000132631.4,ENSG00000132677.8,ENSG00000132681.12,ENSG00000132749.6,ENSG00000132874.9,ENSG00000132911.4,ENSG00000132972.14,ENSG00000133101.5,ENSG00000133105.3,ENSG00000133149.5,ENSG00000133392.12,ENSG00000133477.12,ENSG00000133519.8,ENSG00000133640.14,ENSG00000133665.8,ENSG00000133739.11,ENSG00000133863.2,ENSG00000134007.3,ENSG00000134042.8,ENSG00000134201.6,ENSG00000134202.6,ENSG00000134245.13,ENSG00000134249.6,ENSG00000134532.11,ENSG00000134533.2,ENSG00000134588.8,ENSG00000134709.6,ENSG00000134758.9,ENSG00000134874.13,ENSG00000134940.9,ENSG00000135097.2,ENSG00000135205.10,ENSG00000135406.9,ENSG00000135409.6,ENSG00000135436.4,ENSG00000135577.4,ENSG00000136014.7,ENSG00000136367.12,ENSG00000136449.9,ENSG00000136546.9,ENSG00000136574.13,ENSG00000136715.13,ENSG00000136811.12,ENSG00000136918.3,ENSG00000136931.5,ENSG00000137098.9,ENSG00000137198.5,ENSG00000137225.8,ENSG00000137473.13,ENSG00000137474.15,ENSG00000137494.9,ENSG00000137558.3,ENSG00000137674.3,ENSG00000137691.8,ENSG00000137707.9,ENSG00000137808.12,ENSG00000137843.7,ENSG00000137968.12,ENSG00000138039.10,ENSG00000138068.6,ENSG00000138152.7,ENSG00000138400.8,ENSG00000138483.1,ENSG00000138587.5,ENSG00000138613.9,ENSG00000138615.4,ENSG00000138769.6,ENSG00000138813.5,ENSG00000139044.6,ENSG00000139351.10,ENSG00000139445.13,ENSG00000139537.6,ENSG00000139549.2,ENSG00000139714.8,ENSG00000139797.7,ENSG00000139865.12,ENSG00000139908.10,ENSG00000139985.5,ENSG00000140009.14,ENSG00000140025.11,ENSG00000140057.4,ENSG00000140067.6,ENSG00000140104.9,ENSG00000140459.13,ENSG00000140470.9,ENSG00000140481.9,ENSG00000140527.10,ENSG00000140623.9,ENSG00000140675.8,ENSG00000140932.5,ENSG00000140948.7,ENSG00000140955.6,ENSG00000141200.6,ENSG00000141255.8,ENSG00000141294.5,ENSG00000141316.8,ENSG00000141338.9,ENSG00000141431.5,ENSG00000141448.4,ENSG00000141497.9,ENSG00000141519.10,ENSG00000141576.10,ENSG00000141665.7,ENSG00000142025.11,ENSG00000142494.9,ENSG00000142528.11,ENSG00000142530.6,ENSG00000142583.13,ENSG00000142606.11,ENSG00000142609.13,ENSG00000142621.15,ENSG00000142920.12,ENSG00000143125.5,ENSG00000143195.8,ENSG00000143340.6,ENSG00000143434.11,ENSG00000143443.9,ENSG00000143552.5,ENSG00000143674.6,ENSG00000143768.7,ENSG00000143845.10,ENSG00000143994.9,ENSG00000144031.7,ENSG00000144649.4,ENSG00000144671.6,ENSG00000144712.7,ENSG00000144730.12,ENSG00000144847.8,ENSG00000144962.6,ENSG00000145012.8,ENSG00000145075.7,ENSG00000145309.5,ENSG00000145491.7,ENSG00000145700.5,ENSG00000145757.11,ENSG00000145850.4,ENSG00000145975.9,ENSG00000146013.6,ENSG00000146047.4,ENSG00000146090.11,ENSG00000146221.8,ENSG00000146243.9,ENSG00000146453.8,ENSG00000146555.14,ENSG00000146722.7,ENSG00000146755.6,ENSG00000146839.14,ENSG00000147081.10,ENSG00000147082.13,ENSG00000147127.4,ENSG00000147180.12,ENSG00000147183.5,ENSG00000147206.12,ENSG00000147378.7,ENSG00000147465.7,ENSG00000147570.5,ENSG00000147724.7,ENSG00000148200.12,ENSG00000148225.11,ENSG00000148357.12,ENSG00000148513.13,ENSG00000148795.5,ENSG00000148814.13,ENSG00000149050.5,ENSG00000149131.11,ENSG00000149328.10,ENSG00000149435.8,ENSG00000149443.4,ENSG00000149488.11,ENSG00000149506.6,ENSG00000149507.2,ENSG00000149599.11,ENSG00000149634.4,ENSG00000149651.3,ENSG00000149679.7,ENSG00000150076.18,ENSG00000150556.12,ENSG00000150628.2,ENSG00000150750.6,ENSG00000150773.6,ENSG00000151005.3,ENSG00000151023.12,ENSG00000151164.14,ENSG00000151360.5,ENSG00000151468.9,ENSG00000151475.4,ENSG00000151575.10,ENSG00000151778.6,ENSG00000151789.5,ENSG00000151846.7,ENSG00000152076.14,ENSG00000152086.7,ENSG00000152315.4,ENSG00000152463.10,ENSG00000152467.5,ENSG00000152503.5,ENSG00000152580.8,ENSG00000152611.7,ENSG00000152669.8,ENSG00000152763.12,ENSG00000152936.6,ENSG00000153132.8,ENSG00000153140.4,ENSG00000153165.14,ENSG00000153347.5,ENSG00000153363.8,ENSG00000153498.7,ENSG00000153779.8,ENSG00000153790.7,ENSG00000154007.6,ENSG00000154080.8,ENSG00000154099.13,ENSG00000154240.12,ENSG00000154263.13,ENSG00000154309.7,ENSG00000154438.3,ENSG00000154479.8,ENSG00000154548.8,ENSG00000154611.10,ENSG00000154645.9,ENSG00000154655.10,ENSG00000154721.10,ENSG00000154768.4,ENSG00000154898.11,ENSG00000154997.8,ENSG00000155087.3,ENSG00000155495.8,ENSG00000155530.2,ENSG00000155714.9,ENSG00000155719.12,ENSG00000155749.8,ENSG00000155754.10,ENSG00000155761.9,ENSG00000155833</t>
  </si>
  <si>
    <t>UBERON:0000995</t>
  </si>
  <si>
    <t>uterus</t>
  </si>
  <si>
    <t>the female muscular organ of gestation in which the developing embryo or fetus is nourished until birth</t>
  </si>
  <si>
    <t>CNhs10618,CNhs11676,CNhs11927</t>
  </si>
  <si>
    <t>CATG00000000192.1,CATG00000001452.1,CATG00000002986.1,CATG00000005189.1,CATG00000006729.1,CATG00000007231.1,CATG00000010901.1,CATG00000011461.1,CATG00000011972.1,CATG00000013994.1,CATG00000019756.1,CATG00000022131.1,CATG00000022188.1,CATG00000023649.1,CATG00000027292.1,CATG00000028423.1,CATG00000028549.1,CATG00000031368.1,CATG00000033159.1,CATG00000035750.1,CATG00000036288.1,CATG00000036613.1,CATG00000036634.1,CATG00000037292.1,CATG00000045115.1,CATG00000045542.1,CATG00000048817.1,CATG00000054964.1,CATG00000055048.1,CATG00000055327.1,CATG00000055773.1,CATG00000056189.1,CATG00000057021.1,CATG00000059956.1,CATG00000060576.1,CATG00000063194.1,CATG00000063224.1,CATG00000064929.1,CATG00000066071.1,CATG00000071673.1,CATG00000071927.1,CATG00000072835.1,CATG00000073554.1,CATG00000074991.1,CATG00000075693.1,CATG00000076396.1,CATG00000081623.1,CATG00000083504.1,CATG00000083651.1,CATG00000087736.1,CATG00000089634.1,CATG00000092863.1,CATG00000095061.1,CATG00000095998.1,CATG00000102258.1,CATG00000107836.1,CATG00000108640.1,CATG00000108939.1,CATG00000109882.1,CATG00000112957.1,ENSG00000003096.9,ENSG00000005073.5,ENSG00000010932.11,ENSG00000016082.10,ENSG00000016402.8,ENSG00000019991.11,ENSG00000050555.13,ENSG00000050628.16,ENSG00000053328.8,ENSG00000064205.6,ENSG00000064655.14,ENSG00000064692.14,ENSG00000065534.14,ENSG00000068781.16,ENSG00000069431.6,ENSG00000070193.4,ENSG00000072195.10,ENSG00000077943.7,ENSG00000082175.10,ENSG00000090006.13,ENSG00000090539.11,ENSG00000091831.17,ENSG00000100191.4,ENSG00000100628.7,ENSG00000101335.5,ENSG00000102362.11,ENSG00000103710.6,ENSG00000106006.6,ENSG00000106031.6,ENSG00000106034.13,ENSG00000106624.4,ENSG00000106809.6,ENSG00000106819.7,ENSG00000107796.8,ENSG00000112210.7,ENSG00000113494.12,ENSG00000114200.5,ENSG00000115353.6,ENSG00000115461.4,ENSG00000116194.8,ENSG00000118777.6,ENSG00000124749.12,ENSG00000126368.5,ENSG00000126895.9,ENSG00000127241.12,ENSG00000128573.18,ENSG00000128713.11,ENSG00000128918.10,ENSG00000129467.9,ENSG00000130045.11,ENSG00000130176.3,ENSG00000130307.7,ENSG00000130700.6,ENSG00000131737.5,ENSG00000131831.13,ENSG00000132329.6,ENSG00000132561.9,ENSG00000133107.10,ENSG00000134201.6,ENSG00000135914.5,ENSG00000137558.3,ENSG00000138944.7,ENSG00000143995.15,ENSG00000144730.12,ENSG00000145012.8,ENSG00000145808.4,ENSG00000145861.7,ENSG00000146374.9,ENSG00000149451.13,ENSG00000149591.12,ENSG00000149596.6,ENSG00000151067.16,ENSG00000152402.6,ENSG00000152527.9,ENSG00000154263.13,ENSG00000154330.8,ENSG00000156113.16,ENSG00000157110.11,ENSG00000157502.8,ENSG00000159176.9,ENSG00000159433.7,ENSG00000163017.9,ENSG00000163072.10,ENSG00000163145.8,ENSG00000163207.5,ENSG00000163431.11,ENSG00000164107.7,ENSG00000164920.5,ENSG00000165078.7,ENSG00000165197.4,ENSG00000165655.14,ENSG00000166148.2,ENSG00000166341.6,ENSG00000166444.13,ENSG00000168477.13,ENSG00000169071.10,ENSG00000169083.11,ENSG00000169744.8,ENSG00000170370.10,ENSG00000170893.3,ENSG00000171401.10,ENSG00000171873.6,ENSG00000172403.6,ENSG00000172935.8,ENSG00000172987.8,ENSG00000173068.13,ENSG00000174348.9,ENSG00000174403.11,ENSG00000174482.6,ENSG00000179954.10,ENSG00000180440.3,ENSG00000182185.14,ENSG00000182575.7,ENSG00000183242.7,ENSG00000183770.5,ENSG00000183801.3,ENSG00000183807.6,ENSG00000183963.14,ENSG00000184937.8,ENSG00000185532.10,ENSG00000185551.8,ENSG00000185585.15,ENSG00000185630.14,ENSG00000185761.6,ENSG00000187098.10,ENSG00000187955.7,ENSG00000188783.5,ENSG00000189001.6,ENSG00000196208.9,ENSG00000196557.6,ENSG00000196739.10,ENSG00000196963.2,ENSG00000197256.6,ENSG00000197380.6,ENSG00000197406.6,ENSG00000197745.1,ENSG00000198774.3,ENSG00000203489.3,ENSG00000205795.4,ENSG00000206262.4,ENSG00000211448.7,ENSG00000214357.4,ENSG00000215386.6,ENSG00000215808.2,ENSG00000221857.3,ENSG00000223813.2,ENSG00000223923.1,ENSG00000225398.2,ENSG00000225661.2,ENSG00000226194.1,ENSG00000226526.1,ENSG00000228063.1,ENSG00000228216.1,ENSG00000229619.3,ENSG00000229847.4,ENSG00000230490.2,ENSG00000231367.1,ENSG00000232046.2,ENSG00000234638.1,ENSG00000235808.1,ENSG00000236708.1,ENSG00000237125.4,ENSG00000239500.2,ENSG00000240990.5,ENSG00000241111.1,ENSG00000241684.1,ENSG00000241739.1,ENSG00000243244.1,ENSG00000243766.3,ENSG00000244300.2,ENSG00000244578.1,ENSG00000245105.1,ENSG00000247809.3,ENSG00000248464.1,ENSG00000249669.3,ENSG00000250174.1,ENSG00000251354.3,ENSG00000253293.3,ENSG00000253304.1,ENSG00000253688.1,ENSG00000254170.1,ENSG00000254510.1,ENSG00000254535.2,ENSG00000254855.1,ENSG00000255465.3,ENSG00000255504.1,ENSG00000255864.1,ENSG00000256508.2,ENSG00000257184.2,ENSG00000258537.1,ENSG00000259134.1,ENSG00000259275.1,ENSG00000259663.2,ENSG00000260676.1,ENSG00000260802.1,ENSG00000261238.1,ENSG00000263812.1,ENSG00000264563.1,ENSG00000266850.1,ENSG00000266964.1,ENSG00000267042.1,ENSG00000267405.1,ENSG00000267532.2,ENSG00000268884.1,ENSG00000272801.1,ENSG00000273433.1</t>
  </si>
  <si>
    <t>UBERON:0001003</t>
  </si>
  <si>
    <t>skin epidermis</t>
  </si>
  <si>
    <t>The outer epithelial layer of the skin that is superficial to the dermis.</t>
  </si>
  <si>
    <t>CNhs10847,CNhs11064,CNhs11381,CNhs11774,CNhs11951,CNhs11979,CNhs12030,CNhs12031,CNhs12339,CNhs12347,CNhs12501</t>
  </si>
  <si>
    <t>CATG00000007231.1,CATG00000008985.1,CATG00000008986.1,CATG00000011013.1,CATG00000011832.1,CATG00000014192.1,CATG00000015287.1,CATG00000018323.1,CATG00000018391.1,CATG00000023888.1,CATG00000028311.1,CATG00000031332.1,CATG00000038192.1,CATG00000039975.1,CATG00000055285.1,CATG00000057872.1,CATG00000064469.1,CATG00000066318.1,CATG00000073694.1,CATG00000075963.1,CATG00000079741.1,CATG00000085400.1,CATG00000087443.1,CATG00000103898.1,CATG00000106954.1,CATG00000116206.1,CATG00000116585.1,CATG00000118022.1,ENSG00000049283.13,ENSG00000053747.11,ENSG00000058085.10,ENSG00000069812.7,ENSG00000087510.5,ENSG00000088726.11,ENSG00000100558.4,ENSG00000101282.4,ENSG00000101311.11,ENSG00000103044.6,ENSG00000104892.12,ENSG00000105141.4,ENSG00000109182.7,ENSG00000111012.5,ENSG00000113430.5,ENSG00000115884.6,ENSG00000117407.12,ENSG00000120471.10,ENSG00000123364.3,ENSG00000125998.7,ENSG00000128422.11,ENSG00000129194.3,ENSG00000129437.5,ENSG00000129451.7,ENSG00000129455.11,ENSG00000131746.8,ENSG00000132470.9,ENSG00000132746.10,ENSG00000134757.4,ENSG00000134760.5,ENSG00000134762.12,ENSG00000136688.6,ENSG00000137203.6,ENSG00000137440.3,ENSG00000137975.7,ENSG00000138271.4,ENSG00000142273.6,ENSG00000143631.10,ENSG00000144452.10,ENSG00000145283.7,ENSG00000145824.8,ENSG00000145934.11,ENSG00000147689.12,ENSG00000147697.4,ENSG00000154227.9,ENSG00000155918.3,ENSG00000158125.5,ENSG00000159337.6,ENSG00000161249.16,ENSG00000163202.4,ENSG00000163207.5,ENSG00000163216.6,ENSG00000163218.10,ENSG00000163347.5,ENSG00000164078.8,ENSG00000165474.5,ENSG00000165799.4,ENSG00000165905.12,ENSG00000166396.8,ENSG00000167754.8,ENSG00000167914.6,ENSG00000168143.8,ENSG00000168528.7,ENSG00000169469.7,ENSG00000169474.3,ENSG00000169594.8,ENSG00000170209.4,ENSG00000170426.1,ENSG00000170454.5,ENSG00000170465.9,ENSG00000170786.8,ENSG00000171346.9,ENSG00000174564.8,ENSG00000175121.7,ENSG00000175315.2,ENSG00000176075.6,ENSG00000177494.5,ENSG00000178363.3,ENSG00000179148.5,ENSG00000180066.5,ENSG00000181333.11,ENSG00000182585.5,ENSG00000182795.12,ENSG00000184148.3,ENSG00000184363.5,ENSG00000185479.5,ENSG00000185966.3,ENSG00000186081.7,ENSG00000186832.4,ENSG00000186847.5,ENSG00000187173.3,ENSG00000188089.9,ENSG00000188293.5,ENSG00000188508.6,ENSG00000188624.2,ENSG00000188910.7,ENSG00000189001.6,ENSG00000189280.3,ENSG00000189334.4,ENSG00000189433.5,ENSG00000196754.6,ENSG00000196878.8,ENSG00000197084.4,ENSG00000198854.4,ENSG00000203722.3,ENSG00000203786.5,ENSG00000203837.4,ENSG00000204618.4,ENSG00000205420.6,ENSG00000206075.9,ENSG00000213022.4,ENSG00000213906.5,ENSG00000215853.3,ENSG00000223617.1,ENSG00000224577.1,ENSG00000226535.1,ENSG00000229647.1,ENSG00000230937.5,ENSG00000231638.1,ENSG00000231870.4,ENSG00000235942.2,ENSG00000236961.1,ENSG00000239216.1,ENSG00000249641.2,ENSG00000251144.1,ENSG00000251191.3,ENSG00000251381.2,ENSG00000256812.1,ENSG00000258976.1,ENSG00000261582.1,ENSG00000264831.1,ENSG00000269729.1,ENSG00000269741.1</t>
  </si>
  <si>
    <t>UBERON:0001007</t>
  </si>
  <si>
    <t>digestive system</t>
  </si>
  <si>
    <t>Anatomical system that has as its parts the organs devoted to the ingestion, digestion, and assimilation of food and the discharge of residual wastes.</t>
  </si>
  <si>
    <t>CNhs10619,CNhs10620,CNhs10624,CNhs10630,CNhs10848,CNhs10866,CNhs10867,CNhs10868,CNhs10875,CNhs10879,CNhs11061,CNhs11323,CNhs11324,CNhs11335,CNhs11677,CNhs11768,CNhs11771,CNhs11773,CNhs11777,CNhs11780,CNhs11794,CNhs11798,CNhs11896,CNhs11903,CNhs11907,CNhs11952,CNhs11953,CNhs11961,CNhs11962,CNhs11963,CNhs11996,CNhs12006,CNhs12007,CNhs12075,CNhs12092,CNhs12093,CNhs12340,CNhs12349,CNhs12493,CNhs12626,CNhs12810,CNhs12811,CNhs12812,CNhs12842,CNhs12848,CNhs12849,CNhs12852,CNhs12853,CNhs12997,CNhs14128,CNhs14129,CNhs14130,CNhs14131,CNhs14132,CNhs14133,CNhs14134,CNhs14135</t>
  </si>
  <si>
    <t>CATG00000030843.1,ENSG00000007933.8,ENSG00000009950.11,ENSG00000015413.5,ENSG00000019102.7,ENSG00000021826.10,ENSG00000025423.7,ENSG00000039537.9,ENSG00000043039.5,ENSG00000069011.11,ENSG00000070526.10,ENSG00000080031.5,ENSG00000081277.7,ENSG00000085552.12,ENSG00000086205.12,ENSG00000086548.8,ENSG00000086696.6,ENSG00000089356.12,ENSG00000092295.7,ENSG00000103067.7,ENSG00000103241.5,ENSG00000104321.6,ENSG00000105427.5,ENSG00000105852.6,ENSG00000106384.6,ENSG00000106541.7,ENSG00000106804.6,ENSG00000109072.9,ENSG00000113600.6,ENSG00000114378.12,ENSG00000115255.6,ENSG00000116299.12,ENSG00000116771.5,ENSG00000116833.9,ENSG00000119888.6,ENSG00000119919.9,ENSG00000120756.8,ENSG00000122121.6,ENSG00000122787.10,ENSG00000124839.8,ENSG00000125730.12,ENSG00000126218.7,ENSG00000127324.4,ENSG00000128298.12,ENSG00000131187.5,ENSG00000131668.9,ENSG00000131781.8,ENSG00000132840.5,ENSG00000133135.9,ENSG00000134363.7,ENSG00000135373.8,ENSG00000135744.7,ENSG00000136305.7,ENSG00000136883.8,ENSG00000137273.3,ENSG00000137561.4,ENSG00000138207.8,ENSG00000138356.9,ENSG00000138675.12,ENSG00000139209.11,ENSG00000140107.10,ENSG00000140297.8,ENSG00000140832.5,ENSG00000142677.3,ENSG00000143375.10,ENSG00000150051.9,ENSG00000151715.3,ENSG00000151790.4,ENSG00000154274.10,ENSG00000157399.10,ENSG00000158104.7,ENSG00000158125.5,ENSG00000159640.10,ENSG00000160282.9,ENSG00000162078.7,ENSG00000162267.8,ENSG00000163017.9,ENSG00000163362.6,ENSG00000163435.11,ENSG00000163687.9,ENSG00000163898.5,ENSG00000164344.11,ENSG00000164379.4,ENSG00000164825.3,ENSG00000164855.11,ENSG00000165272.10,ENSG00000166126.6,ENSG00000166825.9,ENSG00000167183.2,ENSG00000167608.7,ENSG00000167653.4,ENSG00000169242.7,ENSG00000169894.13,ENSG00000169903.6,ENSG00000170477.8,ENSG00000172828.8,ENSG00000173432.6,ENSG00000174827.9,ENSG00000176153.10,ENSG00000176387.6,ENSG00000176920.10,ENSG00000178462.7,ENSG00000179913.6,ENSG00000180089.4,ENSG00000180535.3,ENSG00000180875.4,ENSG00000181195.6,ENSG00000182261.3,ENSG00000184163.3,ENSG00000184374.2,ENSG00000186395.6,ENSG00000186832.4,ENSG00000187546.9,ENSG00000188488.9,ENSG00000189001.6,ENSG00000197191.3,ENSG00000198807.8,ENSG00000204740.5,ENSG00000205277.5,ENSG00000213906.5,ENSG00000213996.8,ENSG00000214274.5,ENSG00000214814.2,ENSG00000224093.1,ENSG00000226453.1,ENSG00000228695.5,ENSG00000234678.1,ENSG00000235601.1,ENSG00000236780.1,ENSG00000243649.4,ENSG00000244255.1,ENSG00000247844.1,ENSG00000248144.1,ENSG00000249007.1,ENSG00000249082.1,ENSG00000251169.2,ENSG00000254827.1,ENSG00000255243.1,ENSG00000258818.2,ENSG00000259171.1,ENSG00000259347.1,ENSG00000260276.1,ENSG00000261730.1,ENSG00000264614.1,ENSG00000267629.2,ENSG00000267795.1,ENSG00000268388.1,ENSG00000270058.1,ENSG00000273259.1</t>
  </si>
  <si>
    <t>UBERON:0001008</t>
  </si>
  <si>
    <t>renal system</t>
  </si>
  <si>
    <t>The renal system in an anatomical system that maintains fluid balance and contributes to electrolyte balance, acid/base balance, and disposal of nitrogenous waste products..</t>
  </si>
  <si>
    <t>CNhs10616,CNhs10622,CNhs10652,CNhs10843,CNhs11330,CNhs11331,CNhs11332,CNhs11333,CNhs11334,CNhs12074,CNhs12086,CNhs12087,CNhs12088,CNhs12091,CNhs12120,CNhs12121,CNhs12122,CNhs12624,CNhs12728,CNhs12732,CNhs13080,CNhs13464</t>
  </si>
  <si>
    <t>CATG00000000282.1,CATG00000005569.1,CATG00000013746.1,CATG00000025047.1,CATG00000027114.1,CATG00000038715.1,CATG00000045713.1,CATG00000049147.1,CATG00000053782.1,CATG00000055127.1,CATG00000057003.1,CATG00000065342.1,CATG00000066161.1,CATG00000069829.1,CATG00000075963.1,CATG00000076290.1,CATG00000078989.1,CATG00000080010.1,CATG00000085400.1,CATG00000086133.1,CATG00000086544.1,CATG00000087135.1,CATG00000087443.1,CATG00000101752.1,CATG00000112852.1,CATG00000118113.1,ENSG00000005001.5,ENSG00000005884.13,ENSG00000008196.8,ENSG00000013588.5,ENSG00000015413.5,ENSG00000058085.10,ENSG00000062038.9,ENSG00000064218.4,ENSG00000075275.12,ENSG00000075891.17,ENSG00000078399.11,ENSG00000088726.11,ENSG00000099812.6,ENSG00000100311.12,ENSG00000100557.5,ENSG00000100867.10,ENSG00000101670.7,ENSG00000105929.11,ENSG00000105996.5,ENSG00000105997.18,ENSG00000108511.8,ENSG00000108753.8,ENSG00000111057.6,ENSG00000111319.8,ENSG00000113249.8,ENSG00000113946.3,ENSG00000117472.5,ENSG00000117595.6,ENSG00000120055.5,ENSG00000120068.5,ENSG00000122861.11,ENSG00000124143.6,ENSG00000124602.5,ENSG00000125618.12,ENSG00000125872.7,ENSG00000127129.5,ENSG00000128645.11,ENSG00000128709.10,ENSG00000128710.5,ENSG00000128713.11,ENSG00000129354.7,ENSG00000130545.11,ENSG00000130829.13,ENSG00000132130.7,ENSG00000133116.6,ENSG00000136883.8,ENSG00000137251.11,ENSG00000137648.12,ENSG00000137673.4,ENSG00000137731.9,ENSG00000138152.7,ENSG00000139211.5,ENSG00000141738.9,ENSG00000142619.4,ENSG00000142910.11,ENSG00000143839.12,ENSG00000144063.3,ENSG00000146038.7,ENSG00000148426.8,ENSG00000153086.9,ENSG00000153292.11,ENSG00000153822.9,ENSG00000154764.5,ENSG00000155066.11,ENSG00000156510.11,ENSG00000158089.10,ENSG00000158296.9,ENSG00000158786.4,ENSG00000159263.11,ENSG00000160207.4,ENSG00000160867.10,ENSG00000162366.3,ENSG00000163347.5,ENSG00000163362.6,ENSG00000163435.11,ENSG00000164825.3,ENSG00000165376.6,ENSG00000165474.5,ENSG00000166145.10,ENSG00000166415.10,ENSG00000166589.8,ENSG00000166828.2,ENSG00000167105.3,ENSG00000167165.14,ENSG00000167644.7,ENSG00000167653.4,ENSG00000167656.4,ENSG00000167767.9,ENSG00000167874.6,ENSG00000170166.5,ENSG00000170412.12,ENSG00000170689.8,ENSG00000170927.10,ENSG00000171234.9,ENSG00000171345.9,ENSG00000174827.9,ENSG00000176387.6,ENSG00000176945.12,ENSG00000178343.4,ENSG00000178826.6,ENSG00000179023.7,ENSG00000180730.4,ENSG00000181885.14,ENSG00000182795.12,ENSG00000183018.4,ENSG00000183145.4,ENSG00000184292.5,ENSG00000184669.6,ENSG00000184697.6,ENSG00000184937.8,ENSG00000185275.6,ENSG00000185499.12,ENSG00000188064.5,ENSG00000188157.9,ENSG00000189143.8,ENSG00000197046.7,ENSG00000198889.3,ENSG00000204362.5,ENSG00000204385.6,ENSG00000205426.6,ENSG00000205795.4,ENSG00000216193.2,ENSG00000218014.1,ENSG00000223503.1,ENSG00000223784.1,ENSG00000224269.1,ENSG00000226363.3,ENSG00000229743.2,ENSG00000230716.3,ENSG00000231107.1,ENSG00000231363.1,ENSG00000231651.1,ENSG00000231826.1,ENSG00000232110.3,ENSG00000233296.1,ENSG00000236663.1,ENSG00000238120.1,ENSG00000240476.1,ENSG00000240990.5,ENSG00000241416.1,ENSG00000242207.1,ENSG00000243081.2,ENSG00000243509.4,ENSG00000244649.2,ENSG00000245648.1,ENSG00000249007.1,ENSG00000251292.1,ENSG00000251381.2,ENSG00000253552.3,ENSG00000255462.1,ENSG00000255509.2,ENSG00000257184.2,ENSG00000257642.1,ENSG00000259293.1,ENSG00000259342.1,ENSG00000259549.1,ENSG00000259753.1,ENSG00000259933.2,ENSG00000260027.3,ENSG00000260549.1,ENSG00000260710.1,ENSG00000260899.1,ENSG00000261083.1,ENSG00000261175.1,ENSG00000262294.1,ENSG00000262302.1,ENSG00000262920.1,ENSG00000263462.1,ENSG00000265610.1,ENSG00000269706.1,ENSG00000270182.1,ENSG00000272763.1</t>
  </si>
  <si>
    <t>UBERON:0001013</t>
  </si>
  <si>
    <t>adipose tissue</t>
  </si>
  <si>
    <t>Portion of connective tissue composed of adipocytes enmeshed in areolar tissue</t>
  </si>
  <si>
    <t>CNhs11051,CNhs11054,CNhs11371,CNhs11969,CNhs12017,CNhs12065,CNhs12067,CNhs12068,CNhs12069,CNhs12494,CNhs12516,CNhs13336,CNhs13410,CNhs13412,CNhs13413,CNhs13416,CNhs13417,CNhs13419,CNhs13972,CNhs13973,CNhs13974,CNhs13975</t>
  </si>
  <si>
    <t>CATG00000000218.1,CATG00000000615.1,CATG00000004245.1,CATG00000006805.1,CATG00000008210.1,CATG00000009164.1,CATG00000012046.1,CATG00000020010.1,CATG00000022121.1,CATG00000023985.1,CATG00000024015.1,CATG00000030643.1,CATG00000031675.1,CATG00000032061.1,CATG00000034672.1,CATG00000035750.1,CATG00000037412.1,CATG00000043401.1,CATG00000044520.1,CATG00000044753.1,CATG00000052123.1,CATG00000062309.1,CATG00000065995.1,CATG00000067207.1,CATG00000067603.1,CATG00000071068.1,CATG00000072349.1,CATG00000075877.1,CATG00000077106.1,CATG00000077419.1,CATG00000079654.1,CATG00000084122.1,CATG00000084131.1,CATG00000084663.1,CATG00000086813.1,CATG00000089720.1,CATG00000096069.1,CATG00000096088.1,CATG00000097573.1,CATG00000099161.1,CATG00000101821.1,CATG00000105354.1,CATG00000106343.1,CATG00000111229.1,CATG00000112915.1,CATG00000118013.1,ENSG00000000005.5,ENSG00000006016.6,ENSG00000007314.7,ENSG00000008394.8,ENSG00000017427.11,ENSG00000025434.14,ENSG00000037965.4,ENSG00000042286.10,ENSG00000049540.12,ENSG00000062282.10,ENSG00000064309.10,ENSG00000065833.7,ENSG00000076555.11,ENSG00000079435.5,ENSG00000087245.8,ENSG00000099194.5,ENSG00000105664.6,ENSG00000106483.7,ENSG00000111341.5,ENSG00000111684.6,ENSG00000117594.5,ENSG00000119915.4,ENSG00000119927.9,ENSG00000122176.10,ENSG00000123243.10,ENSG00000123360.7,ENSG00000124249.5,ENSG00000124253.9,ENSG00000124343.8,ENSG00000131069.15,ENSG00000131471.2,ENSG00000131480.4,ENSG00000133317.10,ENSG00000133937.3,ENSG00000135218.13,ENSG00000135437.5,ENSG00000135903.14,ENSG00000136859.5,ENSG00000140092.10,ENSG00000141449.10,ENSG00000143196.4,ENSG00000145423.4,ENSG00000147872.5,ENSG00000149485.12,ENSG00000151365.2,ENSG00000151632.12,ENSG00000152463.10,ENSG00000157150.4,ENSG00000162552.10,ENSG00000162877.8,ENSG00000163520.9,ENSG00000163710.3,ENSG00000164619.4,ENSG00000165269.8,ENSG00000166148.2,ENSG00000166473.12,ENSG00000166819.7,ENSG00000167107.8,ENSG00000167588.8,ENSG00000167676.3,ENSG00000169218.9,ENSG00000170262.8,ENSG00000170323.4,ENSG00000171303.5,ENSG00000175445.10,ENSG00000176399.3,ENSG00000177363.4,ENSG00000177666.11,ENSG00000181092.5,ENSG00000182378.8,ENSG00000183160.8,ENSG00000184160.6,ENSG00000184227.3,ENSG00000184601.6,ENSG00000185640.5,ENSG00000187134.8,ENSG00000187288.6,ENSG00000196139.7,ENSG00000197614.6,ENSG00000197696.5,ENSG00000197769.5,ENSG00000205002.3,ENSG00000214003.2,ENSG00000223678.1,ENSG00000223756.2,ENSG00000225259.3,ENSG00000226549.3,ENSG00000228313.3,ENSG00000229400.1,ENSG00000230024.1,ENSG00000230790.2,ENSG00000233098.4,ENSG00000233574.1,ENSG00000234362.1,ENSG00000234840.1,ENSG00000235875.3,ENSG00000236708.1,ENSG00000245812.2,ENSG00000248498.3,ENSG00000250318.1,ENSG00000250337.1,ENSG00000250990.1,ENSG00000253163.1,ENSG00000253217.1,ENSG00000256545.1,ENSG00000258595.2,ENSG00000261120.1,ENSG00000265511.1,ENSG00000267272.1,ENSG00000267669.1,ENSG00000268894.2,ENSG00000271373.1,ENSG00000272368.1</t>
  </si>
  <si>
    <t>UBERON:0001016</t>
  </si>
  <si>
    <t>nervous system</t>
  </si>
  <si>
    <t>The nervous system is an organ system containing predominantly neuron and glial cells. In bilaterally symmetrical organism, it is arranged in a network of tree-like structures connected to a central body. The main functions of the nervous system are to regulate and control body functions, and to receive sensory input, process this information, and generate behavior [CUMBO].</t>
  </si>
  <si>
    <t>CNhs10617,CNhs10637,CNhs10638,CNhs10640,CNhs10641,CNhs10642,CNhs10643,CNhs10644,CNhs10645,CNhs10646,CNhs10647,CNhs10648,CNhs10649,CNhs10863,CNhs10864,CNhs11063,CNhs11319,CNhs11321,CNhs11384,CNhs11764,CNhs11782,CNhs11784,CNhs11787,CNhs11795,CNhs11796,CNhs11797,CNhs11900,CNhs11960,CNhs12004,CNhs12005,CNhs12081,CNhs12117,CNhs12227,CNhs12228,CNhs12229,CNhs12310,CNhs12311,CNhs12312,CNhs12314,CNhs12315,CNhs12316,CNhs12317,CNhs12318,CNhs12319,CNhs12320,CNhs12321,CNhs12322,CNhs12323,CNhs12324,CNhs12338,CNhs12344,CNhs12610,CNhs12726,CNhs12840,CNhs12996,CNhs13449,CNhs13793,CNhs13794,CNhs13795,CNhs13796,CNhs13797,CNhs13798,CNhs13799,CNhs13800,CNhs13801,CNhs13802,CNhs13803,CNhs13804,CNhs13805,CNhs13807,CNhs13808,CNhs13809,CNhs13815,CNhs13912,CNhs14069,CNhs14070,CNhs14071,CNhs14073,CNhs14074,CNhs14075,CNhs14076,CNhs14077,CNhs14078,CNhs14079,CNhs14080,CNhs14081,CNhs14082,CNhs14083,CNhs14084,CNhs14221,CNhs14222,CNhs14224,CNhs14226,CNhs14227,CNhs14230,CNhs14231,CNhs14549,CNhs14550,CNhs14551,CNhs14552,CNhs14618</t>
  </si>
  <si>
    <t>CATG00000000031.1,CATG00000000183.1,CATG00000000263.1,CATG00000000417.1,CATG00000000442.1,CATG00000000487.1,CATG00000000512.1,CATG00000000944.1,CATG00000000960.1,CATG00000001087.1,CATG00000001185.1,CATG00000001260.1,CATG00000001283.1,CATG00000001316.1,CATG00000001331.1,CATG00000001384.1,CATG00000001395.1,CATG00000001565.1,CATG00000001570.1,CATG00000001662.1,CATG00000001665.1,CATG00000001710.1,CATG00000001815.1,CATG00000001906.1,CATG00000001994.1,CATG00000002062.1,CATG00000002237.1,CATG00000002249.1,CATG00000002561.1,CATG00000002596.1,CATG00000002663.1,CATG00000002765.1,CATG00000002936.1,CATG00000002958.1,CATG00000003125.1,CATG00000003136.1,CATG00000003278.1,CATG00000003291.1,CATG00000003300.1,CATG00000003303.1,CATG00000003309.1,CATG00000003325.1,CATG00000003338.1,CATG00000003410.1,CATG00000003470.1,CATG00000003745.1,CATG00000003810.1,CATG00000003830.1,CATG00000003891.1,CATG00000003993.1,CATG00000004036.1,CATG00000004052.1,CATG00000004091.1,CATG00000004114.1,CATG00000004175.1,CATG00000004224.1,CATG00000004252.1,CATG00000004376.1,CATG00000004455.1,CATG00000004464.1,CATG00000004492.1,CATG00000004618.1,CATG00000004816.1,CATG00000004823.1,CATG00000004825.1,CATG00000004844.1,CATG00000004846.1,CATG00000004874.1,CATG00000004923.1,CATG00000005088.1,CATG00000005139.1,CATG00000005186.1,CATG00000005272.1,CATG00000005541.1,CATG00000005717.1,CATG00000005765.1,CATG00000005802.1,CATG00000005842.1,CATG00000005849.1,CATG00000005899.1,CATG00000006034.1,CATG00000006040.1,CATG00000006044.1,CATG00000006092.1,CATG00000006223.1,CATG00000006258.1,CATG00000006449.1,CATG00000006466.1,CATG00000006484.1,CATG00000006600.1,CATG00000006868.1,CATG00000006926.1,CATG00000006970.1,CATG00000007046.1,CATG00000007174.1,CATG00000007231.1,CATG00000007293.1,CATG00000007338.1,CATG00000007354.1,CATG00000007374.1,CATG00000007389.1,CATG00000007547.1,CATG00000007548.1,CATG00000007552.1,CATG00000007655.1,CATG00000007993.1,CATG00000008305.1,CATG00000008313.1,CATG00000008552.1,CATG00000008704.1,CATG00000008825.1,CATG00000008896.1,CATG00000008904.1,CATG00000008939.1,CATG00000008952.1,CATG00000009038.1,CATG00000009232.1,CATG00000009624.1,CATG00000009673.1,CATG00000009677.1,CATG00000009695.1,CATG00000009732.1,CATG00000009908.1,CATG00000010259.1,CATG00000010404.1,CATG00000010474.1,CATG00000010877.1,CATG00000010950.1,CATG00000010995.1,CATG00000011038.1,CATG00000011157.1,CATG00000011192.1,CATG00000011645.1,CATG00000011702.1,CATG00000011894.1,CATG00000012087.1,CATG00000012173.1,CATG00000012404.1,CATG00000012430.1,CATG00000012476.1,CATG00000012584.1,CATG00000012933.1,CATG00000013067.1,CATG00000013188.1,CATG00000013221.1,CATG00000013286.1,CATG00000013716.1,CATG00000013831.1,CATG00000014051.1,CATG00000014113.1,CATG00000014149.1,CATG00000014150.1,CATG00000014654.1,CATG00000014655.1,CATG00000014740.1,CATG00000014801.1,CATG00000014863.1,CATG00000015345.1,CATG00000015431.1,CATG00000015453.1,CATG00000015546.1,CATG00000015838.1,CATG00000015859.1,CATG00000016100.1,CATG00000016119.1,CATG00000016162.1,CATG00000016250.1,CATG00000016252.1,CATG00000016260.1,CATG00000016305.1,CATG00000016319.1,CATG00000016393.1,CATG00000016466.1,CATG00000016469.1,CATG00000016481.1,CATG00000016519.1,CATG00000016552.1,CATG00000016559.1,CATG00000016638.1,CATG00000016744.1,CATG00000016764.1,CATG00000016913.1,CATG00000016977.1,CATG00000017160.1,CATG00000017254.1,CATG00000017361.1,CATG00000017368.1,CATG00000017381.1,CATG00000017469.1,CATG00000017549.1,CATG00000017615.1,CATG00000017658.1,CATG00000017664.1,CATG00000017845.1,CATG00000017870.1,CATG00000017981.1,CATG00000017985.1,CATG00000018046.1,CATG00000018090.1,CATG00000018150.1,CATG00000018224.1,CATG00000019224.1,CATG00000019277.1,CATG00000019279.1,CATG00000019375.1,CATG00000019424.1,CATG00000019477.1,CATG00000019507.1,CATG00000019589.1,CATG00000019613.1,CATG00000019627.1,CATG00000019662.1,CATG00000019663.1,CATG00000019683.1,CATG00000019689.1,CATG00000019756.1,CATG00000019782.1,CATG00000019874.1,CATG00000020039.1,CATG00000020220.1,CATG00000020266.1,CATG00000020292.1,CATG00000020298.1,CATG00000020370.1,CATG00000020415.1,CATG00000020634.1,CATG00000020733.1,CATG00000020758.1,CATG00000020788.1,CATG00000021011.1,CATG00000021286.1,CATG00000021332.1,CATG00000021393.1,CATG00000021421.1,CATG00000021477.1,CATG00000021542.1,CATG00000021813.1,CATG00000021852.1,CATG00000021855.1,CATG00000021880.1,CATG00000022055.1,CATG00000022083.1,CATG00000022304.1,CATG00000022349.1,CATG00000022351.1,CATG00000022352.1,CATG00000022353.1,CATG00000022433.1,CATG00000022467.1,CATG00000022514.1,CATG00000022950.1,CATG00000023012.1,CATG00000023077.1,CATG00000023179.1,CATG00000023329.1,CATG00000023353.1,CATG00000023542.1,CATG00000023649.1,CATG00000023701.1,CATG00000023722.1,CATG00000023732.1,CATG00000023739.1,CATG00000023958.1,CATG00000023974.1,CATG00000023979.1,CATG00000023998.1,CATG00000024010.1,CATG00000024079.1,CATG00000024243.1,CATG00000024385.1,CATG00000024386.1,CATG00000024618.1,CATG00000024671.1,CATG00000024680.1,CATG00000024683.1,CATG00000024722.1,CATG00000024786.1,CATG00000024806.1,CATG00000024850.1,CATG00000025154.1,CATG00000025177.1,CATG00000025251.1,CATG00000025282.1,CATG00000025349.1,CATG00000025376.1,CATG00000025559.1,CATG00000025570.1,CATG00000025662.1,CATG00000025830.1,CATG00000025949.1,CATG00000026180.1,CATG00000026181.1,CATG00000026187.1,CATG00000026337.1,CATG00000026405.1,CATG00000026412.1,CATG00000026456.1,CATG00000026460.1,CATG00000026480.1,CATG00000026501.1,CATG00000026715.1,CATG00000026893.1,CATG00000026931.1,CATG00000027072.1,CATG00000027292.1,CATG00000027321.1,CATG00000027416.1,CATG00000027520.1,CATG00000027643.1,CATG00000027674.1,CATG00000027736.1,CATG00000027751.1,CATG00000027882.1,CATG00000027890.1,CATG00000027900.1,CATG00000027951.1,CATG00000028019.1,CATG00000028157.1,CATG00000028266.1,CATG00000028352.1,CATG00000028379.1,CATG00000028429.1,CATG00000028560.1,CATG00000028744.1,CATG00000028758.1,CATG00000028769.1,CATG00000028782.1,CATG00000028979.1,CATG00000029264.1,CATG00000029341.1,CATG00000029342.1,CATG00000029344.1,CATG00000029636.1,CATG00000029652.1,CATG00000029705.1,CATG00000030035.1,CATG00000030089.1,CATG00000030138.1,CATG00000030280.1,CATG00000030323.1,CATG00000030327.1,CATG00000030502.1,CATG00000030503.1,CATG00000030559.1,CATG00000030568.1,CATG00000030619.1,CATG00000030640.1,CATG00000030675.1,CATG00000030730.1,CATG00000030910.1,CATG00000030954.1,CATG00000031006.1,CATG00000031007.1,CATG00000031045.1,CATG00000031061.1,CATG00000031145.1,CATG00000031439.1,CATG00000031514.1,CATG00000031515.1,CATG00000031558.1,CATG00000031717.1,CATG00000032398.1,CATG00000032558.1,CATG00000032684.1,CATG00000032956.1,CATG00000032959.1,CATG00000033033.1,CATG00000033130.1,CATG00000033133.1,CATG00000033216.1,CATG00000033233.1,CATG00000033237.1,CATG00000033262.1,CATG00000033301.1,CATG00000033336.1,CATG00000033353.1,CATG00000033364.1,CATG00000033368.1,CATG00000033585.1,CATG00000033628.1,CATG00000033768.1,CATG00000033813.1,CATG00000033819.1,CATG00000033858.1,CATG00000033958.1,CATG00000034013.1,CATG00000034480.1,CATG00000034556.1,CATG00000034670.1,CATG00000034684.1,CATG00000034705.1,CATG00000034752.1,CATG00000034770.1,CATG00000034844.1,CATG00000034860.1,CATG00000034891.1,CATG00000034898.1,CATG00000035044.1,CATG00000035056.1,CATG00000035174.1,CATG00000035378.1,CATG00000035391.1,CATG00000035401.1,CATG00000035422.1,CATG00000035533.1,CATG00000035623.1,CATG00000035635.1,CATG00000035737.1,CATG00000036070.1,CATG00000036166.1,CATG00000036176.1,CATG00000036183.1,CATG00000036274.1,CATG00000036308.1,CATG00000036309.1,CATG00000036572.1,CATG00000036573.1,CATG00000036619.1,CATG00000036627.1,CATG00000036629.1,CATG00000036631.1,CATG00000036734.1,CATG00000036918.1,CATG00000036995.1,CATG00000037107.1,CATG00000037260.1,CATG00000037274.1,CATG00000037297.1,CATG00000037308.1,CATG00000037518.1,CATG00000037610.1,CATG00000037767.1,CATG00000038035.1,CATG00000038041.1,CATG00000038121.1,CATG00000038144.1,CATG00000038151.1,CATG00000038174.1,CATG00000038236.1,CATG00000038289.1,CATG00000038299.1,CATG00000038743.1,CATG00000038756.1,CATG00000038788.1,CATG00000038795.1,CATG00000038821.1,CATG00000038827.1,CATG00000038846.1,CATG00000038847.1,CATG00000038978.1,CATG00000039004.1,CATG00000039020.1,CATG00000039024.1,CATG00000039087.1,CATG00000039123.1,CATG00000039166.1,CATG00000039173.1,CATG00000039215.1,CATG00000039254.1,CATG00000039265.1,CATG00000039298.1,CATG00000039308.1,CATG00000039344.1,CATG00000039370.1,CATG00000039419.1,CATG00000039453.1,CATG00000039482.1,CATG00000039525.1,CATG00000039603.1,CATG00000039607.1,CATG00000039616.1,CATG00000039617.1,CATG00000039685.1,CATG00000039757.1,CATG00000039759.1,CATG00000039771.1,CATG00000039787.1,CATG00000039839.1,CATG00000039846.1,CATG00000039860.1,CATG00000039888.1,CATG00000039925.1,CATG00000039926.1,CATG00000039933.1,CATG00000039993.1,CATG00000039999.1,CATG00000040069.1,CATG00000040073.1,CATG00000040147.1,CATG00000040236.1,CATG00000040264.1,CATG00000040315.1,CATG00000040494.1,CATG00000040530.1,CATG00000040535.1,CATG00000040561.1,CATG00000040722.1,CATG00000040724.1,CATG00000040787.1,CATG00000040833.1,CATG00000040843.1,CATG00000040846.1,CATG00000040872.1,CATG00000040933.1,CATG00000040984.1,CATG00000041127.1,CATG00000041202.1,CATG00000041207.1,CATG00000041222.1,CATG00000041247.1,CATG00000041270.1,CATG00000041286.1,CATG00000041303.1,CATG00000041320.1,CATG00000041354.1,CATG00000041437.1,CATG00000041465.1,CATG00000041483.1,CATG00000041516.1,CATG00000041533.1,CATG00000041542.1,CATG00000041615.1,CATG00000041815.1,CATG00000042163.1,CATG00000042190.1,CATG00000042245.1,CATG00000042255.1,CATG00000042286.1,CATG00000042368.1,CATG00000042653.1,CATG00000042690.1,CATG00000042823.1,CATG00000043014.1,CATG00000043245.1,CATG00000043538.1,CATG00000043544.1,CATG00000043546.1,CATG00000043553.1,CATG00000043701.1,CATG00000043822.1,CATG00000043868.1,CATG00000043919.1,CATG00000043962.1,CATG00000044079.1,CATG00000044085.1,CATG00000044244.1,CATG00000044367.1,CATG00000044524.1,CATG00000044595.1,CATG00000044642.1,CATG00000044670.1,CATG00000044674.1,CATG00000044981.1,CATG00000045080.1,CATG00000045085.1,CATG00000045099.1,CATG00000045212.1,CATG00000045258.1,CATG00000045330.1,CATG00000045390.1,CATG00000045466.1,CATG00000045509.1,CATG00000045621.1,CATG00000045691.1,CATG00000045830.1,CATG00000045834.1,CATG00000045888.1,CATG00000046035.1,CATG00000046407.1,CATG00000046447.1,CATG00000046872.1,CATG00000046881.1,CATG00000046882.1,CATG00000047038.1,CATG00000047049.1,CATG00000047069.1,CATG00000047222.1,CATG00000047240.1,CATG00000047241.1,CATG00000047287.1,CATG00000047323.1,CATG00000047345.1,CATG00000047364.1,CATG00000047450.1,CATG00000047453.1,CATG00000047487.1,CATG00000047489.1,CATG00000047636.1,CATG00000047858.1,CATG00000047893.1,CATG00000047911.1,CATG00000048179.1,CATG00000048359.1,CATG00000048536.1,CATG00000048737.1,CATG00000049026.1,CATG00000049110.1,CATG00000049366.1,CATG00000049514.1,CATG00000049920.1,CATG00000049924.1,CATG00000049947.1,CATG00000049954.1,CATG00000050150.1,CATG00000050337.1,CATG00000050657.1,CATG00000050696.1,CATG00000050870.1,CATG00000050914.1,CATG00000051058.1,CATG00000051130.1,CATG00000051235.1,CATG00000051350.1,CATG00000051571.1,CATG00000051645.1,CATG00000051699.1,CATG00000051849.1,CATG00000051891.1,CATG00000052113.1,CATG00000052141.1,CATG00000052243.1,CATG00000052294.1,CATG00000052298.1,CATG00000052300.1,CATG00000052348.1,CATG00000052649.1,CATG00000052650.1,CATG00000052670.1,CATG00000052819.1,CATG00000052919.1,CATG00000052961.1,CATG00000052980.1,CATG00000052993.1,CATG00000053067.1,CATG00000053087.1,CATG00000053183.1,CATG00000053184.1,CATG00000053198.1,CATG00000053329.1,CATG00000053385.1,CATG00000053458.1,CATG00000053464.1,CATG00000053477.1,CATG00000053609.1,CATG00000053610.1,CATG00000053901.1,CATG00000053929.1,CATG00000054017.1,CATG00000054029.1,CATG00000054033.1,CATG00000054043.1,CATG00000054046.1,CATG00000054064.1,CATG00000054234.1,CATG00000054237.1,CATG00000054240.1,CATG00000054354.1,CATG00000054413.1,CATG00000054527.1,CATG00000054591.1,CATG00000054646.1,CATG00000054690.1,CATG00000054691.1,CATG00000054697.1,CATG00000054738.1,CATG00000054744.1,CATG00000055083.1,CATG00000055463.1,CATG00000055540.1,CATG00000055877.1,CATG00000055882.1,CATG00000055909.1,CATG00000056063.1,CATG00000056141.1,CATG00000056188.1,CATG00000056232.1,CATG00000056280.1,CATG00000056934.1,CATG00000056944.1,CATG00000057103.1,CATG00000057174.1,CATG00000057229.1,CATG00000057232.1,CATG00000057669.1,CATG00000057701.1,CATG00000057733.1,CATG00000057802.1,CATG00000057813.1,CATG00000057892.1,CATG00000057964.1,CATG00000057998.1,CATG00000058072.1,CATG00000058081.1,CATG00000058095.1,CATG00000058112.1,CATG00000058120.1,CATG00000058125.1,CATG00000058233.1,CATG00000058251.1,CATG00000058318.1,CATG00000058409.1,CATG00000058488.1,CATG00000058505.1,CATG00000058545.1,CATG00000058655.1,CATG00000058672.1,CATG00000058719.1,CATG00000058738.1,CATG00000058866.1,CATG00000058910.1,CATG00000058915.1,CATG00000059134.1,CATG00000059162.1,CATG00000059224.1,CATG00000059257.1,CATG00000059277.1,CATG00000059285.1,CATG00000059456.1,CATG00000059477.1,CATG00000059598.1,CATG00000059618.1,CATG00000059787.1,CATG00000059846.1,CATG00000059933.1,CATG00000059978.1,CATG00000060022.1,CATG00000060027.1,CATG00000060061.1,CATG00000060068.1,CATG00000060069.1,CATG00000060295.1,CATG00000060361.1,CATG00000060405.1,CATG00000060663.1,CATG00000060668.1,CATG00000060685.1,CATG00000060721.1,CATG00000060795.1,CATG00000060811.1,CATG00000060819.1,CATG00000060862.1,CATG00000060907.1,CATG00000061213.1,CATG00000061487.1,CATG00000061587.1,CATG00000061639.1,CATG00000061768.1,CATG00000061804.1,CATG00000061817.1,CATG00000061913.1,CATG00000061929.1,CATG00000061961.1,CATG00000061966.1,CATG00000061968.1,CATG00000062238.1,CATG00000062280.1,CATG00000062446.1,CATG00000062509.1,CATG00000062514.1,CATG00000062528.1,CATG00000062678.1,CATG00000062725.1,CATG00000062788.1,CATG00000062801.1,CATG00000062802.1,CATG00000062875.1,CATG00000062885.1,CATG00000062971.1,CATG00000062986.1,CATG00000063058.1,CATG00000063126.1,CATG00000063171.1,CATG00000063189.1,CATG00000063194.1,CATG00000063534.1,CATG00000063541.1,CATG00000063589.1,CATG00000063691.1,CATG00000063727.1,CATG00000064074.1,CATG00000064174.1,CATG00000064217.1,CATG00000064299.1,CATG00000064422.1,CATG00000064447.1,CATG00000064470.1,CATG00000064694.1,CATG00000064744.1,CATG00000064750.1,CATG00000064897.1,CATG00000064916.1,CATG00000064955.1,CATG00000064965.1,CATG00000064967.1,CATG00000065501.1,CATG00000065555.1,CATG00000065641.1,CATG00000065672.1,CATG00000065699.1,CATG00000065719.1,CATG00000065722.1,CATG00000065998.1,CATG00000066020.1,CATG00000066030.1,CATG00000066135.1,CATG00000066314.1,CATG00000066341.1,CATG00000066476.1,CATG00000066497.1,CATG00000066647.1,CATG00000066648.1,CATG00000066837.1,CATG00000066868.1,CATG00000067038.1,CATG00000067298.1,CATG00000067412.1,CATG00000067417.1,CATG00000067418.1,CATG00000067423.1,CATG00000067469.1,CATG00000067478.1,CATG00000067617.1,CATG00000067670.1,CATG00000067697.1,CATG00000067992.1,CATG00000068251.1,CATG00000068391.1,CATG00000068584.1,CATG00000068900.1,CATG00000068978.1,CATG00000069194.1,CATG00000069256.1,CATG00000069449.1,CATG00000069478.1,CATG00000069480.1,CATG00000069907.1,CATG00000070365.1,CATG00000070521.1,CATG00000070590.1,CATG00000070702.1,CATG00000070950.1,CATG00000071009.1,CATG00000071146.1,CATG00000071168.1,CATG00000071188.1,CATG00000071506.1,CATG00000071563.1,CATG00000071657.1,CATG00000071708.1,CATG00000071776.1,CATG00000071777.1,CATG00000071918.1,CATG00000071965.1,CATG00000071988.1,CATG00000072013.1,CATG00000072018.1,CATG00000072029.1,CATG00000072049.1,CATG00000072070.1,CATG00000072098.1,CATG00000072220.1,CATG00000072343.1,CATG00000072358.1,CATG00000072362.1,CATG00000072454.1,CATG00000072456.1,CATG00000072471.1,CATG00000072505.1,CATG00000072634.1,CATG00000072675.1,CATG00000072770.1,CATG00000072854.1,CATG00000072858.1,CATG00000073065.1,CATG00000073082.1,CATG00000073085.1,CATG00000073242.1,CATG00000073288.1,CATG00000073472.1,CATG00000073548.1,CATG00000073556.1,CATG00000073720.1,CATG00000073976.1,CATG00000074135.1,CATG00000074151.1,CATG00000074207.1,CATG00000074295.1,CATG00000074415.1,CATG00000074419.1,CATG00000074492.1,CATG00000074605.1,CATG00000074664.1,CATG00000074717.1,CATG00000074857.1,CATG00000074934.1,CATG00000074991.1,CATG00000074992.1,CATG00000075148.1,CATG00000075151.1,CATG00000075184.1,CATG00000075188.1,CATG00000075194.1,CATG00000075306.1,CATG00000075349.1,CATG00000075373.1,CATG00000075873.1,CATG00000076032.1,CATG00000076514.1,CATG00000076574.1,CATG00000076863.1,CATG00000076886.1,CATG00000076989.1,CATG00000076994.1,CATG00000077186.1,CATG00000077233.1,CATG00000077371.1,CATG00000077438.1,CATG00000077499.1,CATG00000077514.1,CATG00000077569.1,CATG00000077624.1,CATG00000077729.1,CATG00000077739.1,CATG00000077761.1,CATG00000077809.1,CATG00000077872.1,CATG00000078202.1,CATG00000078284.1,CATG00000078295.1,CATG00000078680.1,CATG00000078881.1,CATG00000078917.1,CATG00000078951.1,CATG00000079011.1,CATG00000079092.1,CATG00000079519.1,CATG00000079525.1,CATG00000079668.1,CATG00000079768.1,CATG00000080008.1,CATG00000080033.1,CATG00000080173.1,CATG00000080174.1,CATG00000080176.1,CATG00000080192.1,CATG00000080231.1,CATG00000080416.1,CATG00000080429.1,CATG00000080439.1,CATG00000080447.1,CATG00000080524.1,CATG00000080531.1,CATG00000080713.1,CATG00000080797.1,CATG00000080851.1,CATG00000080853.1,CATG00000080922.1,CATG00000081067.1,CATG00000081169.1,CATG00000081189.1,CATG00000081287.1,CATG00000081364.1,CATG00000081381.1,CATG00000081433.1,CATG00000081437.1,CATG00000081468.1,CATG00000081561.1,CATG00000081633.1,CATG00000081639.1,CATG00000081846.1,CATG00000081852.1,CATG00000081943.1,CATG00000081953.1,CATG00000081959.1,CATG00000082071.1,CATG00000082073.1,CATG00000082126.1,CATG00000082255.1,CATG00000082298.1,CATG00000082299.1,CATG00000082306.1,CATG00000082354.1,CATG00000082415.1,CATG00000082419.1,CATG00000082526.1,CATG00000082627.1,CATG00000082696.1,CATG00000082803.1,CATG00000082943.1,CATG00000083004.1,CATG00000083439.1,CATG00000083504.1,CATG00000083549.1,CATG00000083669.1,CATG00000083724.1,CATG00000083780.1,CATG00000083795.1,CATG00000083874.1,CATG00000084208.1,CATG00000084301.1,CATG00000084398.1,CATG00000084406.1,CATG00000084511.1,CATG00000084531.1,CATG00000084554.1,CATG00000084670.1,CATG00000084711.1,CATG00000084819.1,CATG00000084834.1,CATG00000084862.1,CATG00000084956.1,CATG00000085038.1,CATG00000085304.1,CATG00000085339.1,CATG00000085368.1,CATG00000085644.1,CATG00000085658.1,CATG00000085674.1,CATG00000085679.1,CATG00000085699.1,CATG00000085737.1,CATG00000085745.1,CATG00000085797.1,CATG00000085848.1,CATG00000086430.1,CATG00000086553.1,CATG00000086682.1,CATG00000086800.1,CATG00000086831.1,CATG00000086845.1,CATG00000086881.1,CATG00000086911.1,CATG00000086947.1,CATG00000087051.1,CATG00000087178.1,CATG00000087197.1,CATG00000087621.1,CATG00000087699.1,CATG00000087969.1,CATG00000088014.1,CATG00000088041.1,CATG00000088098.1,CATG00000088138.1,CATG00000088274.1,CATG00000088304.1,CATG00000088309.1,CATG00000088311.1,CATG00000088337.1,CATG00000088394.1,CATG00000088473.1,CATG00000088656.1,CATG00000088674.1,CATG00000088678.1,CATG00000088683.1,CATG00000088763.1,CATG00000088791.1,CATG00000088862.1,CATG00000088941.1,CATG00000088994.1,CATG00000089220.1,CATG00000089308.1,CATG00000089352.1,CATG00000089459.1,CATG00000089537.1,CATG00000089538.1,CATG00000089585.1,CATG00000089590.1,CATG00000089605.1,CATG00000089680.1,CATG00000089684.1,CATG00000089825.1,CATG00000089895.1,CATG00000090190.1,CATG00000090207.1,CATG00000090629.1,CATG00000090688.1,CATG00000090731.1,CATG00000090754.1,CATG00000090761.1,CATG00000090764.1,CATG00000090770.1,CATG00000090771.1,CATG00000090775.1,CATG00000090776.1,CATG00000090792.1,CATG00000090797.1,CATG00000090844.1,CATG00000090961.1,CATG00000090991.1,CATG00000091000.1,CATG00000091099.1,CATG00000091112.1,CATG00000091228.1,CATG00000091247.1,CATG00000091287.1,CATG00000091305.1,CATG00000091464.1,CATG00000091483.1,CATG00000091736.1,CATG00000091799.1,CATG00000091894.1,CATG00000091904.1,CATG00000092121.1,CATG00000092165.1,CATG00000092239.1,CATG00000092298.1,CATG00000092300.1,CATG00000092318.1,CATG00000092542.1,CATG00000092544.1,CATG00000092551.1,CATG00000092564.1,CATG00000092578.1,CATG00000092581.1,CATG00000092603.1,CATG00000092657.1,CATG00000092751.1,CATG00000092810.1,CATG00000092891.1,CATG00000092952.1,CATG00000093220.1,CATG00000093273.1,CATG00000093280.1,CATG00000093297.1,CATG00000093518.1,CATG00000093674.1,CATG00000093892.1,CATG00000093999.1,CATG00000094057.1,CATG00000094140.1,CATG00000094158.1,CATG00000094163.1,CATG00000094169.1,CATG00000094264.1,CATG00000094290.1,CATG00000094316.1,CATG00000094466.1,CATG00000094474.1,CATG00000094476.1,CATG00000094486.1,CATG00000094509.1,CATG00000094596.1,CATG00000094716.1,CATG00000094721.1,CATG00000094728.1,CATG00000094887.1,CATG00000094983.1,CATG00000095001.1,CATG00000095041.1,CATG00000095051.1,CATG00000095055.1,CATG00000095118.1,CATG00000095444.1,CATG00000095531.1,CATG00000095582.1,CATG00000095605.1,CATG00000095666.1,CATG00000095701.1,CATG00000095755.1,CATG00000095763.1,CATG00000095783.1,CATG00000095815.1,CATG00000095982.1,CATG00000096042.1,CATG00000096069.1,CATG00000096087.1,CATG00000096089.1,CATG00000096098.1,CATG00000096140.1,CATG00000096261.1,CATG00000096332.1,CATG00000096501.1,CATG00000096524.1,CATG00000096714.1,CATG00000096960.1,CATG00000096977.1,CATG00000097055.1,CATG00000097080.1,CATG00000097357.1,CATG00000097445.1,CATG00000097451.1,CATG00000097456.1,CATG00000097465.1,CATG00000097554.1,CATG00000097560.1,CATG00000097652.1,CATG00000097665.1,CATG00000097673.1,CATG00000097707.1,CATG00000097725.1,CATG00000097758.1,CATG00000097794.1,CATG00000097901.1,CATG00000097905.1,CATG00000097938.1,CATG00000097991.1,CATG00000098071.1,CATG00000098129.1,CATG00000098146.1,CATG00000098250.1,CATG00000098315.1,CATG00000098466.1,CATG00000098840.1,CATG00000098907.1,CATG00000099034.1,CATG00000099135.1,CATG00000099157.1,CATG00000099405.1,CATG00000099522.1,CATG00000099523.1,CATG00000099602.1,CATG00000099612.1,CATG00000099627.1,CATG00000099632.1,CATG00000100181.1,CATG00000100233.1,CATG00000100290.1,CATG00000100509.1,CATG00000100618.1,CATG00000100625.1,CATG00000100669.1,CATG00000100676.1,CATG00000100855.1,CATG00000100961.1,CATG00000100975.1,CATG00000101008.1,CATG00000101205.1,CATG00000101272.1,CATG00000101283.1,CATG00000101343.1,CATG00000101344.1,CATG00000101393.1,CATG00000101402.1,CATG00000101468.1,CATG00000101542.1,CATG00000101633.1,CATG00000101639.1,CATG00000101644.1,CATG00000101660.1,CATG00000101708.1,CATG00000101757.1,CATG00000101766.1,CATG00000101811.1,CATG00000101882.1,CATG00000102004.1,CATG00000102005.1,CATG00000102142.1,CATG00000102257.1,CATG00000102414.1,CATG00000102449.1,CATG00000102516.1,CATG00000102521.1,CATG00000102567.1,CATG00000102592.1,CATG00000102810.1,CATG00000103048.1,CATG00000103094.1,CATG00000103135.1,CATG00000103299.1,CATG00000103394.1,CATG00000103509.1,CATG00000103584.1,CATG00000103788.1,CATG00000104128.1,CATG00000104377.1,CATG00000104381.1,CATG00000104407.1,CATG00000104423.1,CATG00000104457.1,CATG00000104472.1,CATG00000104541.1,CATG00000104592.1,CATG00000104596.1,CATG00000104644.1,CATG00000104824.1,CATG00000104902.1,CATG00000105045.1,CATG00000105133.1,CATG00000105251.1,CATG00000105259.1,CATG00000105286.1,CATG00000105290.1,CATG00000105415.1,CATG00000105435.1,CATG00000105464.1,CATG00000105544.1,CATG00000105545.1,CATG00000105571.1,CATG00000105769.1,CATG00000105770.1,CATG00000105927.1,CATG00000106031.1,CATG00000106073.1,CATG00000106211.1,CATG00000106229.1,CATG00000106259.1,CATG00000106279.1,CATG00000106292.1,CATG00000106511.1,CATG00000106639.1,CATG00000106763.1,CATG00000107019.1,CATG00000107096.1,CATG00000107192.1,CATG00000107433.1,CATG00000107494.1,CATG00000107529.1,CATG00000107689.1,CATG00000108026.1,CATG00000108031.1,CATG00000108131.1,CATG00000108306.1,CATG00000108329.1,CATG00000108379.1,CATG00000108399.1,CATG00000108403.1,CATG00000108424.1,CATG00000108477.1,CATG00000108541.1,CATG00000108673.1,CATG00000108674.1,CATG00000108815.1,CATG00000108830.1,CATG00000108839.1,CATG00000108976.1,CATG00000108992.1,CATG00000109046.1,CATG00000109065.1,CATG00000109118.1,CATG00000109141.1,CATG00000109254.1,CATG00000109272.1,CATG00000109345.1,CATG00000109735.1,CATG00000109741.1,CATG00000109763.1,CATG00000109831.1,CATG00000109856.1,CATG00000109896.1,CATG00000109912.1,CATG00000109940.1,CATG00000109954.1,CATG00000110027.1,CATG00000110095.1,CATG00000110325.1,CATG00000110402.1,CATG00000110436.1,CATG00000110751.1,CATG00000110752.1,CATG00000110764.1,CATG00000110765.1,CATG00000110795.1,CATG00000110805.1,CATG00000110822.1,CATG00000111063.1,CATG00000111066.1,CATG00000111158.1,CATG00000111174.1,CATG00000111196.1,CATG00000111198.1,CATG00000111273.1,CATG00000111327.1,CATG00000111602.1,CATG00000111634.1,CATG00000111992.1,CATG00000111993.1,CATG00000112015.1,CATG00000112054.1,CATG00000112074.1,CATG00000112143.1,CATG00000112146.1,CATG00000112171.1,CATG00000112574.1,CATG00000112641.1,CATG00000112642.1,CATG00000112643.1,CATG00000112646.1,CATG00000112709.1,CATG00000112790.1,CATG00000113234.1,CATG00000113275.1,CATG00000113667.1,CATG00000113677.1,CATG00000113693.1,CATG00000113699.1,CATG00000113861.1,CATG00000113928.1,CATG00000114008.1,CATG00000114144.1,CATG00000114145.1,CATG00000114148.1,CATG00000114165.1,CATG00000114167.1,CATG00000114289.1,CATG00000114354.1,CATG00000114505.1,CATG00000114514.1,CATG00000114605.1,CATG00000114643.1,CATG00000115291.1,CATG00000115496.1,CATG00000115607.1,CATG00000115855.1,CATG00000115988.1,CATG00000116003.1,CATG00000116021.1,CATG00000116086.1,CATG00000116115.1,CATG00000116129.1,CATG00000116140.1,CATG00000116175.1,CATG00000116207.1,CATG00000116216.1,CATG00000116228.1,CATG00000116261.1,CATG00000116275.1,CATG00000116278.1,CATG00000116280.1,CATG00000116318.1,CATG00000116439.1,CATG00000116526.1,CATG00000116531.1,CATG00000116622.1,CATG00000116822.1,CATG00000116885.1,CATG00000116951.1,CATG00000116973.1,CATG00000116995.1,CATG00000117002.1,CATG00000117005.1,CATG00000117022.1,CATG00000117056.1,CATG00000117097.1,CATG00000117214.1,CATG00000117224.1,CATG00000117227.1,CATG00000117243.1,CATG00000117352.1,CATG00000117364.1,CATG00000117368.1,CATG00000117381.1,CATG00000117428.1,CATG00000117523.1,CATG00000117524.1,CATG00000117549.1,CATG00000117568.1,CATG00000117623.1,CATG00000117636.1,CATG00000117653.1,CATG00000117657.1,CATG00000117677.1,CATG00000117930.1,CATG00000118066.1,CATG00000118070.1,CATG00000118075.1,CATG00000118225.1,CATG00000118287.1,CATG00000118316.1,CATG00000118331.1,CATG00000118425.1,ENSG00000001561.6,ENSG00000002745.8,ENSG00000002746.10,ENSG00000003987.9,ENSG00000004660.10,ENSG00000004777.14,ENSG00000004848.6,ENSG00000005108.11,ENSG00000005379.11,ENSG00000005513.9,ENSG00000005981.8,ENSG00000006071.7,ENSG00000006116.3,ENSG00000006128.7,ENSG00000006210.6,ENSG00000006283.13,ENSG00000006377.9,ENSG00000006432.11,ENSG00000006611.11,ENSG00000006740.12,ENSG00000007001.8,ENSG00000007174.13,ENSG00000007237.14,ENSG00000007372.16,ENSG00000007516.9,ENSG00000008056.8,ENSG00000008086.6,ENSG00000008118.5,ENSG00000008277.10,ENSG00000008300.10,ENSG00000008735.10,ENSG00000010282.10,ENSG00000010379.11,ENSG00000010404.13,ENSG00000011083.4,ENSG00000011201.6,ENSG00000011332.15,ENSG00000011347.5,ENSG00000011426.6,ENSG00000011677.8,ENSG00000013293.5,ENSG00000015592.12,ENSG00000016391.6,ENSG00000017373.11,ENSG00000018189.8,ENSG00000018236.10,ENSG00000018625.10,ENSG00000019505.3,ENSG00000019995.6,ENSG00000020129.11,ENSG00000021300.9,ENSG00000021645.13,ENSG00000022355.10,ENSG00000023171.10,ENSG00000023516.7,ENSG00000026652.9,ENSG00000027644.4,ENSG00000033122.14,ENSG00000033627.10,ENSG00000034053.10,ENSG00000034239.6,ENSG00000036530.4,ENSG00000037042.8,ENSG00000040608.9,ENSG00000040731.6,ENSG00000041515.11,ENSG00000042304.6,ENSG00000043355.6,ENSG00000043591.4,ENSG00000044524.6,ENSG00000046653.10,ENSG00000046889.14,ENSG00000047617.10,ENSG00000047662.4,ENSG00000048540.10,ENSG00000048991.12,ENSG00000049089.9,ENSG00000050030.9,ENSG00000050438.12,ENSG00000053108.12,ENSG00000053438.7,ENSG00000053524.7,ENSG00000053702.10,ENSG00000054179.7,ENSG00000054356.9,ENSG00000054523.12,ENSG00000054690.9,ENSG00000054793.9,ENSG00000054803.3,ENSG00000054965.6,ENSG00000055813.5,ENSG00000056487.11,ENSG00000058335.11,ENSG00000058404.15,ENSG00000058866.10,ENSG00000059915.12,ENSG00000060709.9,ENSG00000061337.11,ENSG00000061918.8,ENSG00000062096.10,ENSG00000063015.15,ENSG00000063180.4,ENSG00000064042.13,ENSG00000064393.11,ENSG00000064692.14,ENSG00000064787.8,ENSG00000065609.10,ENSG00000065665.16,ENSG00000065989.11,ENSG00000066032.14,ENSG00000066248.10,ENSG00000066382.12,ENSG00000066468.16,ENSG00000067141.12,ENSG00000067445.16,ENSG00000067606.11,ENSG00000067715.9,ENSG00000067836.8,ENSG00000067840.8,ENSG00000067842.13,ENSG00000068078.13,ENSG00000068615.12,ENSG00000069018.13,ENSG00000069712.9,ENSG00000070214.11,ENSG00000070388.7,ENSG00000070601.5,ENSG00000070729.9,ENSG00000070808.11,ENSG00000070886.6,ENSG00000071991.4,ENSG00000072041.12,ENSG00000072071.12,ENSG00000072133.6,ENSG00000072134.11,ENSG00000072182.8,ENSG00000072201.9,ENSG00000072315.3,ENSG00000072657.4,ENSG00000072832.10,ENSG00000073417.10,ENSG00000073464.7,ENSG00000073670.9,ENSG00000073969.14,ENSG00000074211.9,ENSG00000074317.6,ENSG00000074855.6,ENSG00000075035.5,ENSG00000075043.13,ENSG00000075340.18,ENSG00000075429.4,ENSG00000075461.5,ENSG00000075945.8,ENSG00000076344.11,ENSG00000076826.5,ENSG00000076864.15,ENSG00000077063.6,ENSG00000077080.5,ENSG00000077264.10,ENSG00000077279.12,ENSG00000077616.6,ENSG00000078018.15,ENSG00000078053.12,ENSG00000078114.14,ENSG00000078295.11,ENSG00000078328.15,ENSG00000078549.10,ENSG00000078579.8,ENSG00000078725.8,ENSG00000078804.8,ENSG00000078814.11,ENSG00000079101.12,ENSG00000079102.12,ENSG00000079156.12,ENSG00000079215.9,ENSG00000079337.11,ENSG00000079482.11,ENSG00000079689.9,ENSG00000079819.12,ENSG00000079841.14,ENSG00000080224.13,ENSG00000080493.9,ENSG00000080709.10,ENSG00000080822.12,ENSG00000080854.10,ENSG00000081138.9,ENSG00000081189.9,ENSG00000081479.8,ENSG00000081803.11,ENSG00000081818.1,ENSG00000081842.13,ENSG00000081913.9,ENSG00000082397.11,ENSG00000082556.6,ENSG00000082684.10,ENSG00000083067.18,ENSG00000084444.9,ENSG00000084453.12,ENSG00000084628.5,ENSG00000084710.9,ENSG00000084731.9,ENSG00000084764.6,ENSG00000085433.11,ENSG00000086205.12,ENSG00000086288.7,ENSG00000086570.8,ENSG00000086717.14,ENSG00000087085.9,ENSG00000087250.4,ENSG00000087258.9,ENSG00000087495.12,ENSG00000088367.16,ENSG00000088387.13,ENSG00000088538.12,ENSG00000088899.10,ENSG00000089101.13,ENSG00000089169.10,ENSG00000089199.5,ENSG00000089250.14,ENSG00000089558.4,ENSG00000089847.8,ENSG00000090539.11,ENSG00000091129.15,ENSG00000091428.13,ENSG00000091513.10,ENSG00000091536.12,ENSG00000091622.11,ENSG00000091664.7,ENSG00000092051.12,ENSG00000092096.10,ENSG00000092421.12,ENSG00000092529.18,ENSG00000092758.11,ENSG00000092964.12,ENSG00000095587.8,ENSG00000095713.9,ENSG00000099308.6,ENSG00000099365.5,ENSG00000099617.2,ENSG00000099625.8,ENSG00000099822.2,ENSG00000099864.13,ENSG00000099954.14,ENSG00000100027.10,ENSG00000100033.12,ENSG00000100095.14,ENSG00000100146.12,ENSG00000100167.15,ENSG00000100276.9,ENSG00000100285.9,ENSG00000100302.6,ENSG00000100314.3,ENSG00000100321.10,ENSG00000100341.7,ENSG00000100346.13,ENSG00000100362.8,ENSG00000100399.11,ENSG00000100427.11,ENSG00000100433.11,ENSG00000100473.11,ENSG00000100490.5,ENSG00000100505.9,ENSG00000100583.4,ENSG00000100604.8,ENSG00000100626.12,ENSG00000100852.8,ENSG00000100884.5,ENSG00000100987.10,ENSG00000101049.10,ENSG00000101079.16,ENSG00000101098.8,ENSG00000101134.7,ENSG00000101144.8,ENSG00000101180.11,ENSG00000101198.10,ENSG00000101203.12,ENSG00000101204.11,ENSG00000101210.6,ENSG00000101222.8,ENSG00000101276.10,ENSG00000101292.6,ENSG00000101298.9,ENSG00000101327.4,ENSG00000101349.12,ENSG00000101438.3,ENSG00000101463.5,ENSG00000101489.14,ENSG00000101542.5,ENSG00000101638.9,ENSG00000101746.11,ENSG00000101958.9,ENSG00000101977.15,ENSG00000102001.8,ENSG00000102003.6,ENSG00000102109.7,ENSG00000102226.5,ENSG00000102230.9,ENSG00000102271.9,ENSG00000102290.17,ENSG00000102383.9,ENSG00000102385.8,ENSG00000102409.9,ENSG00000102452.11,ENSG00000102466.11,ENSG00000102468.6,ENSG00000102678.6,ENSG00000102904.10,ENSG00000102924.7,ENSG00000102934.5,ENSG00000102935.7,ENSG00000102981.5,ENSG00000103021.5,ENSG00000103034.10,ENSG00000103056.7,ENSG00000103089.4,ENSG00000103154.5,ENSG00000103184.7,ENSG00000103227.14,ENSG00000103269.9,ENSG00000103316.6,ENSG00000103449.7,ENSG00000103460.12,ENSG00000103528.12,ENSG00000103540.12,ENSG00000103647.8,ENSG00000103723.8,ENSG00000103740.5,ENSG00000104059.4,ENSG00000104112.4,ENSG00000104177.13,ENSG00000104267.5,ENSG00000104290.6,ENSG00000104313.13,ENSG00000104327.3,ENSG00000104381.8,ENSG00000104435.9,ENSG00000104490.13,ENSG00000104722.9,ENSG00000104725.9,ENSG00000104833.6,ENSG00000104888.5,ENSG00000104967.6,ENSG00000105088.4,ENSG00000105143.8,ENSG00000105219.4,ENSG00000105229.2,ENSG00000105255.6,ENSG00000105270.10,ENSG00000105278.6,ENSG00000105290.7,ENSG00000105376.4,ENSG</t>
  </si>
  <si>
    <t>UBERON:0001043</t>
  </si>
  <si>
    <t>esophagus</t>
  </si>
  <si>
    <t>Tube that connects the pharynx to the stomach. In mammals, the oesophagus connects the buccal cavity with the stomach. The stratified squamous non-keratinised epithelium lining the buccal cavity is continued through the pharynx down into the oesophagus. The lowest part of the oesophagus (ca. 2 cm) is lined with gastric mucosa and covered by peritoneum. The main body of the oesophagus is lined with small, simple mucous glands. Each gland opens into the lumen by a long duct which pierces the muscularis mucosae (Wilson and Washington, 1989). A sphincter is situated at the point where the oesophagus enters the stomach to prevent gastro-oesophageal reflux, i.e. to prevent acidic gastric contents from reaching stratified epithelia of the oesophagus, where they can cause inflammation and irritation (Wilson and Washington, 1989; Brown et al., 1993).</t>
  </si>
  <si>
    <t>CNhs10620,CNhs11323,CNhs11324</t>
  </si>
  <si>
    <t>CATG00000090914.1,CATG00000096142.1,CATG00000096663.1,ENSG00000001617.7,ENSG00000069011.11,ENSG00000088726.11,ENSG00000089356.12,ENSG00000092295.7,ENSG00000100078.3,ENSG00000103067.7,ENSG00000105131.3,ENSG00000105427.5,ENSG00000106211.8,ENSG00000107159.8,ENSG00000109255.7,ENSG00000110400.6,ENSG00000111319.8,ENSG00000115884.6,ENSG00000117407.12,ENSG00000118898.11,ENSG00000124143.6,ENSG00000127129.5,ENSG00000129270.11,ENSG00000139433.5,ENSG00000144063.3,ENSG00000146054.13,ENSG00000147394.14,ENSG00000158055.11,ENSG00000158246.7,ENSG00000160213.5,ENSG00000163017.9,ENSG00000163362.6,ENSG00000163472.14,ENSG00000164855.11,ENSG00000165188.9,ENSG00000165474.5,ENSG00000167644.7,ENSG00000167653.4,ENSG00000168447.6,ENSG00000169174.9,ENSG00000169583.12,ENSG00000171462.10,ENSG00000173156.2,ENSG00000175793.10,ENSG00000179593.11,ENSG00000180921.6,ENSG00000184363.5,ENSG00000185275.6,ENSG00000186806.5,ENSG00000187583.6,ENSG00000188112.4,ENSG00000188643.6,ENSG00000188883.4,ENSG00000196754.6,ENSG00000203722.3,ENSG00000212994.4,ENSG00000214145.2,ENSG00000214711.5,ENSG00000219559.1,ENSG00000223604.1,ENSG00000225950.3,ENSG00000230621.1,ENSG00000236973.2,ENSG00000243566.2,ENSG00000249082.1,ENSG00000259230.1,ENSG00000262302.1,ENSG00000265660.1,ENSG00000269855.1</t>
  </si>
  <si>
    <t>UBERON:0001044</t>
  </si>
  <si>
    <t>saliva-secreting gland</t>
  </si>
  <si>
    <t>saliva-secreting exocrine glands of the oral cavity[GO]</t>
  </si>
  <si>
    <t>CNhs11677,CNhs12810,CNhs12811,CNhs12812,CNhs12849,CNhs12852</t>
  </si>
  <si>
    <t>CATG00000000204.1,CATG00000000205.1,CATG00000002516.1,CATG00000004063.1,CATG00000004332.1,CATG00000005003.1,CATG00000005170.1,CATG00000005248.1,CATG00000005953.1,CATG00000006028.1,CATG00000007023.1,CATG00000007151.1,CATG00000008347.1,CATG00000011000.1,CATG00000011864.1,CATG00000015432.1,CATG00000016744.1,CATG00000017451.1,CATG00000019188.1,CATG00000019485.1,CATG00000020744.1,CATG00000020872.1,CATG00000022773.1,CATG00000025788.1,CATG00000025986.1,CATG00000027351.1,CATG00000031332.1,CATG00000031389.1,CATG00000033273.1,CATG00000034370.1,CATG00000035375.1,CATG00000036280.1,CATG00000037287.1,CATG00000037778.1,CATG00000039695.1,CATG00000040629.1,CATG00000042245.1,CATG00000042494.1,CATG00000043190.1,CATG00000044677.1,CATG00000045680.1,CATG00000046598.1,CATG00000047802.1,CATG00000048632.1,CATG00000049546.1,CATG00000051980.1,CATG00000052051.1,CATG00000052299.1,CATG00000052943.1,CATG00000054531.1,CATG00000060466.1,CATG00000066589.1,CATG00000067190.1,CATG00000068850.1,CATG00000071388.1,CATG00000072406.1,CATG00000072584.1,CATG00000072731.1,CATG00000073732.1,CATG00000074523.1,CATG00000076016.1,CATG00000077612.1,CATG00000077986.1,CATG00000081182.1,CATG00000082327.1,CATG00000082328.1,CATG00000082347.1,CATG00000086965.1,CATG00000087104.1,CATG00000087132.1,CATG00000087798.1,CATG00000088641.1,CATG00000090670.1,CATG00000092291.1,CATG00000092626.1,CATG00000093421.1,CATG00000093649.1,CATG00000093965.1,CATG00000095755.1,CATG00000097473.1,CATG00000097485.1,CATG00000099785.1,CATG00000102338.1,CATG00000102917.1,CATG00000103544.1,CATG00000105243.1,CATG00000105910.1,CATG00000106954.1,CATG00000107276.1,CATG00000108565.1,CATG00000109844.1,CATG00000110105.1,CATG00000110235.1,CATG00000111755.1,CATG00000111836.1,CATG00000113942.1,CATG00000116298.1,CATG00000116317.1,CATG00000116960.1,CATG00000118022.1,ENSG00000008196.8,ENSG00000012223.8,ENSG00000016402.8,ENSG00000038295.3,ENSG00000043039.5,ENSG00000046604.8,ENSG00000052344.11,ENSG00000054598.5,ENSG00000057294.9,ENSG00000064651.9,ENSG00000064655.14,ENSG00000065361.10,ENSG00000065618.12,ENSG00000069011.11,ENSG00000073282.8,ENSG00000075275.12,ENSG00000078900.10,ENSG00000081277.7,ENSG00000086548.8,ENSG00000087128.5,ENSG00000087916.7,ENSG00000088002.7,ENSG00000088836.8,ENSG00000089356.12,ENSG00000091409.10,ENSG00000092295.7,ENSG00000096006.7,ENSG00000096696.9,ENSG00000099260.6,ENSG00000099994.10,ENSG00000101230.5,ENSG00000101443.13,ENSG00000102554.9,ENSG00000103067.7,ENSG00000103942.8,ENSG00000104055.10,ENSG00000104140.6,ENSG00000104228.8,ENSG00000104413.11,ENSG00000104783.7,ENSG00000105289.10,ENSG00000105427.5,ENSG00000105523.3,ENSG00000105880.4,ENSG00000106078.13,ENSG00000106351.8,ENSG00000108244.12,ENSG00000109101.3,ENSG00000109182.7,ENSG00000109208.4,ENSG00000109819.4,ENSG00000110195.7,ENSG00000111215.7,ENSG00000111261.9,ENSG00000111319.8,ENSG00000111344.7,ENSG00000111907.16,ENSG00000112378.11,ENSG00000113645.9,ENSG00000114270.11,ENSG00000115112.7,ENSG00000115648.9,ENSG00000116039.7,ENSG00000117507.4,ENSG00000118898.11,ENSG00000119411.10,ENSG00000120659.10,ENSG00000120693.9,ENSG00000121552.3,ENSG00000124102.4,ENSG00000124107.5,ENSG00000124374.8,ENSG00000124429.13,ENSG00000124466.8,ENSG00000124664.6,ENSG00000124939.4,ENSG00000125508.3,ENSG00000126233.1,ENSG00000126549.5,ENSG00000126550.4,ENSG00000126778.7,ENSG00000127129.5,ENSG00000128833.8,ENSG00000128849.9,ENSG00000129270.11,ENSG00000130701.3,ENSG00000130940.10,ENSG00000131050.6,ENSG00000131620.13,ENSG00000131686.10,ENSG00000131746.8,ENSG00000132470.9,ENSG00000132746.10,ENSG00000133135.9,ENSG00000133477.12,ENSG00000133710.11,ENSG00000134551.8,ENSG00000134755.10,ENSG00000134757.4,ENSG00000134760.5,ENSG00000134762.12,ENSG00000134765.5,ENSG00000134827.3,ENSG00000134955.7,ENSG00000135373.8,ENSG00000135374.5,ENSG00000135413.4,ENSG00000136867.6,ENSG00000136944.13,ENSG00000137203.6,ENSG00000137699.12,ENSG00000137857.13,ENSG00000138271.4,ENSG00000138771.10,ENSG00000139144.5,ENSG00000139433.5,ENSG00000140254.8,ENSG00000141579.6,ENSG00000141664.5,ENSG00000141934.5,ENSG00000142973.8,ENSG00000143001.4,ENSG00000143217.7,ENSG00000143365.12,ENSG00000143375.10,ENSG00000143882.5,ENSG00000144857.10,ENSG00000144908.9,ENSG00000145879.6,ENSG00000146477.4,ENSG00000148346.7,ENSG00000149043.12,ENSG00000149300.5,ENSG00000149527.13,ENSG00000150593.11,ENSG00000151364.11,ENSG00000151882.7,ENSG00000152931.7,ENSG00000153246.7,ENSG00000155066.11,ENSG00000156284.4,ENSG00000156413.9,ENSG00000156463.13,ENSG00000158125.5,ENSG00000158246.7,ENSG00000159516.8,ENSG00000159763.3,ENSG00000160862.8,ENSG00000160972.5,ENSG00000161055.3,ENSG00000161249.16,ENSG00000162040.5,ENSG00000162069.10,ENSG00000162078.7,ENSG00000162366.3,ENSG00000162399.6,ENSG00000162896.5,ENSG00000163141.14,ENSG00000163202.4,ENSG00000163207.5,ENSG00000163216.6,ENSG00000163218.10,ENSG00000163898.5,ENSG00000164379.4,ENSG00000164695.4,ENSG00000164825.3,ENSG00000164855.11,ENSG00000165105.9,ENSG00000165215.5,ENSG00000165272.10,ENSG00000165794.5,ENSG00000165795.16,ENSG00000165799.4,ENSG00000165816.8,ENSG00000166828.2,ENSG00000167183.2,ENSG00000167306.14,ENSG00000167419.6,ENSG00000167608.7,ENSG00000167642.8,ENSG00000167701.9,ENSG00000167741.6,ENSG00000167748.6,ENSG00000167757.9,ENSG00000167767.9,ENSG00000168269.7,ENSG00000168447.6,ENSG00000168575.5,ENSG00000168907.9,ENSG00000169035.7,ENSG00000169469.7,ENSG00000169474.3,ENSG00000169550.8,ENSG00000169885.5,ENSG00000170423.8,ENSG00000170549.3,ENSG00000170561.8,ENSG00000170577.7,ENSG00000171195.6,ENSG00000171199.5,ENSG00000171209.3,ENSG00000171346.9,ENSG00000171403.5,ENSG00000171462.10,ENSG00000172155.7,ENSG00000172296.8,ENSG00000172551.6,ENSG00000172818.5,ENSG00000173166.13,ENSG00000173698.13,ENSG00000174502.14,ENSG00000174950.6,ENSG00000176009.2,ENSG00000176153.10,ENSG00000176387.6,ENSG00000176399.3,ENSG00000176842.10,ENSG00000176920.10,ENSG00000177508.11,ENSG00000177694.10,ENSG00000178172.2,ENSG00000178372.6,ENSG00000178462.7,ENSG00000178750.2,ENSG00000178776.4,ENSG00000178814.11,ENSG00000178821.8,ENSG00000179066.6,ENSG00000179178.6,ENSG00000179477.5,ENSG00000179593.11,ENSG00000180535.3,ENSG00000181617.5,ENSG00000182472.4,ENSG00000182580.2,ENSG00000183111.7,ENSG00000183421.7,ENSG00000184012.7,ENSG00000184454.6,ENSG00000184709.7,ENSG00000184828.5,ENSG00000184860.5,ENSG00000185069.2,ENSG00000186081.7,ENSG00000186191.7,ENSG00000186212.2,ENSG00000186395.6,ENSG00000186474.11,ENSG00000186493.7,ENSG00000186806.5,ENSG00000186832.4,ENSG00000186847.5,ENSG00000187527.6,ENSG00000187533.9,ENSG00000187908.11,ENSG00000187957.7,ENSG00000188112.4,ENSG00000188277.8,ENSG00000188373.4,ENSG00000188505.4,ENSG00000188883.4,ENSG00000189001.6,ENSG00000189051.5,ENSG00000189431.5,ENSG00000196167.5,ENSG00000196344.7,ENSG00000196542.4,ENSG00000196805.6,ENSG00000197353.3,ENSG00000197565.11,ENSG00000197870.8,ENSG00000198478.6,ENSG00000198535.5,ENSG00000198643.2,ENSG00000198807.8,ENSG00000203782.5,ENSG00000203785.4,ENSG00000203952.5,ENSG00000204219.5,ENSG00000204380.2,ENSG00000204618.4,ENSG00000204832.5,ENSG00000205025.6,ENSG00000205325.1,ENSG00000205592.9,ENSG00000205649.3,ENSG00000206075.9,ENSG00000207568.1,ENSG00000207621.1,ENSG00000212452.1,ENSG00000213906.5,ENSG00000214128.6,ENSG00000214691.6,ENSG00000215018.5,ENSG00000215915.5,ENSG00000222404.1,ENSG00000222990.1,ENSG00000223561.2,ENSG00000223573.2,ENSG00000224613.2,ENSG00000224652.1,ENSG00000224689.3,ENSG00000225526.4,ENSG00000225556.1,ENSG00000225670.3,ENSG00000225766.4,ENSG00000226770.1,ENSG00000227474.1,ENSG00000227479.1,ENSG00000227959.1,ENSG00000228272.1,ENSG00000228639.2,ENSG00000228998.3,ENSG00000229133.1,ENSG00000229167.1,ENSG00000229666.1,ENSG00000230490.2,ENSG00000230657.2,ENSG00000230937.5,ENSG00000231054.1,ENSG00000231291.3,ENSG00000231292.5,ENSG00000231870.4,ENSG00000231887.2,ENSG00000231920.1,ENSG00000232093.1,ENSG00000232222.1,ENSG00000232803.1,ENSG00000233008.1,ENSG00000233891.3,ENSG00000233922.1,ENSG00000234949.2,ENSG00000236740.2,ENSG00000236780.1,ENSG00000236830.2,ENSG00000236841.3,ENSG00000236882.3,ENSG00000236908.2,ENSG00000237276.4,ENSG00000237361.2,ENSG00000237450.4,ENSG00000237596.2,ENSG00000238193.1,ENSG00000239392.2,ENSG00000239492.2,ENSG00000240038.2,ENSG00000242620.2,ENSG00000242925.1,ENSG00000243479.3,ENSG00000243658.1,ENSG00000244198.1,ENSG00000244239.1,ENSG00000247011.2,ENSG00000248376.2,ENSG00000249082.1,ENSG00000250158.1,ENSG00000250230.2,ENSG00000251443.1,ENSG00000251596.1,ENSG00000253209.1,ENSG00000253313.1,ENSG00000253438.2,ENSG00000253460.2,ENSG00000253646.1,ENSG00000253763.1,ENSG00000254024.1,ENSG00000254148.3,ENSG00000254286.1,ENSG00000254395.1,ENSG00000254967.2,ENSG00000255367.1,ENSG00000255427.1,ENSG00000255650.1,ENSG00000255778.1,ENSG00000256148.1,ENSG00000256338.1,ENSG00000256373.1,ENSG00000257002.1,ENSG00000257443.1,ENSG00000257829.1,ENSG00000258661.1,ENSG00000259430.1,ENSG00000259459.1,ENSG00000259680.4,ENSG00000259827.1,ENSG00000260272.1,ENSG00000260300.1,ENSG00000260846.2,ENSG00000261175.1,ENSG00000261183.1,ENSG00000261332.1,ENSG00000261437.1,ENSG00000263312.1,ENSG00000264168.1,ENSG00000265359.1,ENSG00000265827.1,ENSG00000266184.1,ENSG00000267151.2,ENSG00000267395.1,ENSG00000267417.1,ENSG00000267748.2,ENSG00000267968.1,ENSG00000268204.1,ENSG00000269113.3,ENSG00000269289.1,ENSG00000269495.1,ENSG00000269909.1,ENSG00000269985.1,ENSG00000270933.1,ENSG00000271133.1,ENSG00000271817.1,ENSG00000272046.1</t>
  </si>
  <si>
    <t>UBERON:0001046</t>
  </si>
  <si>
    <t>hindgut</t>
  </si>
  <si>
    <t>The caudalmost subdivision of a digestive tract.</t>
  </si>
  <si>
    <t>CNhs11777,CNhs12842</t>
  </si>
  <si>
    <t>CATG00000000152.1,CATG00000000960.1,CATG00000001452.1,CATG00000001621.1,CATG00000002664.1,CATG00000002789.1,CATG00000002946.1,CATG00000003048.1,CATG00000003248.1,CATG00000003410.1,CATG00000003447.1,CATG00000003569.1,CATG00000003831.1,CATG00000003892.1,CATG00000004068.1,CATG00000004616.1,CATG00000004775.1,CATG00000004853.1,CATG00000005088.1,CATG00000005228.1,CATG00000005882.1,CATG00000006218.1,CATG00000007052.1,CATG00000008009.1,CATG00000008222.1,CATG00000008694.1,CATG00000008706.1,CATG00000008744.1,CATG00000008896.1,CATG00000009007.1,CATG00000009732.1,CATG00000010051.1,CATG00000010504.1,CATG00000010655.1,CATG00000010774.1,CATG00000011363.1,CATG00000011645.1,CATG00000012970.1,CATG00000013335.1,CATG00000013465.1,CATG00000013472.1,CATG00000014130.1,CATG00000014677.1,CATG00000014746.1,CATG00000014801.1,CATG00000015475.1,CATG00000016424.1,CATG00000016488.1,CATG00000016639.1,CATG00000016817.1,CATG00000017327.1,CATG00000020205.1,CATG00000020636.1,CATG00000020642.1,CATG00000020893.1,CATG00000021281.1,CATG00000021562.1,CATG00000021653.1,CATG00000022090.1,CATG00000022125.1,CATG00000022162.1,CATG00000022188.1,CATG00000023617.1,CATG00000023658.1,CATG00000023801.1,CATG00000023979.1,CATG00000024110.1,CATG00000024686.1,CATG00000024701.1,CATG00000025282.1,CATG00000025290.1,CATG00000025291.1,CATG00000025322.1,CATG00000025636.1,CATG00000025746.1,CATG00000025794.1,CATG00000025874.1,CATG00000026329.1,CATG00000026747.1,CATG00000026947.1,CATG00000027321.1,CATG00000027658.1,CATG00000027692.1,CATG00000029018.1,CATG00000029365.1,CATG00000029794.1,CATG00000030327.1,CATG00000030451.1,CATG00000030843.1,CATG00000031276.1,CATG00000031873.1,CATG00000031896.1,CATG00000032004.1,CATG00000032222.1,CATG00000032454.1,CATG00000032792.1,CATG00000032901.1,CATG00000032905.1,CATG00000033336.1,CATG00000033397.1,CATG00000033583.1,CATG00000033628.1,CATG00000034150.1,CATG00000034594.1,CATG00000035044.1,CATG00000035256.1,CATG00000035907.1,CATG00000035951.1,CATG00000036166.1,CATG00000036183.1,CATG00000036731.1,CATG00000037292.1,CATG00000037767.1,CATG00000037768.1,CATG00000037924.1,CATG00000038212.1,CATG00000038336.1,CATG00000038373.1,CATG00000038435.1,CATG00000038859.1,CATG00000039063.1,CATG00000039973.1,CATG00000040012.1,CATG00000040186.1,CATG00000040200.1,CATG00000040316.1,CATG00000040991.1,CATG00000041016.1,CATG00000041282.1,CATG00000041460.1,CATG00000041595.1,CATG00000042628.1,CATG00000042711.1,CATG00000042748.1,CATG00000042823.1,CATG00000042824.1,CATG00000042825.1,CATG00000042847.1,CATG00000043017.1,CATG00000043041.1,CATG00000043172.1,CATG00000043581.1,CATG00000043915.1,CATG00000044305.1,CATG00000044595.1,CATG00000044970.1,CATG00000045768.1,CATG00000046390.1,CATG00000046598.1,CATG00000047337.1,CATG00000048152.1,CATG00000048574.1,CATG00000049259.1,CATG00000049543.1,CATG00000049576.1,CATG00000049922.1,CATG00000049961.1,CATG00000049984.1,CATG00000050499.1,CATG00000050771.1,CATG00000050914.1,CATG00000050955.1,CATG00000051209.1,CATG00000051236.1,CATG00000051467.1,CATG00000051569.1,CATG00000051578.1,CATG00000051859.1,CATG00000052065.1,CATG00000052113.1,CATG00000052140.1,CATG00000052157.1,CATG00000052511.1,CATG00000052643.1,CATG00000052670.1,CATG00000053415.1,CATG00000053422.1,CATG00000053614.1,CATG00000054599.1,CATG00000054624.1,CATG00000054683.1,CATG00000054690.1,CATG00000054840.1,CATG00000056229.1,CATG00000056705.1,CATG00000057021.1,CATG00000057048.1,CATG00000057275.1,CATG00000057802.1,CATG00000057888.1,CATG00000058032.1,CATG00000058082.1,CATG00000058090.1,CATG00000058239.1,CATG00000058409.1,CATG00000058545.1,CATG00000060290.1,CATG00000060405.1,CATG00000060417.1,CATG00000060577.1,CATG00000061113.1,CATG00000061202.1,CATG00000061550.1,CATG00000061735.1,CATG00000061740.1,CATG00000061840.1,CATG00000062040.1,CATG00000062751.1,CATG00000062882.1,CATG00000062885.1,CATG00000063101.1,CATG00000063132.1,CATG00000063700.1,CATG00000063777.1,CATG00000064236.1,CATG00000064388.1,CATG00000064447.1,CATG00000064569.1,CATG00000064757.1,CATG00000064916.1,CATG00000064965.1,CATG00000065030.1,CATG00000065036.1,CATG00000065239.1,CATG00000065618.1,CATG00000065920.1,CATG00000065960.1,CATG00000066198.1,CATG00000066200.1,CATG00000066211.1,CATG00000066212.1,CATG00000067192.1,CATG00000067423.1,CATG00000067511.1,CATG00000067697.1,CATG00000068140.1,CATG00000068344.1,CATG00000068678.1,CATG00000068882.1,CATG00000069426.1,CATG00000069957.1,CATG00000070154.1,CATG00000070953.1,CATG00000071387.1,CATG00000071728.1,CATG00000071756.1,CATG00000072103.1,CATG00000072312.1,CATG00000072387.1,CATG00000072499.1,CATG00000072556.1,CATG00000072891.1,CATG00000073242.1,CATG00000073301.1,CATG00000073479.1,CATG00000073554.1,CATG00000074121.1,CATG00000074151.1,CATG00000074739.1,CATG00000074854.1,CATG00000074856.1,CATG00000075560.1,CATG00000075933.1,CATG00000076127.1,CATG00000076722.1,CATG00000076850.1,CATG00000077117.1,CATG00000077120.1,CATG00000077372.1,CATG00000077563.1,CATG00000077728.1,CATG00000077735.1,CATG00000077899.1,CATG00000078029.1,CATG00000078189.1,CATG00000078286.1,CATG00000078813.1,CATG00000078989.1,CATG00000079217.1,CATG00000079519.1,CATG00000079916.1,CATG00000079982.1,CATG00000080562.1,CATG00000080658.1,CATG00000080814.1,CATG00000081048.1,CATG00000081055.1,CATG00000081784.1,CATG00000082075.1,CATG00000082173.1,CATG00000082487.1,CATG00000082512.1,CATG00000082522.1,CATG00000082588.1,CATG00000082696.1,CATG00000083122.1,CATG00000083347.1,CATG00000084021.1,CATG00000084301.1,CATG00000085266.1,CATG00000085766.1,CATG00000086009.1,CATG00000086438.1,CATG00000087104.1,CATG00000087590.1,CATG00000088039.1,CATG00000088303.1,CATG00000088337.1,CATG00000088457.1,CATG00000088801.1,CATG00000089538.1,CATG00000089590.1,CATG00000089910.1,CATG00000090038.1,CATG00000090121.1,CATG00000090149.1,CATG00000090397.1,CATG00000091092.1,CATG00000091162.1,CATG00000091736.1,CATG00000092014.1,CATG00000092113.1,CATG00000092325.1,CATG00000092578.1,CATG00000092810.1,CATG00000093002.1,CATG00000093320.1,CATG00000093956.1,CATG00000094057.1,CATG00000094799.1,CATG00000095775.1,CATG00000096010.1,CATG00000097270.1,CATG00000098136.1,CATG00000098864.1,CATG00000099208.1,CATG00000099457.1,CATG00000101168.1,CATG00000101346.1,CATG00000101435.1,CATG00000101683.1,CATG00000102258.1,CATG00000102321.1,CATG00000102325.1,CATG00000102385.1,CATG00000102490.1,CATG00000102675.1,CATG00000103723.1,CATG00000105266.1,CATG00000105303.1,CATG00000105449.1,CATG00000106138.1,CATG00000106796.1,CATG00000107229.1,CATG00000107230.1,CATG00000108359.1,CATG00000108403.1,CATG00000109248.1,CATG00000109420.1,CATG00000109510.1,CATG00000109683.1,CATG00000109754.1,CATG00000110042.1,CATG00000110173.1,CATG00000110374.1,CATG00000110413.1,CATG00000111064.1,CATG00000111065.1,CATG00000111260.1,CATG00000111502.1,CATG00000111602.1,CATG00000112143.1,CATG00000113282.1,CATG00000113591.1,CATG00000113732.1,CATG00000115000.1,CATG00000115013.1,CATG00000115498.1,CATG00000115511.1,CATG00000115928.1,CATG00000116228.1,CATG00000116616.1,CATG00000116729.1,CATG00000116820.1,CATG00000117017.1,CATG00000117059.1,CATG00000117531.1,CATG00000117558.1,CATG00000118077.1,ENSG00000000005.5,ENSG00000001626.10,ENSG00000003096.9,ENSG00000005102.8,ENSG00000005108.11,ENSG00000006611.11,ENSG00000007062.7,ENSG00000007306.10,ENSG00000007908.11,ENSG00000007952.13,ENSG00000008323.11,ENSG00000016490.11,ENSG00000019102.7,ENSG00000030304.8,ENSG00000036565.10,ENSG00000037280.11,ENSG00000038295.3,ENSG00000053328.8,ENSG00000054179.7,ENSG00000061455.10,ENSG00000064270.8,ENSG00000064300.4,ENSG00000064692.14,ENSG00000065320.4,ENSG00000065325.8,ENSG00000065361.10,ENSG00000065534.14,ENSG00000066230.6,ENSG00000066735.10,ENSG00000066923.13,ENSG00000068781.16,ENSG00000069702.6,ENSG00000070019.3,ENSG00000070193.4,ENSG00000070526.10,ENSG00000071203.5,ENSG00000072163.14,ENSG00000073067.9,ENSG00000073350.9,ENSG00000075073.10,ENSG00000076641.4,ENSG00000077157.16,ENSG00000077274.7,ENSG00000078177.9,ENSG00000078399.11,ENSG00000079112.5,ENSG00000079385.17,ENSG00000079689.9,ENSG00000080031.5,ENSG00000080644.11,ENSG00000081026.14,ENSG00000081923.6,ENSG00000082196.16,ENSG00000082293.8,ENSG00000085831.11,ENSG00000086548.8,ENSG00000088320.3,ENSG00000088756.8,ENSG00000089177.13,ENSG00000089250.14,ENSG00000089356.12,ENSG00000089472.12,ENSG00000090006.13,ENSG00000090920.9,ENSG00000091138.8,ENSG00000095110.3,ENSG00000095539.11,ENSG00000099139.9,ENSG00000099617.2,ENSG00000099834.14,ENSG00000099866.10,ENSG00000100373.5,ENSG00000100604.8,ENSG00000100628.7,ENSG00000100767.11,ENSG00000101004.10,ENSG00000101076.12,ENSG00000101096.15,ENSG00000101203.12,ENSG00000101342.5,ENSG00000102837.6,ENSG00000102886.10,ENSG00000102890.10,ENSG00000102996.4,ENSG00000103241.5,ENSG00000103534.12,ENSG00000103710.6,ENSG00000103742.7,ENSG00000104432.8,ENSG00000105289.10,ENSG00000105357.11,ENSG00000105369.5,ENSG00000105388.10,ENSG00000105523.3,ENSG00000105650.17,ENSG00000105997.18,ENSG00000106006.6,ENSG00000106018.9,ENSG00000106384.6,ENSG00000106511.5,ENSG00000106526.6,ENSG00000106571.8,ENSG00000106772.13,ENSG00000106809.6,ENSG00000107796.8,ENSG00000108018.11,ENSG00000108272.9,ENSG00000108511.8,ENSG00000108846.11,ENSG00000109132.5,ENSG00000109265.8,ENSG00000109705.7,ENSG00000110042.3,ENSG00000110347.7,ENSG00000110455.9,ENSG00000110900.10,ENSG00000112218.7,ENSG00000112562.14,ENSG00000112902.7,ENSG00000113249.8,ENSG00000113722.12,ENSG00000114200.5,ENSG00000114248.5,ENSG00000114790.8,ENSG00000114812.8,ENSG00000114859.10,ENSG00000115263.10,ENSG00000115297.9,ENSG00000115616.2,ENSG00000116176.6,ENSG00000116652.5,ENSG00000116833.9,ENSG00000117215.10,ENSG00000117322.12,ENSG00000117425.9,ENSG00000117971.7,ENSG00000118322.8,ENSG00000118526.6,ENSG00000119147.5,ENSG00000119888.6,ENSG00000119919.9,ENSG00000120075.5,ENSG00000120093.7,ENSG00000120332.11,ENSG00000120659.10,ENSG00000120756.8,ENSG00000120915.9,ENSG00000121380.8,ENSG00000121440.10,ENSG00000122711.4,ENSG00000123572.12,ENSG00000124429.13,ENSG00000124593.10,ENSG00000124749.12,ENSG00000126895.9,ENSG00000127324.4,ENSG00000127743.5,ENSG00000127831.6,ENSG00000128218.7,ENSG00000128298.12,ENSG00000128573.18,ENSG00000128652.7,ENSG00000128710.5,ENSG00000128713.11,ENSG00000128886.7,ENSG00000129007.10,ENSG00000129514.4,ENSG00000130176.3,ENSG00000130300.4,ENSG00000130396.16,ENSG00000130675.10,ENSG00000130701.3,ENSG00000130762.10,ENSG00000130822.11,ENSG00000131096.6,ENSG00000132437.13,ENSG00000132465.6,ENSG00000132622.6,ENSG00000133056.9,ENSG00000133392.12,ENSG00000134028.10,ENSG00000134193.10,ENSG00000134240.7,ENSG00000134398.8,ENSG00000134533.2,ENSG00000134917.9,ENSG00000135100.13,ENSG00000135144.3,ENSG00000135220.6,ENSG00000135406.9,ENSG00000135407.6,ENSG00000135702.10,ENSG00000135773.8,ENSG00000136379.7,ENSG00000136546.9,ENSG00000136883.8,ENSG00000136895.14,ENSG00000137077.3,ENSG00000137273.3,ENSG00000137634.5,ENSG00000137648.12,ENSG00000138193.10,ENSG00000138336.8,ENSG00000138449.6,ENSG00000138615.4,ENSG00000138735.11,ENSG00000139194.3,ENSG00000139292.8,ENSG00000139540.7,ENSG00000139549.2,ENSG00000139835.9,ENSG00000140279.8,ENSG00000140297.8,ENSG00000140832.5,ENSG00000141052.13,ENSG00000141655.11,ENSG00000142677.3,ENSG00000143167.7,ENSG00000143297.14,ENSG00000143340.6,ENSG00000143375.10,ENSG00000143816.7,ENSG00000143995.15,ENSG00000144045.9,ENSG00000144227.4,ENSG00000144619.10,ENSG00000144668.7,ENSG00000144852.12,ENSG00000144857.10,ENSG00000145012.8,ENSG00000145103.8,ENSG00000145113.17,ENSG00000145248.6,ENSG00000145824.8,ENSG00000145850.4,ENSG00000145861.7,ENSG00000145936.4,ENSG00000146001.4,ENSG00000146013.6,ENSG00000146039.6,ENSG00000146205.9,ENSG00000146233.3,ENSG00000146374.9,ENSG00000146469.8,ENSG00000146521.5,ENSG00000146555.14,ENSG00000147113.12,ENSG00000147257.9,ENSG00000147485.8,ENSG00000148357.12,ENSG00000149260.10,ENSG00000149418.6,ENSG00000149596.6,ENSG00000151715.3,ENSG00000151892.10,ENSG00000152217.12,ENSG00000152527.9,ENSG00000152785.6,ENSG00000153012.7,ENSG00000153303.12,ENSG00000153721.13,ENSG00000153993.9,ENSG00000154252.11,ENSG00000154263.13,ENSG00000154274.10,ENSG00000154330.8,ENSG00000154645.9,ENSG00000154783.6,ENSG00000154864.7,ENSG00000156076.5,ENSG00000156218.8,ENSG00000156234.7,ENSG00000156966.6,ENSG00000159433.7,ENSG00000159958.3,ENSG00000160180.14,ENSG00000160191.13,ENSG00000160867.10,ENSG00000160951.3,ENSG00000161574.11,ENSG00000161610.1,ENSG00000162068.1,ENSG00000162069.10,ENSG00000162415.6,ENSG00000162437.10,ENSG00000162594.10,ENSG00000162896.5,ENSG00000162981.12,ENSG00000162998.4,ENSG00000163017.9,ENSG00000163145.8,ENSG00000163293.7,ENSG00000163431.11,ENSG00000163435.11,ENSG00000163497.2,ENSG00000163501.6,ENSG00000163515.6,ENSG00000163534.10,ENSG00000163586.5,ENSG00000163687.9,ENSG00000163815.5,ENSG00000163909.6,ENSG00000163959.5,ENSG00000164078.8,ENSG00000164107.7,ENSG00000164116.12,ENSG00000164270.13,ENSG00000164684.9,ENSG00000164694.12,ENSG00000164749.7,ENSG00000164764.10,ENSG00000164855.11,ENSG00000164946.15,ENSG00000165078.7,ENSG00000165105.9,ENSG00000165215.5,ENSG00000165462.5,ENSG00000165521.11,ENSG00000165553.4,ENSG00000165556.9,ENSG00000165633.8,ENSG00000165731.13,ENSG00000165959.7,ENSG00000165966.10,ENSG00000166126.6,ENSG00000166143.5,ENSG00000166148.2,ENSG00000166265.7,ENSG00000166341.6,ENSG00000166391.10,ENSG00000166435.11,ENSG00000166510.9,ENSG00000166573.4,ENSG00000166736.7,ENSG00000166866.8,ENSG00000166869.2,ENSG00000167081.12,ENSG00000167117.4,ENSG00000167183.2,ENSG00000167306.14,ENSG00000167414.4,ENSG00000167608.7,ENSG00000167741.6,ENSG00000168079.12,ENSG00000168229.3,ENSG00000168356.7,ENSG00000168412.6,ENSG00000168477.13,ENSG00000168748.9,ENSG00000168903.8,ENSG00000169071.10,ENSG00000169116.7,ENSG00000169435.9,ENSG00000169618.4,ENSG00000169894.13,ENSG00000169994.14,ENSG00000170482.12,ENSG00000170608.2,ENSG00000170689.8,ENSG00000170745.7,ENSG00000171121.12,ENSG00000171431.3,ENSG00000171747.4,ENSG00000172238.3,ENSG00000172367.11,ENSG00000172403.6,ENSG00000172572.6,ENSG00000172724.7,ENSG00000172828.8,ENSG00000172935.8,ENSG00000172987.8,ENSG00000173080.4,ENSG00000173467.4,ENSG00000173702.3,ENSG00000173848.14,ENSG00000173890.12,ENSG00000174059.12,ENSG00000174123.6,ENSG00000174233.7,ENSG00000174403.11,ENSG00000174808.7,ENSG00000174992.6,ENSG00000175084.7,ENSG00000175164.9,ENSG00000175311.5,ENSG00000175329.8,ENSG00000175344.12,ENSG00000175785.8,ENSG00000175868.9,ENSG00000175894.10,ENSG00000175911.4,ENSG00000175967.3,ENSG00000176153.10,ENSG00000176387.6,ENSG00000176945.12,ENSG00000177236.3,ENSG00000177374.8,ENSG00000177675.4,ENSG00000178150.4,ENSG00000178828.5,ENSG00000179044.11,ENSG00000179104.4,ENSG00000179299.12,ENSG00000179674.2,ENSG00000179899.7,ENSG00000179913.6,ENSG00000180263.9,ENSG00000180525.9,ENSG00000180764.11,ENSG00000180785.8,ENSG00000180875.4,ENSG00000181072.7,ENSG00000181201.2,ENSG00000181350.7,ENSG00000181617.5,ENSG00000182208.8,ENSG00000182271.8,ENSG00000182348.5,ENSG00000182463.11,ENSG00000182687.3,ENSG00000182742.5,ENSG00000183242.7,ENSG00000183778.13,ENSG00000183798.4,ENSG00000183801.3,ENSG00000183908.5,ENSG00000184012.7,ENSG00000184163.3,ENSG00000184564.8,ENSG00000185002.5,ENSG00000185052.7,ENSG00000185101.8,ENSG00000185149.5,ENSG00000185156.4,ENSG00000185245.6,ENSG00000185436.7,ENSG00000185532.10,ENSG00000185681.8,ENSG00000185920.11,ENSG00000186188.6,ENSG00000186204.10,ENSG00000186314.7,ENSG00000186564.5,ENSG00000186684.8,ENSG00000186766.7,ENSG00000186854.6,ENSG00000187140.4,ENSG00000187513.8,ENSG00000187714.5,ENSG00000187753.8,ENSG00000187955.7,ENSG00000188158.10,ENSG00000188175.5,ENSG00000188263.6,ENSG00000188373.4,ENSG00000188487.7,ENSG00000188738.9,ENSG00000188747.4,ENSG00000188761.7,ENSG00000188778.3,ENSG00000188816.3,ENSG00000188822.6,ENSG00000188833.5,ENSG00000188848.11,ENSG00000188869.8,ENSG00000188959.9,ENSG00000188993.3,ENSG00000189045.9,ENSG00000189409.8,ENSG00000196660.6,ENSG00000196689.6,ENSG00000196696.8,ENSG00000197273.3,ENSG00000197361.5,ENSG00000197380.6,ENSG00000197410.8,ENSG00000197445.2,ENSG00000197520.6,ENSG00000197681.8,ENSG00000197935.6,ENSG00000198597.4,ENSG00000198643.2,ENSG00000198758.6,ENSG00000198759.7,ENSG00000198788.7,ENSG00000198846.5,ENSG00000198973.2,ENSG00000199005.1,ENSG00000201296.1,ENSG00000201343.1,ENSG00000201684.1,ENSG00000201965.1,ENSG00000203301.2,ENSG00000203400.3,ENSG00000203697.7,ENSG00000203727.3,ENSG00000203814.5,ENSG00000203819.6,ENSG00000203836.7,ENSG00000204128.5,ENSG00000204174.2,ENSG00000204175.4,ENSG00000204361.7,ENSG00000204385.6,ENSG00000204610.8,ENSG00000204614.4,ENSG00000204882.3,ENSG00000204936.5,ENSG00000204991.6,ENSG00000205038.7,ENSG00000205089.3,ENSG00000205277.5,ENSG00000205628.2,ENSG00000205795.4,ENSG00000206384.6,ENSG00000206579.7,ENSG00000206846.1,ENSG00000207174.1,ENSG00000207221.1,ENSG00000207406.1,ENSG00000207624.1,ENSG00000207648.1,ENSG00000207830.1,ENSG00000207833.1,ENSG00000207836.1,ENSG00000207965.1,ENSG00000208036.1,ENSG00000211519.1,ENSG00000211598.2,ENSG00000211637.2,ENSG00000211642.2,ENSG00000211648.2,ENSG00000211653.2,ENSG00000211659.2,ENSG00000211660.3,ENSG00000211668.2,ENSG00000211669.2,ENSG00000211671.2,ENSG00000211672.2,ENSG00000211895.3,ENSG00000211896.2,ENSG00000211898.3,ENSG00000211899.3,ENSG00000211905.1,ENSG00000211933.2,ENSG00000211934.2,ENSG00000211935.2,ENSG00000211939.2,ENSG00000211946.2,ENSG00000211949.2,ENSG00000211950.2,ENSG00000211956.2,ENSG00000211962.2,ENSG00000211964.2,ENSG00000211966.2,ENSG00000211974.2,ENSG00000212076.1,ENSG00000212232.1,ENSG00000212464.1,ENSG00000213029.2,ENSG00000213088.5,ENSG00000213213.9,ENSG00000213431.4,ENSG00000213659.4,ENSG00000213886.3,ENSG00000213973.4,ENSG00000213981.4,ENSG00000214215.3,ENSG00000214357.4,ENSG00000214369.2,ENSG00000214595.7,ENSG00000214772.2,ENSG00000214814.2,ENSG00000214826.4,ENSG00000215018.5,ENSG00000215158.5,ENSG00000215863.2,ENSG00000216193.2,ENSG00000216205.1,ENSG00000218052.4,ENSG00000220908.2,ENSG00000221028.1,ENSG00000222033.1,ENSG00000223813.2,ENSG00000223823.1,ENSG00000223935.1,ENSG00000224067.2,ENSG00000224081.3,ENSG00000224093.1,ENSG00000224438.3,ENSG00000224512.2,ENSG00000224593.1,ENSG00000224649.1,ENSG00000224865.3,ENSG00000224914.2,ENSG00000224940.4,ENSG00000224957.1,ENSG00000225285.1,ENSG00000225329.1,ENSG00000225330.1,ENSG00000225398.2,ENSG00000225670.3,ENSG00000225914.1,ENSG00000225946.1,ENSG00000225953.2,ENSG00000225969.1,ENSG00000225986.1,ENSG00000226252.1,ENSG00000226598.1,ENSG00000226812.2,ENSG00000226979.4,ENSG00000227070.1,ENSG00000227145.1,ENSG00000227214.2,ENSG00000227243.2,ENSG00000227359.1,ENSG00000227542.1,ENSG00000227560.1,ENSG00000227646.3,ENSG00000227681.1,ENSG00000228010.1,ENSG00000228065.6,ENSG00000228643.1,ENSG00000228727.4,ENSG00000228828.1,ENSG00000228962.1,ENSG00000229167.1,ENSG00000229257.2,ENSG00000229348.1,ENSG00000229367.1,ENSG00000229370.1,ENSG00000229719.2,ENSG00000230006.3,ENSG00000230068.2,ENSG00000230121.1,ENSG00000230454.1,ENSG00000230873.4,ENSG00000231001.2,ENSG00000231113.2,ENSG00000231424.2,ENSG00000231435.1,ENSG00000231615.2,ENSG00000231969.1,ENSG00000232046.2,ENSG00000232568.2,ENSG00000232698.1,ENSG00000232891.1,ENSG00000232936.1,ENSG00000232949.1,ENSG00000233006.2,ENSG00000233041.4,ENSG00000233101.6,ENSG00000233360.4,ENSG00000233503.1,ENSG00000233670.6,ENSG00000233922.1,ENSG00000233928.1,ENSG00000234678.1,ENSG00000234753.1,ENSG00000234996.3,ENSG00000235269.1,ENSG00000235434.1,ENSG00000235703.1,ENSG00000235734.3,ENSG00000235920.1,ENSG00000236266.1,ENSG00000236699.4,ENSG00000236708.1,ENSG00000236739.3,ENSG00000237070.1,ENSG00000237080.1,ENSG00000237125.4,ENSG00000237200.1,ENSG00000237356.1,ENSG00000237371.1,ENSG00000237424.1,ENSG00000237438.2,ENSG00000237529.1,ENSG00000237838.1,ENSG00000237842.2,ENSG00000237844.1,ENSG00000237886.1,ENSG00000237940.3,ENSG00000238164.2,ENSG00000238331.1,ENSG00000238556.1,ENSG00000238961.1,ENSG00000239500.2,ENSG00000239776.2,ENSG00000239951.1,ENSG00000240654.2,ENSG00000240854.1,ENSG00000240979.1,ENSG00000241158.2,ENSG00000241388.3,ENSG00000241684.1,ENSG00000241781.2,ENSG00000242258.1,ENSG00000242663.1,ENSG00000242797.2,ENSG00000243107.1,ENSG00000243155.1,ENSG00000243244.1,ENSG00000243709.1,ENSG00000244151.1,ENSG00000244214.1,ENSG00000244649.2,ENSG00000245685.2,ENSG00000245870.2,ENSG00000246095.2,ENSG00000247595.2,ENSG00000247809.3,ENSG00000248144.1,ENSG00000248174.1,ENSG00000248383.3,ENSG00000248464.1,ENSG00000248734.2,ENSG00000248771.1,ENSG00000248781.1,ENSG00000248850.1,ENSG00000249007.1,ENSG00000249026.2,ENSG00000249082.1,ENSG00000249122.1,ENSG00000249167.1,ENSG00000249188.1,ENSG00000249252.1,ENSG00000249421.1,ENSG00000249669.3,ENSG00000249996.1,ENSG00000250208.2,ENSG00000250410.1,ENSG00000250467.1,ENSG00000250734.2,ENSG00000250842.1,ENSG00000250900.2,ENSG00000250957.1,ENSG00000251169.2,ENSG00000251287.4,ENSG00000251364.2,ENSG00000251555.1,ENSG00000251573.2,ENSG00000251628.1,ENSG00000251643.1,ENSG00000251752.1,ENSG00000251916.1,ENSG00000252812.1,ENSG00000253132.1,ENSG00000253313.1,ENSG00000253434.1,ENSG00000253552.3,ENSG00000253582.1,ENSG00000253647.1,ENSG00000253704.1,ENSG00000253767.1,ENSG00000253796.1,ENSG00000253853.1,ENSG00000253864.1,ENSG00000254290.1,ENSG00000254319.1,ENSG00000254369.2,ENSG00000254510.1,ENSG00000254522.1,ENSG00000254709.2,ENSG00000254827.1,ENSG00000254855.1,ENSG00000255027.2,ENSG00000255185.1,ENSG00000255282.2,ENSG00000255367.1,ENSG00000255559.1,ENSG00000255774.1,ENSG00000255833.1,ENSG00000255864.1,ENSG00000255946.1,ENSG00000256139.2,ENSG00000256309.1,ENSG00000256664.1,ENSG00000256720.1,ENSG00000256810.1,ENSG00000256879.1,ENSG00000257034.1,ENSG00000257178.2,ENSG00000257180.1,ENSG00000257542.4,ENSG00000257551.1,ENSG00000257582.1,ENSG00000257660.1,ENSG00000257663.1,ENSG00000258199.1,ENSG00000258334.1,ENSG00000258471.1,ENSG00000258498.2,ENSG00000258537.1,ENSG00000258891.1,ENSG00000259087.1,ENSG00000259151.2,ENSG00000259230.1,ENSG00000259275.1,ENSG00000259328.1,ENSG00000259370.1,ENSG00000259430.1,ENSG00000259444.1,ENSG00000259478.2,ENSG00000259663.2,ENSG00000259768.3,ENSG00000259891.1,ENSG00000259933.2,ENSG00000260027.3,ENSG00000260517.1,ENSG00000260591.1,ENSG00000260704.1,ENSG00000260740.2,ENSG00000260971.3,ENSG00000261320.1,ENSG00000261568.1,ENSG00000261572.1,ENSG00000261722.1,ENSG00000261730.1,ENSG00000261732.1,ENSG00000262294.1,ENSG00000262482.1,ENSG00000263065.1,ENSG00000263429.3,ENSG00000263462.1,ENSG00000263508.1,ENSG00000263718.2,ENSG00000263828.1,ENSG00000263875.1,ENSG00000264674.1,ENSG00000265574.1,ENSG00000265864.1,ENSG00000266010.1,ENSG00000266176.1,ENSG00000266356.1,ENSG00000266728.1,ENSG00000266820.1,ENSG00000266903.1,ENSG00000267010.1,ENSG00000267114.1,ENSG00000267287.1,ENSG00000267327.1,ENSG00000267374.1,ENSG00000267405.1,ENSG00000267568.2,ENSG00000267580.1,ENSG00000267594.5,ENSG00000267596.1,ENSG00000267667.1,ENSG00000267731.1,ENSG00000267785.1,ENSG00000267795.1,ENSG00000267804.1,ENSG00000267852.1,ENSG00000267881.1,ENSG00000267968.1,ENSG00000268340.1,ENSG00000268388.1,ENSG00000268729.1,ENSG00000268810.1,ENSG00000268869.1,ENSG00000268926.1,ENSG00000269113.3,ENSG00000269151.1,ENSG00000269155.1,ENSG00000269186.1,ENSG00000269404.2,ENSG00000269416.1,ENSG00000269693.1,ENSG00000269936.2,ENSG00000269946.1,ENSG00000270058.1,ENSG00000270195.1,ENSG00000270412.1,ENSG00000270605.1,ENSG00000271200.1,ENSG00000271824.1,ENSG00000271875.1,ENSG00000271899.1,ENSG00000271907.1,ENSG00000272141.1,ENSG00000272180.1,ENSG00000272259.1,ENSG00000272463.1,ENSG00000272588.1,ENSG00000272679.1,ENSG00000272763.1,ENSG00000272767.1,ENSG00000272801.1,ENSG00000272825.1,ENSG00000273066.1,ENSG00000273433.1</t>
  </si>
  <si>
    <t>UBERON:0001134</t>
  </si>
  <si>
    <t>skeletal muscle tissue</t>
  </si>
  <si>
    <t>Muscle tissue that consists primarily of skeletal muscle fibers.</t>
  </si>
  <si>
    <t>CNhs10629,CNhs11776,CNhs11779,CNhs13454</t>
  </si>
  <si>
    <t>CATG00000000321.1,CATG00000000442.1,CATG00000001088.1,CATG00000001347.1,CATG00000002605.1,CATG00000002970.1,CATG00000003892.1,CATG00000004937.1,CATG00000005145.1,CATG00000005499.1,CATG00000007614.1,CATG00000007969.1,CATG00000008307.1,CATG00000009403.1,CATG00000010350.1,CATG00000010598.1,CATG00000012346.1,CATG00000012625.1,CATG00000013920.1,CATG00000015488.1,CATG00000015508.1,CATG00000015961.1,CATG00000016004.1,CATG00000016022.1,CATG00000016370.1,CATG00000016371.1,CATG00000017142.1,CATG00000018307.1,CATG00000018308.1,CATG00000019700.1,CATG00000019846.1,CATG00000020554.1,CATG00000021232.1,CATG00000021904.1,CATG00000022188.1,CATG00000023000.1,CATG00000023239.1,CATG00000023951.1,CATG00000024074.1,CATG00000024269.1,CATG00000026152.1,CATG00000026724.1,CATG00000027122.1,CATG00000028156.1,CATG00000028157.1,CATG00000028221.1,CATG00000028782.1,CATG00000030084.1,CATG00000030701.1,CATG00000031245.1,CATG00000031473.1,CATG00000032364.1,CATG00000033590.1,CATG00000035304.1,CATG00000038212.1,CATG00000038267.1,CATG00000038606.1,CATG00000038784.1,CATG00000040074.1,CATG00000040095.1,CATG00000040177.1,CATG00000040793.1,CATG00000043348.1,CATG00000043524.1,CATG00000043581.1,CATG00000044527.1,CATG00000044529.1,CATG00000044595.1,CATG00000046439.1,CATG00000046440.1,CATG00000046598.1,CATG00000047280.1,CATG00000048734.1,CATG00000051578.1,CATG00000053771.1,CATG00000055144.1,CATG00000055806.1,CATG00000056939.1,CATG00000057359.1,CATG00000058209.1,CATG00000058369.1,CATG00000059277.1,CATG00000059279.1,CATG00000059318.1,CATG00000060163.1,CATG00000060192.1,CATG00000062528.1,CATG00000063777.1,CATG00000064078.1,CATG00000064217.1,CATG00000064388.1,CATG00000066198.1,CATG00000066660.1,CATG00000067207.1,CATG00000068678.1,CATG00000070913.1,CATG00000072079.1,CATG00000072834.1,CATG00000073554.1,CATG00000074739.1,CATG00000074768.1,CATG00000074777.1,CATG00000076956.1,CATG00000077117.1,CATG00000078045.1,CATG00000078960.1,CATG00000079473.1,CATG00000080295.1,CATG00000080296.1,CATG00000080584.1,CATG00000081406.1,CATG00000083076.1,CATG00000084484.1,CATG00000086265.1,CATG00000086539.1,CATG00000086855.1,CATG00000086889.1,CATG00000087050.1,CATG00000087606.1,CATG00000087726.1,CATG00000088294.1,CATG00000088618.1,CATG00000088892.1,CATG00000089212.1,CATG00000093119.1,CATG00000093956.1,CATG00000094237.1,CATG00000095711.1,CATG00000096103.1,CATG00000096142.1,CATG00000096595.1,CATG00000096653.1,CATG00000097412.1,CATG00000098600.1,CATG00000099949.1,CATG00000099954.1,CATG00000101563.1,CATG00000103039.1,CATG00000103040.1,CATG00000103430.1,CATG00000103509.1,CATG00000104271.1,CATG00000105303.1,CATG00000105449.1,CATG00000106070.1,CATG00000106550.1,CATG00000107763.1,CATG00000109942.1,CATG00000110042.1,CATG00000111342.1,CATG00000112530.1,CATG00000113835.1,CATG00000114819.1,CATG00000115001.1,CATG00000115096.1,CATG00000115895.1,CATG00000116261.1,CATG00000116352.1,CATG00000116729.1,CATG00000117200.1,CATG00000117646.1,ENSG00000000005.5,ENSG00000003989.12,ENSG00000004776.7,ENSG00000004799.7,ENSG00000004948.9,ENSG00000005102.8,ENSG00000007314.7,ENSG00000009709.7,ENSG00000018625.10,ENSG00000022267.12,ENSG00000029534.15,ENSG00000030304.8,ENSG00000036448.5,ENSG00000036672.11,ENSG00000058056.4,ENSG00000060138.8,ENSG00000067191.11,ENSG00000068976.9,ENSG00000069431.6,ENSG00000070031.3,ENSG00000070182.13,ENSG00000070371.11,ENSG00000071282.7,ENSG00000072195.10,ENSG00000072954.2,ENSG00000073282.8,ENSG00000073711.6,ENSG00000076555.11,ENSG00000077009.9,ENSG00000077522.8,ENSG00000079393.16,ENSG00000079739.11,ENSG00000081248.6,ENSG00000082641.11,ENSG00000086015.16,ENSG00000086967.9,ENSG00000087085.9,ENSG00000088320.3,ENSG00000089250.14,ENSG00000091436.12,ENSG00000091482.5,ENSG00000092054.12,ENSG00000092529.18,ENSG00000092607.9,ENSG00000099260.6,ENSG00000099869.6,ENSG00000100678.14,ENSG00000101210.6,ENSG00000101306.6,ENSG00000101470.5,ENSG00000101605.8,ENSG00000101892.7,ENSG00000102683.6,ENSG00000103145.6,ENSG00000103742.7,ENSG00000103994.12,ENSG00000104369.4,ENSG00000104848.1,ENSG00000104879.4,ENSG00000104936.13,ENSG00000105048.12,ENSG00000105357.11,ENSG00000105711.6,ENSG00000105808.13,ENSG00000106078.13,ENSG00000106113.14,ENSG00000106211.8,ENSG00000106511.5,ENSG00000106809.6,ENSG00000106819.7,ENSG00000106992.13,ENSG00000107859.5,ENSG00000108001.9,ENSG00000108515.13,ENSG00000108823.11,ENSG00000108825.13,ENSG00000108878.3,ENSG00000109061.9,ENSG00000109063.10,ENSG00000109819.4,ENSG00000109846.3,ENSG00000111046.3,ENSG00000111049.3,ENSG00000111241.2,ENSG00000111245.10,ENSG00000112183.10,ENSG00000112186.7,ENSG00000112214.6,ENSG00000112276.9,ENSG00000112319.13,ENSG00000112562.14,ENSG00000112782.11,ENSG00000113296.10,ENSG00000113448.12,ENSG00000114854.3,ENSG00000115556.9,ENSG00000115592.7,ENSG00000115593.10,ENSG00000116748.15,ENSG00000116981.3,ENSG00000117115.8,ENSG00000117425.9,ENSG00000117479.8,ENSG00000118407.10,ENSG00000118729.10,ENSG00000118804.7,ENSG00000119938.8,ENSG00000120549.11,ENSG00000120729.5,ENSG00000121361.3,ENSG00000121769.3,ENSG00000122180.4,ENSG00000122367.15,ENSG00000122477.8,ENSG00000124116.14,ENSG00000124440.11,ENSG00000124469.6,ENSG00000124701.5,ENSG00000124743.5,ENSG00000124749.12,ENSG00000125414.14,ENSG00000125744.7,ENSG00000125878.4,ENSG00000126016.9,ENSG00000126895.9,ENSG00000127252.4,ENSG00000127325.14,ENSG00000128591.11,ENSG00000129152.3,ENSG00000129170.4,ENSG00000129744.2,ENSG00000129910.3,ENSG00000130005.7,ENSG00000130032.11,ENSG00000130433.3,ENSG00000130528.7,ENSG00000130560.4,ENSG00000130595.12,ENSG00000130598.11,ENSG00000130600.11,ENSG00000130957.4,ENSG00000131055.4,ENSG00000131730.11,ENSG00000132429.5,ENSG00000132464.7,ENSG00000132622.6,ENSG00000133020.4,ENSG00000133055.4,ENSG00000133315.6,ENSG00000133454.11,ENSG00000133878.4,ENSG00000134020.6,ENSG00000134463.10,ENSG00000135063.13,ENSG00000135447.12,ENSG00000135547.4,ENSG00000135636.9,ENSG00000135902.5,ENSG00000136011.10,ENSG00000136383.6,ENSG00000136717.10,ENSG00000136842.9,ENSG00000137094.10,ENSG00000137558.3,ENSG00000137571.6,ENSG00000138100.9,ENSG00000138162.13,ENSG00000138315.8,ENSG00000138347.11,ENSG00000138379.4,ENSG00000138435.10,ENSG00000138615.4,ENSG00000138798.7,ENSG00000139292.8,ENSG00000139330.5,ENSG00000139914.6,ENSG00000140986.7,ENSG00000141161.7,ENSG00000141579.6,ENSG00000141965.3,ENSG00000142661.14,ENSG00000143028.7,ENSG00000143318.8,ENSG00000143365.12,ENSG00000143434.11,ENSG00000143549.15,ENSG00000143632.10,ENSG00000144596.7,ENSG00000144644.10,ENSG00000144712.7,ENSG00000145358.2,ENSG00000145626.7,ENSG00000145861.7,ENSG00000146013.6,ENSG00000146147.10,ENSG00000146477.4,ENSG00000146729.5,ENSG00000146809.8,ENSG00000146926.6,ENSG00000147166.6,ENSG00000147256.6,ENSG00000147257.9,ENSG00000147573.12,ENSG00000148357.12,ENSG00000148377.5,ENSG00000148677.6,ENSG00000149596.6,ENSG00000149925.12,ENSG00000151729.6,ENSG00000152137.2,ENSG00000152556.11,ENSG00000152785.6,ENSG00000153531.8,ENSG00000154153.9,ENSG00000154330.8,ENSG00000154358.15,ENSG00000154415.3,ENSG00000154553.9,ENSG00000155657.19,ENSG00000155792.5,ENSG00000156218.8,ENSG00000156219.12,ENSG00000156381.4,ENSG00000156804.3,ENSG00000156885.4,ENSG00000157119.11,ENSG00000157510.9,ENSG00000158022.6,ENSG00000159173.14,ENSG00000159713.6,ENSG00000160097.11,ENSG00000160299.12,ENSG00000160392.9,ENSG00000160678.7,ENSG00000160808.5,ENSG00000161281.6,ENSG00000161664.2,ENSG00000161896.6,ENSG00000162409.6,ENSG00000162461.7,ENSG00000162494.5,ENSG00000162614.14,ENSG00000162688.11,ENSG00000163050.12,ENSG00000163092.15,ENSG00000163110.10,ENSG00000163157.10,ENSG00000163380.11,ENSG00000163395.12,ENSG00000163638.9,ENSG00000163815.5,ENSG00000163827.8,ENSG00000163833.6,ENSG00000163909.6,ENSG00000163995.14,ENSG00000164122.4,ENSG00000164309.10,ENSG00000164318.13,ENSG00000164440.10,ENSG00000164591.9,ENSG00000164708.5,ENSG00000164776.5,ENSG00000164879.6,ENSG00000165192.9,ENSG00000165410.10,ENSG00000165810.12,ENSG00000165887.7,ENSG00000165912.11,ENSG00000165917.5,ENSG00000166317.7,ENSG00000166343.5,ENSG00000166592.7,ENSG00000166748.8,ENSG00000167244.13,ENSG00000167476.6,ENSG00000167549.14,ENSG00000168333.9,ENSG00000168334.8,ENSG00000168427.7,ENSG00000168477.13,ENSG00000168509.13,ENSG00000168530.11,ENSG00000169271.1,ENSG00000169885.5,ENSG00000169946.9,ENSG00000170162.9,ENSG00000170175.6,ENSG00000170276.4,ENSG00000170290.3,ENSG00000170417.10,ENSG00000170681.6,ENSG00000170807.11,ENSG00000171033.8,ENSG00000172000.3,ENSG00000172318.4,ENSG00000172399.5,ENSG00000172403.6,ENSG00000172458.4,ENSG00000172731.9,ENSG00000172974.10,ENSG00000173253.10,ENSG00000173641.13,ENSG00000173991.5,ENSG00000174059.12,ENSG00000174403.11,ENSG00000174407.7,ENSG00000174429.3,ENSG00000174437.12,ENSG00000174611.7,ENSG00000174669.7,ENSG00000175084.7,ENSG00000175262.10,ENSG00000175946.8,ENSG00000175967.3,ENSG00000176909.7,ENSG00000177238.9,ENSG00000177354.7,ENSG00000177752.10,ENSG00000177791.11,ENSG00000178104.15,ENSG00000178821.8,ENSG00000179564.3,ENSG00000180209.7,ENSG00000180785.8,ENSG00000180999.6,ENSG00000181016.5,ENSG00000181408.2,ENSG00000181418.7,ENSG00000181856.10,ENSG00000182054.5,ENSG00000182177.9,ENSG00000182253.10,ENSG00000182533.6,ENSG00000182676.4,ENSG00000182685.3,ENSG00000182759.3,ENSG00000183091.15,ENSG00000183386.5,ENSG00000183431.7,ENSG00000183571.9,ENSG00000183628.8,ENSG00000183785.10,ENSG00000183798.4,ENSG00000184058.8,ENSG00000184185.5,ENSG00000184343.6,ENSG00000184489.7,ENSG00000184544.7,ENSG00000184682.5,ENSG00000185010.9,ENSG00000185028.3,ENSG00000185100.6,ENSG00000185271.6,ENSG00000185437.9,ENSG00000185482.3,ENSG00000185559.9,ENSG00000185739.9,ENSG00000185847.3,ENSG00000185915.4,ENSG00000186234.7,ENSG00000186335.4,ENSG00000186439.8,ENSG00000186510.7,ENSG00000186628.8,ENSG00000187244.6,ENSG00000187486.5,ENSG00000187513.8,ENSG00000187616.4,ENSG00000187642.5,ENSG00000187715.9,ENSG00000187955.7,ENSG00000188037.6,ENSG00000188176.7,ENSG00000188716.5,ENSG00000189367.10,ENSG00000196091.8,ENSG00000196218.7,ENSG00000196296.9,ENSG00000196465.6,ENSG00000196689.6,ENSG00000196811.7,ENSG00000197321.10,ENSG00000197375.8,ENSG00000197576.9,ENSG00000197893.9,ENSG00000197905.4,ENSG00000198125.8,ENSG00000198336.5,ENSG00000198467.9,ENSG00000198523.5,ENSG00000198838.7,ENSG00000198842.5,ENSG00000198881.8,ENSG00000198947.10,ENSG00000199047.1,ENSG00000199080.1,ENSG00000199593.1,ENSG00000200406.1,ENSG00000200480.1,ENSG00000200913.1,ENSG00000201296.1,ENSG00000201557.1,ENSG00000201592.1,ENSG00000201609.1,ENSG00000201689.1,ENSG00000201700.2,ENSG00000201839.1,ENSG00000201882.1,ENSG00000201998.1,ENSG00000202058.1,ENSG00000203280.3,ENSG00000203403.2,ENSG00000203585.3,ENSG00000203801.4,ENSG00000203808.6,ENSG00000204219.5,ENSG00000204248.6,ENSG00000204291.6,ENSG00000204460.3,ENSG00000204794.6,ENSG00000205560.8,ENSG00000205678.3,ENSG00000206422.2,ENSG00000206561.8,ENSG00000208005.1,ENSG00000208772.1,ENSG00000213494.5,ENSG00000213856.3,ENSG00000214097.4,ENSG00000214357.4,ENSG00000214456.4,ENSG00000214872.4,ENSG00000214973.3,ENSG00000215187.5,ENSG00000215695.1,ENSG00000215910.3,ENSG00000215991.1,ENSG00000216921.3,ENSG00000218682.1,ENSG00000221139.1,ENSG00000221818.4,ENSG00000221857.3,ENSG00000222033.1,ENSG00000223678.1,ENSG00000223749.3,ENSG00000224235.1,ENSG00000224269.1,ENSG00000224361.1,ENSG00000224421.1,ENSG00000224982.2,ENSG00000225950.3,ENSG00000226005.3,ENSG00000226025.5,ENSG00000226051.2,ENSG00000226197.2,ENSG00000226863.1,ENSG00000227060.2,ENSG00000227128.3,ENSG00000227471.4,ENSG00000227496.1,ENSG00000227558.4,ENSG00000227682.1,ENSG00000227877.2,ENSG00000228672.2,ENSG00000228983.4,ENSG00000228995.1,ENSG00000229108.1,ENSG00000229299.2,ENSG00000229380.1,ENSG00000229619.3,ENSG00000230121.1,ENSG00000230216.1,ENSG00000230234.1,ENSG00000230442.1,ENSG00000230629.2,ENSG00000230750.1,ENSG00000230798.1,ENSG00000231419.2,ENSG00000232987.1,ENSG00000234281.1,ENSG00000234438.2,ENSG00000234638.1,ENSG00000234884.1,ENSG00000235295.1,ENSG00000235315.2,ENSG00000235371.1,ENSG00000235475.1,ENSG00000236060.2,ENSG00000236208.1,ENSG00000237070.1,ENSG00000237412.2,ENSG00000237463.1,ENSG00000237528.1,ENSG00000237560.1,ENSG00000237842.2,ENSG00000238193.1,ENSG00000238917.1,ENSG00000239216.1,ENSG00000239388.4,ENSG00000239474.2,ENSG00000239775.1,ENSG00000240045.1,ENSG00000240654.2,ENSG00000240801.1,ENSG00000241218.1,ENSG00000241935.4,ENSG00000242791.2,ENSG00000242849.2,ENSG00000243658.1,ENSG00000243696.4,ENSG00000244025.2,ENSG00000244214.1,ENSG00000244998.1,ENSG00000247516.3,ENSG00000248515.1,ENSG00000248713.1,ENSG00000248746.1,ENSG00000249116.1,ENSG00000249328.2,ENSG00000249464.1,ENSG00000250041.2,ENSG00000250133.2,ENSG00000250208.2,ENSG00000250282.1,ENSG00000250451.1,ENSG00000250815.1,ENSG00000250878.3,ENSG00000250978.1,ENSG00000250983.1,ENSG00000250994.1,ENSG00000251257.1,ENSG00000251586.1,ENSG00000251620.1,ENSG00000251628.1,ENSG00000251665.1,ENSG00000252051.1,ENSG00000252088.1,ENSG00000252144.1,ENSG00000253115.1,ENSG00000253144.1,ENSG00000253348.1,ENSG00000253389.2,ENSG00000253426.1,ENSG00000253798.1,ENSG00000253983.2,ENSG00000254366.2,ENSG00000254445.1,ENSG00000254605.1,ENSG00000255465.3,ENSG00000255727.1,ENSG00000255772.1,ENSG00000255946.1,ENSG00000257429.1,ENSG00000257683.1,ENSG00000258444.1,ENSG00000258461.1,ENSG00000258675.1,ENSG00000259115.1,ENSG00000259124.1,ENSG00000259151.2,ENSG00000259524.1,ENSG00000260345.1,ENSG00000260971.3,ENSG00000261069.2,ENSG00000261567.1,ENSG00000261614.1,ENSG00000261925.1,ENSG00000263489.1,ENSG00000263781.2,ENSG00000264007.1,ENSG00000264151.1,ENSG00000264338.1,ENSG00000264345.1,ENSG00000265142.2,ENSG00000265399.1,ENSG00000265542.1,ENSG00000265646.2,ENSG00000265751.1,ENSG00000266176.1,ENSG00000266651.1,ENSG00000266728.1,ENSG00000266964.1,ENSG00000267060.1,ENSG00000267328.1,ENSG00000267417.1,ENSG00000267557.1,ENSG00000268175.1,ENSG00000268518.1,ENSG00000269985.1,ENSG00000270255.1,ENSG00000270394.1,ENSG00000271086.1,ENSG00000271198.1,ENSG00000271959.1,ENSG00000272573.1,ENSG00000272736.1</t>
  </si>
  <si>
    <t>UBERON:0001135</t>
  </si>
  <si>
    <t>smooth muscle tissue</t>
  </si>
  <si>
    <t>Muscle tissue which is unstriated, composed primarily of smooth muscle fibers surrounded by a reticulum of collagen and elastic fibers. Smooth muscle differs from striated muscle in the much higher actin/myosin ratio, the absence of conspicuous sarcomeres and the ability to contract to a much smaller fraction of its resting length[GO].</t>
  </si>
  <si>
    <t>CNhs10838,CNhs10868,CNhs11085,CNhs11305,CNhs11309,CNhs11755,CNhs11963,CNhs12007,CNhs13339,CNhs13349,CNhs13358,CNhs13369,CNhs13567,CNhs13577,CNhs14183,CNhs14184,CNhs14186,CNhs14187,CNhs14188,CNhs14189,CNhs14190,CNhs14191,CNhs14192,CNhs14193</t>
  </si>
  <si>
    <t>CATG00000003013.1,CATG00000003623.1,CATG00000004087.1,CATG00000005146.1,CATG00000007838.1,CATG00000022972.1,CATG00000038679.1,CATG00000043232.1,CATG00000044656.1,CATG00000046160.1,CATG00000046578.1,CATG00000046599.1,CATG00000047263.1,CATG00000047266.1,CATG00000048399.1,CATG00000069923.1,CATG00000069957.1,CATG00000070962.1,CATG00000073509.1,CATG00000075481.1,CATG00000077917.1,CATG00000079571.1,CATG00000081335.1,CATG00000089018.1,CATG00000094156.1,CATG00000095695.1,CATG00000098035.1,CATG00000098547.1,CATG00000098744.1,CATG00000100479.1,CATG00000109489.1,CATG00000112385.1,CATG00000114825.1,ENSG00000011465.12,ENSG00000100739.6,ENSG00000104321.6,ENSG00000108342.8,ENSG00000118526.6,ENSG00000124875.5,ENSG00000127589.4,ENSG00000129048.6,ENSG00000137273.3,ENSG00000143387.8,ENSG00000159263.11,ENSG00000163623.5,ENSG00000163739.4,ENSG00000164220.6,ENSG00000164761.4,ENSG00000168398.5,ENSG00000172156.3,ENSG00000187173.3,ENSG00000213470.4,ENSG00000219507.4,ENSG00000228221.1,ENSG00000228707.1,ENSG00000228714.2,ENSG00000229465.1,ENSG00000231106.2,ENSG00000231943.3,ENSG00000232855.2,ENSG00000233101.6,ENSG00000237493.3,ENSG00000242611.1,ENSG00000253496.2,ENSG00000255399.2,ENSG00000257542.4,ENSG00000258691.1,ENSG00000259166.1,ENSG00000259721.1,ENSG00000261730.1,ENSG00000270058.1</t>
  </si>
  <si>
    <t>UBERON:0001155</t>
  </si>
  <si>
    <t>colon</t>
  </si>
  <si>
    <t>Last portion of the large intestine before it becomes the rectum.</t>
  </si>
  <si>
    <t>CNhs10619,CNhs10868,CNhs11780,CNhs11794,CNhs11963,CNhs12007</t>
  </si>
  <si>
    <t>CATG00000001086.1,CATG00000004049.1,CATG00000005647.1,CATG00000006218.1,CATG00000006977.1,CATG00000008998.1,CATG00000009904.1,CATG00000010774.1,CATG00000014118.1,CATG00000016788.1,CATG00000019605.1,CATG00000020893.1,CATG00000021433.1,CATG00000022184.1,CATG00000023649.1,CATG00000029025.1,CATG00000031115.1,CATG00000032432.1,CATG00000035089.1,CATG00000035263.1,CATG00000040432.1,CATG00000041016.1,CATG00000041200.1,CATG00000041735.1,CATG00000042711.1,CATG00000043315.1,CATG00000043581.1,CATG00000043697.1,CATG00000047599.1,CATG00000048104.1,CATG00000048453.1,CATG00000049526.1,CATG00000051209.1,CATG00000054366.1,CATG00000054624.1,CATG00000058239.1,CATG00000060265.1,CATG00000060417.1,CATG00000060577.1,CATG00000063227.1,CATG00000064037.1,CATG00000065942.1,CATG00000067192.1,CATG00000067666.1,CATG00000072419.1,CATG00000072551.1,CATG00000072556.1,CATG00000072719.1,CATG00000074128.1,CATG00000074635.1,CATG00000076009.1,CATG00000079217.1,CATG00000081140.1,CATG00000081643.1,CATG00000087819.1,CATG00000090149.1,CATG00000091171.1,CATG00000094825.1,CATG00000095382.1,CATG00000096345.1,CATG00000096534.1,CATG00000096628.1,CATG00000097030.1,CATG00000101346.1,CATG00000101348.1,CATG00000101683.1,CATG00000102388.1,CATG00000102566.1,CATG00000105991.1,CATG00000106138.1,CATG00000110118.1,ENSG00000001626.10,ENSG00000005073.5,ENSG00000006611.11,ENSG00000007952.13,ENSG00000015413.5,ENSG00000016490.11,ENSG00000039987.2,ENSG00000044012.3,ENSG00000053328.8,ENSG00000065325.8,ENSG00000065534.14,ENSG00000071203.5,ENSG00000073067.9,ENSG00000080031.5,ENSG00000081923.6,ENSG00000086205.12,ENSG00000086696.6,ENSG00000089472.12,ENSG00000090402.3,ENSG00000091138.8,ENSG00000095110.3,ENSG00000095539.11,ENSG00000101342.5,ENSG00000103241.5,ENSG00000103375.6,ENSG00000104321.6,ENSG00000105997.18,ENSG00000106006.6,ENSG00000106031.6,ENSG00000106258.9,ENSG00000106384.6,ENSG00000106404.9,ENSG00000106541.7,ENSG00000106789.8,ENSG00000109705.7,ENSG00000113303.7,ENSG00000114248.5,ENSG00000114455.9,ENSG00000115263.10,ENSG00000116833.9,ENSG00000118526.6,ENSG00000119888.6,ENSG00000119919.9,ENSG00000121900.14,ENSG00000122121.6,ENSG00000125850.6,ENSG00000127324.4,ENSG00000128298.12,ENSG00000128573.18,ENSG00000128710.5,ENSG00000128713.11,ENSG00000128714.5,ENSG00000130176.3,ENSG00000134028.10,ENSG00000134398.8,ENSG00000135220.6,ENSG00000135702.10,ENSG00000135773.8,ENSG00000136379.7,ENSG00000136883.8,ENSG00000137251.11,ENSG00000137273.3,ENSG00000137860.7,ENSG00000138079.9,ENSG00000138449.6,ENSG00000138735.11,ENSG00000138792.5,ENSG00000139835.9,ENSG00000141434.7,ENSG00000142677.3,ENSG00000143036.12,ENSG00000143416.16,ENSG00000145012.8,ENSG00000145384.3,ENSG00000146039.6,ENSG00000148357.12,ENSG00000154330.8,ENSG00000156006.4,ENSG00000157111.8,ENSG00000157399.10,ENSG00000159182.3,ENSG00000159184.7,ENSG00000159674.7,ENSG00000160191.13,ENSG00000162069.10,ENSG00000162460.6,ENSG00000163017.9,ENSG00000163293.7,ENSG00000163295.4,ENSG00000163362.6,ENSG00000163431.11,ENSG00000163515.6,ENSG00000164107.7,ENSG00000164237.4,ENSG00000164816.6,ENSG00000164822.4,ENSG00000164855.11,ENSG00000165078.7,ENSG00000166126.6,ENSG00000166143.5,ENSG00000166510.9,ENSG00000166825.9,ENSG00000167080.4,ENSG00000167105.3,ENSG00000167117.4,ENSG00000167183.2,ENSG00000167332.7,ENSG00000167608.7,ENSG00000168903.8,ENSG00000169071.10,ENSG00000169174.9,ENSG00000169876.9,ENSG00000169903.6,ENSG00000170703.11,ENSG00000171227.6,ENSG00000171431.3,ENSG00000172156.3,ENSG00000172238.3,ENSG00000172367.11,ENSG00000172403.6,ENSG00000172689.1,ENSG00000173080.4,ENSG00000173237.4,ENSG00000174236.2,ENSG00000174567.7,ENSG00000174992.6,ENSG00000175084.7,ENSG00000175311.5,ENSG00000175329.8,ENSG00000176387.6,ENSG00000176532.3,ENSG00000176920.10,ENSG00000176971.2,ENSG00000178342.4,ENSG00000178343.4,ENSG00000178473.5,ENSG00000178828.5,ENSG00000180525.9,ENSG00000180745.4,ENSG00000180861.5,ENSG00000181072.7,ENSG00000181541.4,ENSG00000181778.4,ENSG00000182271.8,ENSG00000183034.8,ENSG00000183476.8,ENSG00000184163.3,ENSG00000184434.7,ENSG00000185156.4,ENSG00000185681.8,ENSG00000186314.7,ENSG00000186564.5,ENSG00000186854.6,ENSG00000187097.8,ENSG00000188738.9,ENSG00000189045.9,ENSG00000196408.7,ENSG00000196557.6,ENSG00000196620.4,ENSG00000197165.6,ENSG00000197273.3,ENSG00000197888.2,ENSG00000198488.6,ENSG00000198515.9,ENSG00000203400.3,ENSG00000204174.2,ENSG00000204610.8,ENSG00000204616.6,ENSG00000204740.5,ENSG00000204882.3,ENSG00000205277.5,ENSG00000207648.1,ENSG00000208035.1,ENSG00000211933.2,ENSG00000211951.2,ENSG00000213949.4,ENSG00000213996.8,ENSG00000214357.4,ENSG00000216560.4,ENSG00000216588.4,ENSG00000219150.2,ENSG00000219159.3,ENSG00000222001.2,ENSG00000222961.1,ENSG00000223813.2,ENSG00000224090.1,ENSG00000225969.1,ENSG00000226431.1,ENSG00000226812.2,ENSG00000227243.2,ENSG00000229276.1,ENSG00000229637.2,ENSG00000229719.2,ENSG00000232939.1,ENSG00000233041.4,ENSG00000233101.6,ENSG00000233215.1,ENSG00000234460.1,ENSG00000234678.1,ENSG00000234693.1,ENSG00000235279.1,ENSG00000235663.1,ENSG00000235957.1,ENSG00000237125.4,ENSG00000237886.1,ENSG00000239887.3,ENSG00000240990.5,ENSG00000241105.1,ENSG00000242515.1,ENSG00000243709.1,ENSG00000243766.3,ENSG00000244456.2,ENSG00000248144.1,ENSG00000248771.1,ENSG00000249345.2,ENSG00000249669.3,ENSG00000249690.1,ENSG00000252850.1,ENSG00000253330.1,ENSG00000253864.1,ENSG00000254369.2,ENSG00000254827.1,ENSG00000255474.1,ENSG00000255774.1,ENSG00000256643.1,ENSG00000257542.4,ENSG00000257582.1,ENSG00000257660.1,ENSG00000258734.2,ENSG00000259347.1,ENSG00000259444.1,ENSG00000259498.1,ENSG00000259724.1,ENSG00000259933.2,ENSG00000260027.3,ENSG00000260704.1,ENSG00000265490.1,ENSG00000266010.1,ENSG00000267629.2,ENSG00000267780.1,ENSG00000267795.1,ENSG00000267804.1,ENSG00000267968.1,ENSG00000268388.1,ENSG00000268532.1,ENSG00000269186.1,ENSG00000270058.1,ENSG00000270412.1,ENSG00000271615.1,ENSG00000272180.1,ENSG00000272763.1,ENSG00000272801.1,ENSG00000273433.1</t>
  </si>
  <si>
    <t>UBERON:0001178</t>
  </si>
  <si>
    <t>visceral peritoneum</t>
  </si>
  <si>
    <t>The inner layer of peritoneum that is wrapped around organs located inside the intraperitoneal space.</t>
  </si>
  <si>
    <t>CNhs11054,CNhs11065,CNhs11902,CNhs12013,CNhs12067,CNhs12068</t>
  </si>
  <si>
    <t>CATG00000000413.1,CATG00000000936.1,CATG00000001097.1,CATG00000001258.1,CATG00000004857.1,CATG00000004979.1,CATG00000006805.1,CATG00000007592.1,CATG00000007894.1,CATG00000010271.1,CATG00000010313.1,CATG00000010356.1,CATG00000010872.1,CATG00000010873.1,CATG00000010875.1,CATG00000010876.1,CATG00000010913.1,CATG00000010970.1,CATG00000013128.1,CATG00000013999.1,CATG00000014089.1,CATG00000014724.1,CATG00000015315.1,CATG00000015743.1,CATG00000017891.1,CATG00000020452.1,CATG00000022131.1,CATG00000022388.1,CATG00000023409.1,CATG00000023412.1,CATG00000023513.1,CATG00000023985.1,CATG00000024015.1,CATG00000024485.1,CATG00000025482.1,CATG00000025698.1,CATG00000025699.1,CATG00000025701.1,CATG00000025714.1,CATG00000029593.1,CATG00000029620.1,CATG00000029938.1,CATG00000030279.1,CATG00000030643.1,CATG00000030644.1,CATG00000030748.1,CATG00000031635.1,CATG00000031709.1,CATG00000031710.1,CATG00000031711.1,CATG00000032990.1,CATG00000033059.1,CATG00000035290.1,CATG00000035412.1,CATG00000035419.1,CATG00000035420.1,CATG00000035811.1,CATG00000036613.1,CATG00000037497.1,CATG00000038838.1,CATG00000039219.1,CATG00000040081.1,CATG00000041815.1,CATG00000042487.1,CATG00000042883.1,CATG00000043259.1,CATG00000044402.1,CATG00000045953.1,CATG00000045955.1,CATG00000045956.1,CATG00000046561.1,CATG00000046844.1,CATG00000046845.1,CATG00000047310.1,CATG00000047658.1,CATG00000048031.1,CATG00000048032.1,CATG00000048246.1,CATG00000049834.1,CATG00000049941.1,CATG00000050442.1,CATG00000050953.1,CATG00000050955.1,CATG00000050961.1,CATG00000051483.1,CATG00000053494.1,CATG00000057158.1,CATG00000058822.1,CATG00000059127.1,CATG00000059232.1,CATG00000059442.1,CATG00000059689.1,CATG00000060900.1,CATG00000061357.1,CATG00000061621.1,CATG00000061622.1,CATG00000061623.1,CATG00000061625.1,CATG00000061795.1,CATG00000062658.1,CATG00000063103.1,CATG00000064678.1,CATG00000064875.1,CATG00000065344.1,CATG00000065362.1,CATG00000065995.1,CATG00000066963.1,CATG00000069370.1,CATG00000069781.1,CATG00000071068.1,CATG00000072349.1,CATG00000072405.1,CATG00000073068.1,CATG00000073559.1,CATG00000073638.1,CATG00000074658.1,CATG00000075877.1,CATG00000076333.1,CATG00000078111.1,CATG00000078588.1,CATG00000078612.1,CATG00000078851.1,CATG00000079322.1,CATG00000079838.1,CATG00000080250.1,CATG00000081129.1,CATG00000081190.1,CATG00000081675.1,CATG00000081784.1,CATG00000082600.1,CATG00000083771.1,CATG00000084122.1,CATG00000084131.1,CATG00000084374.1,CATG00000084461.1,CATG00000088381.1,CATG00000088651.1,CATG00000088892.1,CATG00000089215.1,CATG00000090688.1,CATG00000091831.1,CATG00000091958.1,CATG00000092115.1,CATG00000093421.1,CATG00000093705.1,CATG00000094164.1,CATG00000094926.1,CATG00000095002.1,CATG00000095846.1,CATG00000096088.1,CATG00000096142.1,CATG00000096485.1,CATG00000096921.1,CATG00000097030.1,CATG00000097162.1,CATG00000097163.1,CATG00000098636.1,CATG00000098643.1,CATG00000099515.1,CATG00000100641.1,CATG00000102712.1,CATG00000102715.1,CATG00000103269.1,CATG00000103688.1,CATG00000106102.1,CATG00000107103.1,CATG00000108290.1,CATG00000108307.1,CATG00000108686.1,CATG00000109898.1,CATG00000110051.1,CATG00000110056.1,CATG00000110062.1,CATG00000110067.1,CATG00000110068.1,CATG00000110144.1,CATG00000110364.1,CATG00000111533.1,CATG00000112205.1,CATG00000112458.1,CATG00000115978.1,CATG00000116242.1,CATG00000116308.1,CATG00000118017.1,ENSG00000004776.7,ENSG00000006016.6,ENSG00000006606.4,ENSG00000037965.4,ENSG00000049540.12,ENSG00000060718.14,ENSG00000067113.12,ENSG00000070404.5,ENSG00000071282.7,ENSG00000071967.7,ENSG00000078098.9,ENSG00000084636.13,ENSG00000086991.8,ENSG00000087116.9,ENSG00000091986.11,ENSG00000100439.6,ENSG00000101280.6,ENSG00000102265.7,ENSG00000102683.6,ENSG00000102802.5,ENSG00000103888.11,ENSG00000105664.6,ENSG00000105668.3,ENSG00000106004.4,ENSG00000106483.7,ENSG00000107731.8,ENSG00000107957.12,ENSG00000107984.5,ENSG00000108821.9,ENSG00000109610.5,ENSG00000109686.12,ENSG00000109705.7,ENSG00000111341.5,ENSG00000111799.16,ENSG00000113083.8,ENSG00000113140.6,ENSG00000113739.6,ENSG00000116194.8,ENSG00000117318.8,ENSG00000117594.5,ENSG00000118523.5,ENSG00000118526.6,ENSG00000118762.3,ENSG00000119280.12,ENSG00000120708.12,ENSG00000121039.5,ENSG00000122176.10,ENSG00000122641.9,ENSG00000122786.15,ENSG00000124212.5,ENSG00000124343.8,ENSG00000130751.5,ENSG00000131668.9,ENSG00000131737.5,ENSG00000132000.7,ENSG00000132031.8,ENSG00000133026.8,ENSG00000133110.10,ENSG00000133937.3,ENSG00000134533.2,ENSG00000135299.12,ENSG00000135919.8,ENSG00000136010.9,ENSG00000136153.15,ENSG00000137573.9,ENSG00000137801.9,ENSG00000137809.12,ENSG00000140092.10,ENSG00000140285.5,ENSG00000140545.10,ENSG00000143196.4,ENSG00000143631.10,ENSG00000144810.11,ENSG00000146197.7,ENSG00000146374.9,ENSG00000149591.12,ENSG00000150667.6,ENSG00000151632.12,ENSG00000152049.5,ENSG00000155324.5,ENSG00000155792.5,ENSG00000157654.13,ENSG00000159200.13,ENSG00000159674.7,ENSG00000162576.12,ENSG00000162591.11,ENSG00000163064.6,ENSG00000163430.5,ENSG00000163453.7,ENSG00000163520.9,ENSG00000163661.3,ENSG00000164106.3,ENSG00000164530.9,ENSG00000164692.13,ENSG00000164694.12,ENSG00000164932.8,ENSG00000165072.9,ENSG00000165124.13,ENSG00000165617.10,ENSG00000166923.6,ENSG00000167641.6,ENSG00000168542.8,ENSG00000168938.5,ENSG00000168994.9,ENSG00000169231.9,ENSG00000169418.9,ENSG00000169432.10,ENSG00000169583.12,ENSG00000169604.15,ENSG00000170558.4,ENSG00000170962.8,ENSG00000172476.3,ENSG00000173706.8,ENSG00000174348.9,ENSG00000174697.4,ENSG00000176826.11,ENSG00000178015.4,ENSG00000178033.5,ENSG00000179256.2,ENSG00000180053.6,ENSG00000180785.8,ENSG00000180914.6,ENSG00000183160.8,ENSG00000183496.5,ENSG00000183531.1,ENSG00000183671.8,ENSG00000184160.6,ENSG00000184227.3,ENSG00000184347.10,ENSG00000185483.7,ENSG00000186340.10,ENSG00000187288.6,ENSG00000187634.6,ENSG00000188783.5,ENSG00000188869.8,ENSG00000189129.9,ENSG00000196711.4,ENSG00000197415.7,ENSG00000197614.6,ENSG00000197757.7,ENSG00000198353.6,ENSG00000198542.9,ENSG00000199460.2,ENSG00000203721.1,ENSG00000203805.6,ENSG00000204174.2,ENSG00000204176.9,ENSG00000204262.7,ENSG00000204941.9,ENSG00000205002.3,ENSG00000207561.1,ENSG00000211445.7,ENSG00000213626.7,ENSG00000213857.3,ENSG00000214970.4,ENSG00000221028.1,ENSG00000223477.3,ENSG00000223652.2,ENSG00000223764.2,ENSG00000223786.1,ENSG00000223930.1,ENSG00000223953.3,ENSG00000224259.1,ENSG00000224743.2,ENSG00000225656.1,ENSG00000226510.1,ENSG00000226629.1,ENSG00000226965.1,ENSG00000227220.1,ENSG00000228221.1,ENSG00000228313.3,ENSG00000229373.4,ENSG00000229720.1,ENSG00000230216.1,ENSG00000230417.6,ENSG00000230515.1,ENSG00000230710.1,ENSG00000232363.1,ENSG00000232756.1,ENSG00000232814.2,ENSG00000232939.1,ENSG00000233354.1,ENSG00000233574.1,ENSG00000233588.1,ENSG00000233682.2,ENSG00000233901.1,ENSG00000234362.1,ENSG00000235288.1,ENSG00000235601.1,ENSG00000235636.1,ENSG00000235997.2,ENSG00000236166.1,ENSG00000236310.1,ENSG00000237234.2,ENSG00000237697.2,ENSG00000238291.1,ENSG00000239828.2,ENSG00000241644.2,ENSG00000243018.1,ENSG00000244486.3,ENSG00000244649.2,ENSG00000245067.2,ENSG00000245812.2,ENSG00000248456.1,ENSG00000248498.3,ENSG00000249706.1,ENSG00000250056.1,ENSG00000250240.1,ENSG00000253163.1,ENSG00000253595.1,ENSG00000253658.1,ENSG00000253702.1,ENSG00000253767.1,ENSG00000254187.1,ENSG00000254295.1,ENSG00000254369.2,ENSG00000254542.1,ENSG00000254959.2,ENSG00000255071.1,ENSG00000255727.1,ENSG00000256261.1,ENSG00000257596.1,ENSG00000257940.1,ENSG00000258624.1,ENSG00000258773.1,ENSG00000258873.2,ENSG00000259256.1,ENSG00000259279.1,ENSG00000259345.1,ENSG00000259450.1,ENSG00000259627.1,ENSG00000259721.1,ENSG00000260910.1,ENSG00000261105.1,ENSG00000261305.1,ENSG00000261425.1,ENSG00000262185.1,ENSG00000262888.1,ENSG00000263176.1,ENSG00000263432.1,ENSG00000263858.1,ENSG00000264986.1,ENSG00000265438.1,ENSG00000265984.1,ENSG00000267317.1,ENSG00000267328.1,ENSG00000268894.2,ENSG00000269728.1,ENSG00000270058.1,ENSG00000270705.1,ENSG00000271373.1,ENSG00000271709.1,ENSG00000272243.1,ENSG00000272761.1,ENSG00000273006.1,ENSG00000273046.1</t>
  </si>
  <si>
    <t>UBERON:0001264</t>
  </si>
  <si>
    <t>pancreas</t>
  </si>
  <si>
    <t>An endoderm derived structure that produces precursors of digestive enzymes and blood glucose regulating enzymes[GO].</t>
  </si>
  <si>
    <t>CNhs10877,CNhs11756</t>
  </si>
  <si>
    <t>CATG00000000329.1,CATG00000001301.1,CATG00000002226.1,CATG00000003048.1,CATG00000003736.1,CATG00000004815.1,CATG00000004853.1,CATG00000004905.1,CATG00000005923.1,CATG00000006163.1,CATG00000007270.1,CATG00000008747.1,CATG00000009855.1,CATG00000010575.1,CATG00000010629.1,CATG00000016425.1,CATG00000019922.1,CATG00000021810.1,CATG00000022668.1,CATG00000023644.1,CATG00000024018.1,CATG00000024019.1,CATG00000024842.1,CATG00000025283.1,CATG00000025794.1,CATG00000032061.1,CATG00000032396.1,CATG00000032523.1,CATG00000034244.1,CATG00000036945.1,CATG00000038395.1,CATG00000039263.1,CATG00000041458.1,CATG00000042427.1,CATG00000047868.1,CATG00000051222.1,CATG00000052203.1,CATG00000052765.1,CATG00000053270.1,CATG00000053531.1,CATG00000054683.1,CATG00000055806.1,CATG00000057141.1,CATG00000057161.1,CATG00000057183.1,CATG00000059279.1,CATG00000063140.1,CATG00000065848.1,CATG00000067491.1,CATG00000067512.1,CATG00000068140.1,CATG00000068597.1,CATG00000069370.1,CATG00000069660.1,CATG00000072311.1,CATG00000077249.1,CATG00000077375.1,CATG00000081305.1,CATG00000081370.1,CATG00000081712.1,CATG00000083466.1,CATG00000089054.1,CATG00000089593.1,CATG00000089951.1,CATG00000093327.1,CATG00000096065.1,CATG00000096941.1,CATG00000097429.1,CATG00000098775.1,CATG00000099936.1,CATG00000100635.1,CATG00000101750.1,CATG00000102244.1,CATG00000102335.1,CATG00000105103.1,CATG00000107725.1,CATG00000109821.1,CATG00000111286.1,CATG00000113156.1,CATG00000113327.1,CATG00000114683.1,ENSG00000016082.10,ENSG00000072657.4,ENSG00000081923.6,ENSG00000109084.9,ENSG00000112246.5,ENSG00000120341.14,ENSG00000136010.9,ENSG00000138131.3,ENSG00000149735.2,ENSG00000164845.12,ENSG00000166825.9,ENSG00000168952.11,ENSG00000185624.10,ENSG00000188451.7,ENSG00000196975.10,ENSG00000197181.7,ENSG00000197506.6,ENSG00000204219.5,ENSG00000206838.1,ENSG00000207864.1,ENSG00000213226.4,ENSG00000215032.2,ENSG00000215349.2,ENSG00000215448.3,ENSG00000216676.2,ENSG00000221091.1,ENSG00000223828.1,ENSG00000224050.1,ENSG00000224438.3,ENSG00000224986.2,ENSG00000225398.2,ENSG00000225573.3,ENSG00000225578.1,ENSG00000227586.4,ENSG00000228717.1,ENSG00000229349.2,ENSG00000230082.1,ENSG00000230841.2,ENSG00000232316.1,ENSG00000234061.1,ENSG00000235962.4,ENSG00000236080.2,ENSG00000238344.1,ENSG00000240395.1,ENSG00000240970.1,ENSG00000246273.2,ENSG00000248288.1,ENSG00000248307.1,ENSG00000248439.2,ENSG00000248527.1,ENSG00000250144.1,ENSG00000250359.1,ENSG00000250424.3,ENSG00000251161.2,ENSG00000253102.1,ENSG00000253404.1,ENSG00000254406.1,ENSG00000255606.1,ENSG00000257243.1,ENSG00000258633.1,ENSG00000258895.1,ENSG00000258904.1,ENSG00000259343.1,ENSG00000259579.1,ENSG00000262837.1,ENSG00000263812.1,ENSG00000266294.1,ENSG00000266876.1,ENSG00000267117.1,ENSG00000267319.1,ENSG00000267747.1,ENSG00000268485.1,ENSG00000268686.1,ENSG00000268983.1,ENSG00000269543.1,ENSG00000271499.1,ENSG00000271557.1,ENSG00000272345.1,ENSG00000272459.1,ENSG00000272588.1</t>
  </si>
  <si>
    <t>UBERON:0001353</t>
  </si>
  <si>
    <t>anal region</t>
  </si>
  <si>
    <t>The anus and surrounding regions. Encompasses both internal and external regions, where present</t>
  </si>
  <si>
    <t>CNhs10616,CNhs10628,CNhs10882,CNhs10883,CNhs11920,CNhs11972,CNhs11973,CNhs11976,CNhs12014,CNhs12015,CNhs12854,CNhs13464</t>
  </si>
  <si>
    <t>CATG00000000425.1,CATG00000011000.1,CATG00000013436.1,CATG00000018122.1,CATG00000031039.1,CATG00000032487.1,CATG00000035290.1,CATG00000045556.1,CATG00000047643.1,CATG00000049817.1,CATG00000052032.1,CATG00000056291.1,CATG00000057896.1,CATG00000058811.1,CATG00000060012.1,CATG00000061625.1,CATG00000063239.1,CATG00000069957.1,CATG00000070025.1,CATG00000072986.1,CATG00000073314.1,CATG00000078017.1,CATG00000081623.1,CATG00000087736.1,CATG00000094156.1,CATG00000095519.1,CATG00000095923.1,CATG00000096663.1,CATG00000096938.1,CATG00000106344.1,CATG00000109844.1,CATG00000110062.1,CATG00000113077.1,ENSG00000005001.5,ENSG00000014257.11,ENSG00000016082.10,ENSG00000019991.11,ENSG00000061455.10,ENSG00000065534.14,ENSG00000069011.11,ENSG00000079257.3,ENSG00000087916.7,ENSG00000100867.10,ENSG00000103241.5,ENSG00000104321.6,ENSG00000105668.3,ENSG00000106031.6,ENSG00000106038.8,ENSG00000106541.7,ENSG00000109182.7,ENSG00000110375.2,ENSG00000118526.6,ENSG00000118849.5,ENSG00000121075.5,ENSG00000124664.6,ENSG00000128713.11,ENSG00000128714.5,ENSG00000129514.4,ENSG00000130176.3,ENSG00000133392.12,ENSG00000137648.12,ENSG00000138294.9,ENSG00000138735.11,ENSG00000141052.13,ENSG00000142619.4,ENSG00000144140.5,ENSG00000145506.9,ENSG00000145808.4,ENSG00000146166.12,ENSG00000148346.7,ENSG00000153292.11,ENSG00000154330.8,ENSG00000159182.3,ENSG00000159184.7,ENSG00000163017.9,ENSG00000163145.8,ENSG00000163431.11,ENSG00000164379.4,ENSG00000164616.10,ENSG00000164764.10,ENSG00000165078.7,ENSG00000166960.12,ENSG00000167034.9,ENSG00000167653.4,ENSG00000168356.7,ENSG00000173212.4,ENSG00000183742.8,ENSG00000184012.7,ENSG00000184374.2,ENSG00000184564.8,ENSG00000188729.2,ENSG00000196085.5,ENSG00000196542.4,ENSG00000196711.4,ENSG00000204291.6,ENSG00000204618.4,ENSG00000207621.1,ENSG00000207817.1,ENSG00000219790.3,ENSG00000221246.1,ENSG00000222035.2,ENSG00000224689.3,ENSG00000225655.1,ENSG00000226598.1,ENSG00000227722.1,ENSG00000229336.1,ENSG00000229497.1,ENSG00000229637.2,ENSG00000231943.3,ENSG00000232229.1,ENSG00000232855.2,ENSG00000234460.1,ENSG00000235269.1,ENSG00000236028.1,ENSG00000237271.1,ENSG00000238120.1,ENSG00000238291.1,ENSG00000240990.5,ENSG00000243004.1,ENSG00000243627.4,ENSG00000243766.3,ENSG00000245648.1,ENSG00000248191.1,ENSG00000248909.1,ENSG00000249669.3,ENSG00000250328.1,ENSG00000253135.1,ENSG00000253261.1,ENSG00000253864.1,ENSG00000257542.4,ENSG00000258414.1,ENSG00000258498.2,ENSG00000258766.1,ENSG00000259663.2,ENSG00000260459.2,ENSG00000261083.1,ENSG00000263325.1,ENSG00000263718.2,ENSG00000266494.1,ENSG00000267405.1,ENSG00000268388.1,ENSG00000268791.1,ENSG00000268926.1,ENSG00000268947.1,ENSG00000269186.1,ENSG00000270058.1,ENSG00000270412.1,ENSG00000270571.2</t>
  </si>
  <si>
    <t>UBERON:0001473</t>
  </si>
  <si>
    <t>lymphatic vessel</t>
  </si>
  <si>
    <t>A vessel that contains or conveys lymph, that originates as an interfibrillar or intercellular cleft or space in a tissue or organ, and that if small has no distinct walls or walls composed only of endothelial cells and if large resembles a vein in structure[BTO].</t>
  </si>
  <si>
    <t>CNhs10865,CNhs11322,CNhs11901,CNhs11906,CNhs11936,CNhs12118,CNhs13157,CNhs13276</t>
  </si>
  <si>
    <t>CATG00000000413.1,CATG00000001193.1,CATG00000002414.1,CATG00000003643.1,CATG00000004250.1,CATG00000005145.1,CATG00000005460.1,CATG00000005720.1,CATG00000006141.1,CATG00000007614.1,CATG00000007789.1,CATG00000007968.1,CATG00000008686.1,CATG00000010061.1,CATG00000010291.1,CATG00000010301.1,CATG00000010312.1,CATG00000011094.1,CATG00000012288.1,CATG00000012956.1,CATG00000014376.1,CATG00000015961.1,CATG00000018058.1,CATG00000018269.1,CATG00000018519.1,CATG00000018618.1,CATG00000019022.1,CATG00000021764.1,CATG00000022645.1,CATG00000022675.1,CATG00000022729.1,CATG00000022919.1,CATG00000023238.1,CATG00000023239.1,CATG00000025211.1,CATG00000028000.1,CATG00000028003.1,CATG00000028059.1,CATG00000028311.1,CATG00000029938.1,CATG00000029944.1,CATG00000030079.1,CATG00000035101.1,CATG00000035663.1,CATG00000037659.1,CATG00000037972.1,CATG00000038157.1,CATG00000038217.1,CATG00000038563.1,CATG00000039382.1,CATG00000039987.1,CATG00000041603.1,CATG00000042669.1,CATG00000042805.1,CATG00000042818.1,CATG00000042866.1,CATG00000042868.1,CATG00000042870.1,CATG00000046578.1,CATG00000047180.1,CATG00000048085.1,CATG00000048453.1,CATG00000048945.1,CATG00000049429.1,CATG00000049492.1,CATG00000050201.1,CATG00000056050.1,CATG00000056521.1,CATG00000057723.1,CATG00000058206.1,CATG00000059212.1,CATG00000059443.1,CATG00000059666.1,CATG00000059671.1,CATG00000059678.1,CATG00000062137.1,CATG00000062749.1,CATG00000062829.1,CATG00000063735.1,CATG00000064106.1,CATG00000064107.1,CATG00000064302.1,CATG00000064355.1,CATG00000064770.1,CATG00000065439.1,CATG00000066408.1,CATG00000066937.1,CATG00000068525.1,CATG00000068634.1,CATG00000068636.1,CATG00000068639.1,CATG00000068640.1,CATG00000070342.1,CATG00000071097.1,CATG00000071391.1,CATG00000072315.1,CATG00000072615.1,CATG00000072792.1,CATG00000073314.1,CATG00000073842.1,CATG00000073954.1,CATG00000074073.1,CATG00000074711.1,CATG00000074854.1,CATG00000074856.1,CATG00000075172.1,CATG00000075303.1,CATG00000075536.1,CATG00000076233.1,CATG00000076722.1,CATG00000078931.1,CATG00000079927.1,CATG00000080186.1,CATG00000080204.1,CATG00000081952.1,CATG00000083054.1,CATG00000084021.1,CATG00000084436.1,CATG00000084443.1,CATG00000085764.1,CATG00000087379.1,CATG00000088515.1,CATG00000088987.1,CATG00000089628.1,CATG00000092814.1,CATG00000093365.1,CATG00000095078.1,CATG00000096923.1,CATG00000098744.1,CATG00000100969.1,CATG00000102471.1,CATG00000104504.1,CATG00000105595.1,CATG00000105604.1,CATG00000105764.1,CATG00000107384.1,CATG00000107562.1,CATG00000110135.1,CATG00000110732.1,CATG00000113398.1,CATG00000114932.1,CATG00000115978.1,CATG00000115980.1,CATG00000116489.1,CATG00000117065.1,CATG00000117069.1,CATG00000117070.1,CATG00000117071.1,ENSG00000007908.11,ENSG00000037280.11,ENSG00000047617.10,ENSG00000064989.8,ENSG00000066056.9,ENSG00000069122.14,ENSG00000073146.11,ENSG00000074527.7,ENSG00000074590.9,ENSG00000076706.10,ENSG00000078401.6,ENSG00000086696.6,ENSG00000087237.6,ENSG00000091879.9,ENSG00000100311.12,ENSG00000102010.10,ENSG00000105499.9,ENSG00000106366.7,ENSG00000106540.4,ENSG00000108342.8,ENSG00000108622.6,ENSG00000110799.9,ENSG00000113555.4,ENSG00000114698.10,ENSG00000115380.14,ENSG00000117245.8,ENSG00000120156.16,ENSG00000120279.6,ENSG00000120337.7,ENSG00000124019.9,ENSG00000125378.11,ENSG00000126562.12,ENSG00000126785.8,ENSG00000127329.10,ENSG00000127920.5,ENSG00000128052.8,ENSG00000128645.11,ENSG00000128709.10,ENSG00000128710.5,ENSG00000130307.7,ENSG00000130513.6,ENSG00000135636.9,ENSG00000138722.5,ENSG00000139567.8,ENSG00000140465.9,ENSG00000140873.11,ENSG00000144837.4,ENSG00000147113.12,ENSG00000148677.6,ENSG00000149564.7,ENSG00000150048.6,ENSG00000153162.8,ENSG00000154133.10,ENSG00000157510.9,ENSG00000157554.14,ENSG00000157570.7,ENSG00000158352.11,ENSG00000161940.6,ENSG00000162493.12,ENSG00000162618.8,ENSG00000163762.2,ENSG00000164035.5,ENSG00000164283.8,ENSG00000164400.4,ENSG00000166670.5,ENSG00000166960.12,ENSG00000169291.5,ENSG00000169908.6,ENSG00000170891.6,ENSG00000171388.9,ENSG00000172889.11,ENSG00000173269.9,ENSG00000174059.12,ENSG00000174175.12,ENSG00000175471.15,ENSG00000175746.4,ENSG00000176435.6,ENSG00000178175.7,ENSG00000178922.12,ENSG00000179776.13,ENSG00000182240.11,ENSG00000183578.5,ENSG00000183615.5,ENSG00000184058.8,ENSG00000184113.8,ENSG00000185070.6,ENSG00000185112.4,ENSG00000185361.4,ENSG00000186105.7,ENSG00000187229.3,ENSG00000187498.10,ENSG00000189056.9,ENSG00000197261.7,ENSG00000198691.7,ENSG00000198844.6,ENSG00000199161.1,ENSG00000203434.2,ENSG00000203635.2,ENSG00000203883.5,ENSG00000204403.5,ENSG00000205502.3,ENSG00000207798.1,ENSG00000213886.3,ENSG00000222888.1,ENSG00000222958.1,ENSG00000223786.1,ENSG00000225775.1,ENSG00000226197.2,ENSG00000226363.3,ENSG00000226425.1,ENSG00000226762.1,ENSG00000226790.2,ENSG00000227695.1,ENSG00000227764.1,ENSG00000228401.3,ENSG00000228485.1,ENSG00000228495.1,ENSG00000229108.1,ENSG00000229308.1,ENSG00000229953.1,ENSG00000230191.1,ENSG00000230266.1,ENSG00000230309.1,ENSG00000230479.1,ENSG00000231298.2,ENSG00000232926.1,ENSG00000233251.3,ENSG00000233292.1,ENSG00000235410.1,ENSG00000235505.3,ENSG00000236641.1,ENSG00000236740.2,ENSG00000238970.1,ENSG00000241651.3,ENSG00000243243.1,ENSG00000243509.4,ENSG00000244694.3,ENSG00000248132.2,ENSG00000249631.1,ENSG00000249751.1,ENSG00000253177.1,ENSG00000254943.1,ENSG00000254975.1,ENSG00000255462.1,ENSG00000256083.1,ENSG00000256492.1,ENSG00000257732.1,ENSG00000258504.2,ENSG00000258808.1,ENSG00000258902.1,ENSG00000258945.1,ENSG00000259107.1,ENSG00000259222.1,ENSG00000259278.1,ENSG00000260604.1,ENSG00000260889.1,ENSG00000260922.1,ENSG00000263681.1,ENSG00000264175.1,ENSG00000265799.1,ENSG00000266903.1,ENSG00000267052.1,ENSG00000267107.2,ENSG00000267583.1,ENSG00000269155.1,ENSG00000270547.1,ENSG00000271978.1,ENSG00000272180.1,ENSG00000272473.1,ENSG00000272575.1</t>
  </si>
  <si>
    <t>UBERON:0001556</t>
  </si>
  <si>
    <t>lower urinary tract</t>
  </si>
  <si>
    <t>Subdivision of urinary system which consists of the urinary bladder and the urethra.</t>
  </si>
  <si>
    <t>CNhs10616,CNhs13464</t>
  </si>
  <si>
    <t>CATG00000000131.1,CATG00000000282.1,CATG00000000425.1,CATG00000000525.1,CATG00000001175.1,CATG00000001452.1,CATG00000001466.1,CATG00000001624.1,CATG00000001625.1,CATG00000001760.1,CATG00000002226.1,CATG00000002560.1,CATG00000002693.1,CATG00000002849.1,CATG00000002928.1,CATG00000003053.1,CATG00000003084.1,CATG00000003198.1,CATG00000003987.1,CATG00000004070.1,CATG00000004775.1,CATG00000004860.1,CATG00000005088.1,CATG00000005228.1,CATG00000005325.1,CATG00000005676.1,CATG00000005754.1,CATG00000005989.1,CATG00000006113.1,CATG00000006126.1,CATG00000006444.1,CATG00000007023.1,CATG00000007143.1,CATG00000007639.1,CATG00000007655.1,CATG00000008210.1,CATG00000008552.1,CATG00000008967.1,CATG00000009434.1,CATG00000010029.1,CATG00000010265.1,CATG00000011363.1,CATG00000011740.1,CATG00000011990.1,CATG00000012039.1,CATG00000012060.1,CATG00000012641.1,CATG00000013074.1,CATG00000013191.1,CATG00000013390.1,CATG00000013436.1,CATG00000013461.1,CATG00000013557.1,CATG00000013791.1,CATG00000014149.1,CATG00000015475.1,CATG00000016260.1,CATG00000016516.1,CATG00000016584.1,CATG00000017254.1,CATG00000017268.1,CATG00000018122.1,CATG00000019244.1,CATG00000019606.1,CATG00000019931.1,CATG00000019981.1,CATG00000021433.1,CATG00000021465.1,CATG00000022133.1,CATG00000022612.1,CATG00000022726.1,CATG00000022773.1,CATG00000023658.1,CATG00000023686.1,CATG00000023834.1,CATG00000023837.1,CATG00000024074.1,CATG00000024110.1,CATG00000024263.1,CATG00000024269.1,CATG00000024470.1,CATG00000025154.1,CATG00000025322.1,CATG00000026087.1,CATG00000026872.1,CATG00000026897.1,CATG00000028212.1,CATG00000028573.1,CATG00000029169.1,CATG00000029818.1,CATG00000030049.1,CATG00000030326.1,CATG00000030514.1,CATG00000030656.1,CATG00000030664.1,CATG00000031039.1,CATG00000031398.1,CATG00000032682.1,CATG00000032934.1,CATG00000033203.1,CATG00000033225.1,CATG00000033273.1,CATG00000033628.1,CATG00000034633.1,CATG00000034764.1,CATG00000034770.1,CATG00000034903.1,CATG00000034912.1,CATG00000034983.1,CATG00000035199.1,CATG00000036596.1,CATG00000037143.1,CATG00000037287.1,CATG00000037292.1,CATG00000037412.1,CATG00000038379.1,CATG00000038552.1,CATG00000038715.1,CATG00000038832.1,CATG00000039703.1,CATG00000039770.1,CATG00000039834.1,CATG00000039899.1,CATG00000040012.1,CATG00000040098.1,CATG00000040147.1,CATG00000040173.1,CATG00000040313.1,CATG00000040400.1,CATG00000040576.1,CATG00000041016.1,CATG00000041106.1,CATG00000041595.1,CATG00000042245.1,CATG00000042556.1,CATG00000042679.1,CATG00000042920.1,CATG00000042995.1,CATG00000043581.1,CATG00000043709.1,CATG00000043843.1,CATG00000043978.1,CATG00000044399.1,CATG00000044406.1,CATG00000044438.1,CATG00000045556.1,CATG00000045557.1,CATG00000046405.1,CATG00000046648.1,CATG00000047205.1,CATG00000047215.1,CATG00000047263.1,CATG00000047266.1,CATG00000047571.1,CATG00000047643.1,CATG00000047651.1,CATG00000047792.1,CATG00000047864.1,CATG00000048906.1,CATG00000049200.1,CATG00000049274.1,CATG00000049719.1,CATG00000049943.1,CATG00000051152.1,CATG00000051290.1,CATG00000051578.1,CATG00000052138.1,CATG00000052505.1,CATG00000052722.1,CATG00000052905.1,CATG00000052991.1,CATG00000053198.1,CATG00000053275.1,CATG00000053458.1,CATG00000053553.1,CATG00000053664.1,CATG00000053758.1,CATG00000053830.1,CATG00000054380.1,CATG00000054486.1,CATG00000054929.1,CATG00000055167.1,CATG00000055285.1,CATG00000055371.1,CATG00000055449.1,CATG00000055877.1,CATG00000056055.1,CATG00000056063.1,CATG00000056198.1,CATG00000056202.1,CATG00000056291.1,CATG00000056292.1,CATG00000056451.1,CATG00000056574.1,CATG00000056648.1,CATG00000056736.1,CATG00000056737.1,CATG00000056897.1,CATG00000057103.1,CATG00000057256.1,CATG00000057268.1,CATG00000057487.1,CATG00000057926.1,CATG00000058545.1,CATG00000058605.1,CATG00000058898.1,CATG00000060264.1,CATG00000060393.1,CATG00000060576.1,CATG00000061339.1,CATG00000061767.1,CATG00000062054.1,CATG00000062196.1,CATG00000063114.1,CATG00000063227.1,CATG00000063239.1,CATG00000063363.1,CATG00000063616.1,CATG00000064119.1,CATG00000065030.1,CATG00000066419.1,CATG00000066660.1,CATG00000067192.1,CATG00000067216.1,CATG00000067653.1,CATG00000067783.1,CATG00000068251.1,CATG00000068471.1,CATG00000068678.1,CATG00000068765.1,CATG00000069426.1,CATG00000070025.1,CATG00000070060.1,CATG00000070272.1,CATG00000070367.1,CATG00000070953.1,CATG00000072709.1,CATG00000072949.1,CATG00000072986.1,CATG00000073314.1,CATG00000073717.1,CATG00000073851.1,CATG00000074129.1,CATG00000074991.1,CATG00000075693.1,CATG00000075756.1,CATG00000076029.1,CATG00000076127.1,CATG00000076161.1,CATG00000076637.1,CATG00000076722.1,CATG00000078017.1,CATG00000078985.1,CATG00000078987.1,CATG00000079394.1,CATG00000079789.1,CATG00000079841.1,CATG00000079979.1,CATG00000080296.1,CATG00000081048.1,CATG00000081055.1,CATG00000081623.1,CATG00000081737.1,CATG00000082086.1,CATG00000082410.1,CATG00000082634.1,CATG00000083662.1,CATG00000083794.1,CATG00000083876.1,CATG00000084021.1,CATG00000085616.1,CATG00000086009.1,CATG00000086486.1,CATG00000086904.1,CATG00000087208.1,CATG00000087490.1,CATG00000087736.1,CATG00000088892.1,CATG00000089008.1,CATG00000089178.1,CATG00000089472.1,CATG00000090664.1,CATG00000090715.1,CATG00000090770.1,CATG00000091099.1,CATG00000091162.1,CATG00000091494.1,CATG00000091596.1,CATG00000091710.1,CATG00000091849.1,CATG00000092115.1,CATG00000092291.1,CATG00000092325.1,CATG00000092347.1,CATG00000092575.1,CATG00000092805.1,CATG00000092951.1,CATG00000094825.1,CATG00000095121.1,CATG00000096441.1,CATG00000096842.1,CATG00000096938.1,CATG00000097275.1,CATG00000097954.1,CATG00000098364.1,CATG00000098408.1,CATG00000098600.1,CATG00000099776.1,CATG00000100175.1,CATG00000100323.1,CATG00000100535.1,CATG00000100812.1,CATG00000101348.1,CATG00000102388.1,CATG00000102428.1,CATG00000102566.1,CATG00000102807.1,CATG00000103180.1,CATG00000103723.1,CATG00000103763.1,CATG00000104274.1,CATG00000104629.1,CATG00000104799.1,CATG00000105243.1,CATG00000105389.1,CATG00000105753.1,CATG00000105910.1,CATG00000106304.1,CATG00000106691.1,CATG00000107763.1,CATG00000108214.1,CATG00000108363.1,CATG00000108439.1,CATG00000110133.1,CATG00000111608.1,CATG00000112799.1,CATG00000113077.1,CATG00000113163.1,CATG00000113262.1,CATG00000113597.1,CATG00000113732.1,CATG00000113983.1,CATG00000114304.1,CATG00000114373.1,CATG00000115000.1,CATG00000115001.1,CATG00000115015.1,CATG00000115668.1,CATG00000116228.1,CATG00000116421.1,CATG00000116688.1,CATG00000116943.1,CATG00000116995.1,CATG00000117413.1,CATG00000117664.1,CATG00000117731.1,CATG00000117734.1,CATG00000118167.1,ENSG00000004948.9,ENSG00000005001.5,ENSG00000005073.5,ENSG00000005108.11,ENSG00000007866.14,ENSG00000016082.10,ENSG00000016602.8,ENSG00000017427.11,ENSG00000019102.7,ENSG00000034971.10,ENSG00000044524.6,ENSG00000049319.2,ENSG00000050555.13,ENSG00000053328.8,ENSG00000054938.11,ENSG00000061455.10,ENSG00000064270.8,ENSG00000064655.14,ENSG00000065325.8,ENSG00000065534.14,ENSG00000065717.10,ENSG00000068781.16,ENSG00000069702.6,ENSG00000070193.4,ENSG00000070748.13,ENSG00000072163.14,ENSG00000072195.10,ENSG00000072952.14,ENSG00000073282.8,ENSG00000075073.10,ENSG00000079308.12,ENSG00000081923.6,ENSG00000083307.6,ENSG00000085276.13,ENSG00000085465.11,ENSG00000086570.8,ENSG00000087128.5,ENSG00000088320.3,ENSG00000088881.16,ENSG00000090006.13,ENSG00000095303.10,ENSG00000095637.16,ENSG00000100249.4,ENSG00000100373.5,ENSG00000100628.7,ENSG00000100867.10,ENSG00000101213.5,ENSG00000101335.5,ENSG00000101938.10,ENSG00000101951.12,ENSG00000102287.12,ENSG00000102554.9,ENSG00000102837.6,ENSG00000103175.6,ENSG00000103196.7,ENSG00000103200.6,ENSG00000103241.5,ENSG00000103710.6,ENSG00000104140.6,ENSG00000105668.3,ENSG00000106018.9,ENSG00000106031.6,ENSG00000106034.13,ENSG00000106038.8,ENSG00000106258.9,ENSG00000106772.13,ENSG00000106809.6,ENSG00000107796.8,ENSG00000108405.3,ENSG00000109101.3,ENSG00000109471.4,ENSG00000110375.2,ENSG00000111319.8,ENSG00000111432.4,ENSG00000111452.8,ENSG00000112175.6,ENSG00000112214.6,ENSG00000112562.14,ENSG00000113205.2,ENSG00000114315.3,ENSG00000115556.9,ENSG00000118407.10,ENSG00000118526.6,ENSG00000119147.5,ENSG00000119699.3,ENSG00000121075.5,ENSG00000122548.3,ENSG00000122786.15,ENSG00000123243.10,ENSG00000123358.15,ENSG00000124143.6,ENSG00000124212.5,ENSG00000124215.12,ENSG00000124429.13,ENSG00000124593.10,ENSG00000124664.6,ENSG00000126218.7,ENSG00000127083.7,ENSG00000128573.18,ENSG00000128591.11,ENSG00000128709.10,ENSG00000128710.5,ENSG00000128713.11,ENSG00000128714.5,ENSG00000128849.9,ENSG00000129116.13,ENSG00000129514.4,ENSG00000130176.3,ENSG00000130300.4,ENSG00000130700.6,ENSG00000130940.10,ENSG00000131055.4,ENSG00000131471.2,ENSG00000131831.13,ENSG00000132561.9,ENSG00000133392.12,ENSG00000134398.8,ENSG00000134533.2,ENSG00000135111.10,ENSG00000135333.9,ENSG00000135373.8,ENSG00000136546.9,ENSG00000137124.6,ENSG00000137648.12,ENSG00000137699.12,ENSG00000137857.13,ENSG00000137877.8,ENSG00000137878.12,ENSG00000138294.9,ENSG00000138615.4,ENSG00000138741.6,ENSG00000139304.8,ENSG00000140279.8,ENSG00000140416.15,ENSG00000140807.4,ENSG00000141052.13,ENSG00000141469.12,ENSG00000141579.6,ENSG00000142515.10,ENSG00000142619.4,ENSG00000142973.8,ENSG00000143217.7,ENSG00000143867.5,ENSG00000144045.9,ENSG00000144681.6,ENSG00000144857.10,ENSG00000145012.8,ENSG00000145113.17,ENSG00000145283.7,ENSG00000145423.4,ENSG00000145777.10,ENSG00000145850.4,ENSG00000145936.4,ENSG00000148357.12,ENSG00000148671.9,ENSG00000149021.2,ENSG00000149043.12,ENSG00000149131.11,ENSG00000149451.13,ENSG00000149573.4,ENSG00000149596.6,ENSG00000150051.9,ENSG00000151617.11,ENSG00000151962.3,ENSG00000152137.2,ENSG00000152268.8,ENSG00000152527.9,ENSG00000152785.6,ENSG00000153093.14,ENSG00000153292.11,ENSG00000154240.12,ENSG00000154330.8,ENSG00000154553.9,ENSG00000154556.13,ENSG00000155066.11,ENSG00000156218.8,ENSG00000157110.11,ENSG00000157214.9,ENSG00000158748.3,ENSG00000158786.4,ENSG00000159176.9,ENSG00000159182.3,ENSG00000159184.7,ENSG00000159307.14,ENSG00000161594.6,ENSG00000162009.7,ENSG00000162599.11,ENSG00000162949.12,ENSG00000163017.9,ENSG00000163141.14,ENSG00000163145.8,ENSG00000163431.11,ENSG00000163435.11,ENSG00000163681.10,ENSG00000163898.5,ENSG00000163993.6,ENSG00000164035.5,ENSG00000164056.6,ENSG00000164197.7,ENSG00000164379.4,ENSG00000164532.10,ENSG00000164616.10,ENSG00000164690.3,ENSG00000164764.10,ENSG00000164855.11,ENSG00000164920.5,ENSG00000165072.9,ENSG00000165078.7,ENSG00000165197.4,ENSG00000165272.10,ENSG00000165966.10,ENSG00000166199.8,ENSG00000166831.4,ENSG00000166960.12,ENSG00000167165.14,ENSG00000167281.14,ENSG00000167332.7,ENSG00000167608.7,ENSG00000167634.8,ENSG00000167641.6,ENSG00000167653.4,ENSG00000167741.6,ENSG00000167749.7,ENSG00000167751.8,ENSG00000168079.12,ENSG00000168269.7,ENSG00000168356.7,ENSG00000168386.14,ENSG00000168447.6,ENSG00000168907.9,ENSG00000169071.10,ENSG00000169083.11,ENSG00000169116.7,ENSG00000169218.9,ENSG00000169435.9,ENSG00000170381.8,ENSG00000170509.7,ENSG00000170615.10,ENSG00000170927.10,ENSG00000171954.8,ENSG00000172250.10,ENSG00000172403.6,ENSG00000172476.3,ENSG00000172935.8,ENSG00000172987.8,ENSG00000173212.4,ENSG00000173237.4,ENSG00000173376.9,ENSG00000174226.4,ENSG00000174348.9,ENSG00000174403.11,ENSG00000174567.7,ENSG00000174680.5,ENSG00000175084.7,ENSG00000175147.7,ENSG00000175356.8,ENSG00000175697.6,ENSG00000175899.10,ENSG00000176153.10,ENSG00000176826.11,ENSG00000176907.3,ENSG00000176945.12,ENSG00000177138.11,ENSG00000177685.12,ENSG00000177992.9,ENSG00000179362.10,ENSG00000179403.10,ENSG00000179913.6,ENSG00000180251.4,ENSG00000180264.6,ENSG00000180383.3,ENSG00000180438.10,ENSG00000181072.7,ENSG00000181856.10,ENSG00000182107.5,ENSG00000182208.8,ENSG00000182253.10,ENSG00000182463.11,ENSG00000182575.7,ENSG00000183036.6,ENSG00000183067.5,ENSG00000183273.2,ENSG00000183421.7,ENSG00000183801.3,ENSG00000183844.12,ENSG00000184012.7,ENSG00000184564.8,ENSG00000184828.5,ENSG00000185442.8,ENSG00000186204.10,ENSG00000187479.4,ENSG00000187848.8,ENSG00000187955.7,ENSG00000188086.8,ENSG00000188158.10,ENSG00000188373.4,ENSG00000188660.3,ENSG00000188783.5,ENSG00000189367.10,ENSG00000189409.8,ENSG00000196085.5,ENSG00000196167.5,ENSG00000196542.4,ENSG00000196557.6,ENSG00000196689.6,ENSG00000196711.4,ENSG00000196917.4,ENSG00000197256.6,ENSG00000197321.10,ENSG00000197361.5,ENSG00000197565.11,ENSG00000197705.5,ENSG00000197953.5,ENSG00000198515.9,ENSG00000198523.5,ENSG00000198774.3,ENSG00000199047.1,ENSG00000199436.1,ENSG00000199562.1,ENSG00000202058.1,ENSG00000202119.1,ENSG00000202566.2,ENSG00000203499.6,ENSG00000203697.7,ENSG00000204518.2,ENSG00000204616.6,ENSG00000204618.4,ENSG00000205002.3,ENSG00000206072.8,ENSG00000207460.1,ENSG00000207621.1,ENSG00000207808.1,ENSG00000207830.1,ENSG00000207834.1,ENSG00000208035.1,ENSG00000211592.2,ENSG00000211640.3,ENSG00000211648.2,ENSG00000211653.2,ENSG00000211656.2,ENSG00000211660.3,ENSG00000211662.2,ENSG00000211669.2,ENSG00000211672.2,ENSG00000211675.2,ENSG00000211895.3,ENSG00000211899.3,ENSG00000211933.2,ENSG00000211934.2,ENSG00000211935.2,ENSG00000211937.2,ENSG00000211938.2,ENSG00000211939.2,ENSG00000211950.2,ENSG00000211962.2,ENSG00000211966.2,ENSG00000211968.2,ENSG00000211970.2,ENSG00000211973.2,ENSG00000211974.2,ENSG00000211979.2,ENSG00000212027.1,ENSG00000212552.2,ENSG00000213029.2,ENSG00000213088.5,ENSG00000213132.2,ENSG00000213431.4,ENSG00000213494.5,ENSG00000213561.4,ENSG00000213949.4,ENSG00000214147.2,ENSG00000214290.3,ENSG00000214357.4,ENSG00000214653.3,ENSG00000214860.4,ENSG00000215018.5,ENSG00000215277.4,ENSG00000215452.3,ENSG00000215493.3,ENSG00000215863.2,ENSG00000218281.1,ENSG00000218476.2,ENSG00000220537.1,ENSG00000220908.2,ENSG00000221063.1,ENSG00000221246.1,ENSG00000221539.1,ENSG00000222033.1,ENSG00000222035.2,ENSG00000222651.1,ENSG00000222810.1,ENSG00000223756.2,ENSG00000223923.1,ENSG00000224012.3,ENSG00000224228.2,ENSG00000224265.1,ENSG00000224322.1,ENSG00000224373.2,ENSG00000224438.3,ENSG00000224652.1,ENSG00000224689.3,ENSG00000224842.2,ENSG00000224927.2,ENSG00000225083.1,ENSG00000225398.2,ENSG00000225431.1,ENSG00000225580.2,ENSG00000225655.1,ENSG00000225796.2,ENSG00000225900.1,ENSG00000226194.1,ENSG00000226398.1,ENSG00000226598.1,ENSG00000226622.1,ENSG00000226886.1,ENSG00000227145.1,ENSG00000227330.1,ENSG00000227436.1,ENSG00000227941.1,ENSG00000227954.2,ENSG00000228873.1,ENSG00000228983.4,ENSG00000229152.1,ENSG00000229336.1,ENSG00000229367.1,ENSG00000229370.1,ENSG00000229522.1,ENSG00000229619.3,ENSG00000229637.2,ENSG00000230121.1,ENSG00000230731.2,ENSG00000230746.1,ENSG00000230758.1,ENSG00000230837.1,ENSG00000231167.3,ENSG00000231246.1,ENSG00000231948.2,ENSG00000232057.1,ENSG00000232072.1,ENSG00000232229.1,ENSG00000232855.2,ENSG00000232987.1,ENSG00000233183.2,ENSG00000233304.1,ENSG00000233760.1,ENSG00000234025.1,ENSG00000234135.2,ENSG00000234460.1,ENSG00000234476.1,ENSG00000234521.1,ENSG00000234602.3,ENSG00000234604.2,ENSG00000234754.1,ENSG00000234840.1,ENSG00000234880.1,ENSG00000235098.4,ENSG00000235169.3,ENSG00000235318.3,ENSG00000235411.1,ENSG00000235848.2,ENSG00000236028.1,ENSG00000236078.1,ENSG00000236383.3,ENSG00000236532.1,ENSG00000236740.2,ENSG00000237080.1,ENSG00000237111.1,ENSG00000237223.2,ENSG00000237721.1,ENSG00000237827.1,ENSG00000237838.1,ENSG00000237864.1,ENSG00000238120.1,ENSG00000238541.1,ENSG00000238805.1,ENSG00000239353.1,ENSG00000239398.2,ENSG00000239556.2,ENSG00000239593.1,ENSG00000239704.6,ENSG00000240322.2,ENSG00000240405.1,ENSG00000240685.1,ENSG00000240771.2,ENSG00000240990.5,ENSG00000240991.3,ENSG00000241158.2,ENSG00000241282.1,ENSG00000241684.1,ENSG00000242317.1,ENSG00000242472.1,ENSG00000242611.1,ENSG00000242887.1,ENSG00000243004.1,ENSG00000243244.1,ENSG00000243495.1,ENSG00000244088.1,ENSG00000244355.3,ENSG00000245466.1,ENSG00000245869.2,ENSG00000247011.2,ENSG00000247765.1,ENSG00000248109.1,ENSG00000248464.1,ENSG00000248771.1,ENSG00000248909.1,ENSG00000249007.1,ENSG00000249082.1,ENSG00000249086.1,ENSG00000249252.1,ENSG00000249345.2,ENSG00000249555.2,ENSG00000249669.3,ENSG00000249780.1,ENSG00000249906.1,ENSG00000250011.1,ENSG00000250158.1,ENSG00000250208.2,ENSG00000250237.1,ENSG00000250310.1,ENSG00000250328.1,ENSG00000250424.3,ENSG00000250685.3,ENSG00000250708.1,ENSG00000250734.2,ENSG00000251107.1,ENSG00000251129.1,ENSG00000251583.1,ENSG00000251643.1,ENSG00000251966.2,ENSG00000252310.1,ENSG00000253135.1,ENSG00000253187.2,ENSG00000253373.1,ENSG00000253379.1,ENSG00000253405.1,ENSG00000253451.1,ENSG00000253474.1,ENSG00000253647.1,ENSG00000253864.1,ENSG00000254251.1,ENSG00000254510.1,ENSG00000254622.1,ENSG00000254951.3,ENSG00000255282.2,ENSG00000255504.1,ENSG00000255622.1,ENSG00000256508.2,ENSG00000256810.1,ENSG00000256812.1,ENSG00000256892.1,ENSG00000257114.1,ENSG00000257531.2,ENSG00000257542.4,ENSG00000257550.1,ENSG00000257681.1,ENSG00000257683.1,ENSG00000257830.1,ENSG00000258044.1,ENSG00000258052.1,ENSG00000258090.1,ENSG00000258414.1,ENSG00000258474.1,ENSG00000258498.2,ENSG00000258559.2,ENSG00000258640.3,ENSG00000258805.1,ENSG00000258843.1,ENSG00000258949.1,ENSG00000259023.2,ENSG00000259158.1,ENSG00000259370.1,ENSG00000259407.1,ENSG00000259430.1,ENSG00000259444.1,ENSG00000259475.1,ENSG00000259536.1,ENSG00000259663.2,ENSG00000259905.1,ENSG00000260517.1,ENSG00000260591.1,ENSG00000260710.1,ENSG00000260750.1,ENSG00000260876.1,ENSG00000260896.1,ENSG00000260912.1,ENSG00000261083.1,ENSG00000261192.1,ENSG00000261257.1,ENSG00000261305.1,ENSG00000261567.1,ENSG00000261664.1,ENSG00000261713.2,ENSG00000261722.1,ENSG00000261730.1,ENSG00000261868.1,ENSG00000262115.1,ENSG00000263065.1,ENSG00000263155.1,ENSG00000263325.1,ENSG00000263429.3,ENSG00000263508.1,ENSG00000263718.2,ENSG00000263772.1,ENSG00000263812.1,ENSG00000264256.1,ENSG00000264435.1,ENSG00000264567.1,ENSG00000264635.1,ENSG00000265460.2,ENSG00000265545.1,ENSG00000265752.2,ENSG00000265984.1,ENSG00000266229.1,ENSG00000266538.1,ENSG00000266578.1,ENSG00000267045.1,ENSG00000267055.1,ENSG00000267082.1,ENSG00000267405.1,ENSG00000267414.1,ENSG00000267521.1,ENSG00000267667.1,ENSG00000267759.1,ENSG00000267795.1,ENSG00000268388.1,ENSG00000268791.1,ENSG00000268926.1,ENSG00000269113.3,ENSG00000269186.1,ENSG00000269289.1,ENSG00000269407.1,ENSG00000269936.2,ENSG00000270412.1,ENSG00000270705.1,ENSG00000270788.1,ENSG00000271047.1,ENSG00000271758.1,ENSG00000271880.1,ENSG00000271959.1,ENSG00000272005.1,ENSG00000272250.1,ENSG00000272610.1,ENSG00000272715.1,ENSG00000272801.1,ENSG00000273348.1,ENSG00000273420.1,ENSG00000273433.1</t>
  </si>
  <si>
    <t>UBERON:0001557</t>
  </si>
  <si>
    <t>upper respiratory tract</t>
  </si>
  <si>
    <t>The segment of the respiratory tract that starts proximally with the nose and ends distally with the cricoid cartilage, before continuing to the trachea.</t>
  </si>
  <si>
    <t>CNhs10654,CNhs10878,CNhs11768,CNhs11989,CNhs12853</t>
  </si>
  <si>
    <t>CATG00000000438.1,CATG00000001245.1,CATG00000001341.1,CATG00000001347.1,CATG00000003213.1,CATG00000003892.1,CATG00000004049.1,CATG00000004332.1,CATG00000004563.1,CATG00000004575.1,CATG00000005499.1,CATG00000006027.1,CATG00000007178.1,CATG00000008992.1,CATG00000009403.1,CATG00000012124.1,CATG00000012625.1,CATG00000013784.1,CATG00000015288.1,CATG00000018289.1,CATG00000018307.1,CATG00000018391.1,CATG00000018957.1,CATG00000019972.1,CATG00000020554.1,CATG00000020744.1,CATG00000021232.1,CATG00000022726.1,CATG00000024006.1,CATG00000024074.1,CATG00000025415.1,CATG00000025462.1,CATG00000027122.1,CATG00000030486.1,CATG00000031381.1,CATG00000031390.1,CATG00000032955.1,CATG00000033569.1,CATG00000033590.1,CATG00000033592.1,CATG00000035951.1,CATG00000036350.1,CATG00000038267.1,CATG00000038606.1,CATG00000039368.1,CATG00000041261.1,CATG00000041297.1,CATG00000045543.1,CATG00000045556.1,CATG00000045802.1,CATG00000045955.1,CATG00000046439.1,CATG00000046440.1,CATG00000047588.1,CATG00000049907.1,CATG00000051592.1,CATG00000052830.1,CATG00000052855.1,CATG00000053450.1,CATG00000054400.1,CATG00000054918.1,CATG00000054990.1,CATG00000055404.1,CATG00000058369.1,CATG00000058442.1,CATG00000060163.1,CATG00000061041.1,CATG00000061615.1,CATG00000061695.1,CATG00000063421.1,CATG00000064114.1,CATG00000064931.1,CATG00000066375.1,CATG00000066486.1,CATG00000067216.1,CATG00000067637.1,CATG00000068850.1,CATG00000069225.1,CATG00000071380.1,CATG00000071384.1,CATG00000072079.1,CATG00000072359.1,CATG00000073554.1,CATG00000074740.1,CATG00000076722.1,CATG00000076731.1,CATG00000076956.1,CATG00000078588.1,CATG00000079603.1,CATG00000080296.1,CATG00000081259.1,CATG00000081577.1,CATG00000084021.1,CATG00000084533.1,CATG00000086265.1,CATG00000086965.1,CATG00000087858.1,CATG00000088012.1,CATG00000089740.1,CATG00000090184.1,CATG00000090947.1,CATG00000091698.1,CATG00000093649.1,CATG00000094164.1,CATG00000094693.1,CATG00000096653.1,CATG00000097072.1,CATG00000097412.1,CATG00000098601.1,CATG00000098880.1,CATG00000100392.1,CATG00000102056.1,CATG00000102166.1,CATG00000103017.1,CATG00000103509.1,CATG00000103787.1,CATG00000105243.1,CATG00000105303.1,CATG00000107763.1,CATG00000108565.1,CATG00000109844.1,CATG00000109853.1,CATG00000111342.1,CATG00000111836.1,CATG00000112807.1,CATG00000115920.1,ENSG00000004776.7,ENSG00000007306.10,ENSG00000007908.11,ENSG00000016602.8,ENSG00000022267.12,ENSG00000029534.15,ENSG00000057149.10,ENSG00000068976.9,ENSG00000075673.7,ENSG00000078898.6,ENSG00000079393.16,ENSG00000081248.6,ENSG00000087128.5,ENSG00000087916.7,ENSG00000091128.8,ENSG00000096006.7,ENSG00000096696.9,ENSG00000099260.6,ENSG00000101306.6,ENSG00000101470.5,ENSG00000101892.7,ENSG00000102683.6,ENSG00000102886.10,ENSG00000104055.10,ENSG00000104848.1,ENSG00000105388.10,ENSG00000106819.7,ENSG00000108242.8,ENSG00000108515.13,ENSG00000108823.11,ENSG00000108878.3,ENSG00000109182.7,ENSG00000111046.3,ENSG00000111241.2,ENSG00000111245.10,ENSG00000111319.8,ENSG00000112378.11,ENSG00000116194.8,ENSG00000116748.15,ENSG00000117983.13,ENSG00000118898.11,ENSG00000120471.10,ENSG00000124102.4,ENSG00000124143.6,ENSG00000124701.5,ENSG00000125414.14,ENSG00000125744.7,ENSG00000125780.11,ENSG00000125813.9,ENSG00000125998.7,ENSG00000125999.6,ENSG00000126233.1,ENSG00000126337.9,ENSG00000127325.14,ENSG00000129170.4,ENSG00000129437.5,ENSG00000130433.3,ENSG00000130600.11,ENSG00000132746.10,ENSG00000133454.11,ENSG00000134757.4,ENSG00000134760.5,ENSG00000134762.12,ENSG00000134873.5,ENSG00000136688.6,ENSG00000136694.8,ENSG00000136695.10,ENSG00000136696.6,ENSG00000137675.4,ENSG00000138100.9,ENSG00000138347.11,ENSG00000139330.5,ENSG00000139914.6,ENSG00000140254.8,ENSG00000140274.9,ENSG00000140986.7,ENSG00000141579.6,ENSG00000142623.8,ENSG00000143217.7,ENSG00000143318.8,ENSG00000143536.7,ENSG00000143549.15,ENSG00000143556.4,ENSG00000143631.10,ENSG00000144063.3,ENSG00000144452.10,ENSG00000145358.2,ENSG00000145861.7,ENSG00000145879.6,ENSG00000146054.13,ENSG00000146809.8,ENSG00000146926.6,ENSG00000147166.6,ENSG00000147394.14,ENSG00000147697.4,ENSG00000153802.7,ENSG00000154227.9,ENSG00000154415.3,ENSG00000154553.9,ENSG00000155918.3,ENSG00000156219.12,ENSG00000156282.3,ENSG00000156413.9,ENSG00000157119.11,ENSG00000158786.4,ENSG00000159173.14,ENSG00000159337.6,ENSG00000159495.7,ENSG00000159516.8,ENSG00000160349.5,ENSG00000161281.6,ENSG00000162040.5,ENSG00000162069.10,ENSG00000162078.7,ENSG00000163202.4,ENSG00000163209.10,ENSG00000163216.6,ENSG00000163218.10,ENSG00000163331.6,ENSG00000163833.6,ENSG00000164122.4,ENSG00000164393.4,ENSG00000164440.10,ENSG00000164520.7,ENSG00000164591.9,ENSG00000164855.11,ENSG00000165192.9,ENSG00000165621.4,ENSG00000165799.4,ENSG00000165912.11,ENSG00000165917.5,ENSG00000166317.7,ENSG00000166343.5,ENSG00000166948.5,ENSG00000167476.6,ENSG00000167656.4,ENSG00000167741.6,ENSG00000167759.8,ENSG00000167767.9,ENSG00000168333.9,ENSG00000168509.13,ENSG00000168703.5,ENSG00000169271.1,ENSG00000169469.7,ENSG00000169474.3,ENSG00000169509.5,ENSG00000169885.5,ENSG00000169962.4,ENSG00000170423.8,ENSG00000170426.1,ENSG00000170465.9,ENSG00000170477.8,ENSG00000170807.11,ENSG00000171033.8,ENSG00000171124.8,ENSG00000171195.6,ENSG00000171346.9,ENSG00000172139.10,ENSG00000172318.4,ENSG00000172399.5,ENSG00000172478.13,ENSG00000173212.4,ENSG00000173338.8,ENSG00000174407.7,ENSG00000174611.7,ENSG00000174950.6,ENSG00000175084.7,ENSG00000175121.7,ENSG00000175793.10,ENSG00000175946.8,ENSG00000176092.9,ENSG00000177238.9,ENSG00000177354.7,ENSG00000178363.3,ENSG00000178372.6,ENSG00000178690.2,ENSG00000178821.8,ENSG00000179477.5,ENSG00000179564.3,ENSG00000180438.10,ENSG00000180772.6,ENSG00000180861.5,ENSG00000181333.11,ENSG00000181617.5,ENSG00000182533.6,ENSG00000182583.8,ENSG00000182938.4,ENSG00000183072.9,ENSG00000183347.13,ENSG00000183386.5,ENSG00000183631.4,ENSG00000184292.5,ENSG00000184363.5,ENSG00000184459.4,ENSG00000184530.8,ENSG00000184544.7,ENSG00000184709.7,ENSG00000185028.3,ENSG00000185069.2,ENSG00000185437.9,ENSG00000185479.5,ENSG00000185873.7,ENSG00000185962.1,ENSG00000185966.3,ENSG00000186335.4,ENSG00000186474.11,ENSG00000186567.8,ENSG00000186807.9,ENSG00000187054.10,ENSG00000187513.8,ENSG00000187908.11,ENSG00000188004.5,ENSG00000188089.9,ENSG00000188100.8,ENSG00000188112.4,ENSG00000188277.8,ENSG00000188373.4,ENSG00000188505.4,ENSG00000188508.6,ENSG00000188716.5,ENSG00000189001.6,ENSG00000189051.5,ENSG00000189377.4,ENSG00000196296.9,ENSG00000196344.7,ENSG00000196407.7,ENSG00000196805.6,ENSG00000197446.4,ENSG00000197641.7,ENSG00000197893.9,ENSG00000197953.5,ENSG00000198074.5,ENSG00000198092.5,ENSG00000198183.7,ENSG00000198467.9,ENSG00000198488.6,ENSG00000198807.8,ENSG00000198881.8,ENSG00000203688.4,ENSG00000203785.4,ENSG00000203786.5,ENSG00000204219.5,ENSG00000204460.3,ENSG00000204538.3,ENSG00000204542.2,ENSG00000204544.5,ENSG00000204618.4,ENSG00000204909.3,ENSG00000205420.6,ENSG00000206069.4,ENSG00000206072.8,ENSG00000206073.6,ENSG00000206422.2,ENSG00000207568.1,ENSG00000212900.1,ENSG00000212901.2,ENSG00000213022.4,ENSG00000213906.5,ENSG00000214097.4,ENSG00000214145.2,ENSG00000214514.3,ENSG00000214860.4,ENSG00000214872.4,ENSG00000214942.4,ENSG00000215033.3,ENSG00000215375.2,ENSG00000215853.3,ENSG00000218682.1,ENSG00000221139.1,ENSG00000223863.1,ENSG00000226894.3,ENSG00000227028.2,ENSG00000227128.3,ENSG00000227471.4,ENSG00000228655.2,ENSG00000228998.3,ENSG00000229732.1,ENSG00000231367.1,ENSG00000231628.1,ENSG00000232072.1,ENSG00000232079.2,ENSG00000232222.1,ENSG00000232451.1,ENSG00000232756.1,ENSG00000233110.1,ENSG00000233117.2,ENSG00000233292.1,ENSG00000234281.1,ENSG00000234438.2,ENSG00000234638.1,ENSG00000235371.1,ENSG00000235939.1,ENSG00000236208.1,ENSG00000236740.2,ENSG00000237137.1,ENSG00000238001.2,ENSG00000238837.3,ENSG00000239353.1,ENSG00000239388.4,ENSG00000239474.2,ENSG00000239492.2,ENSG00000239556.2,ENSG00000240045.1,ENSG00000240654.2,ENSG00000241794.1,ENSG00000242136.1,ENSG00000243284.1,ENSG00000244094.1,ENSG00000244122.2,ENSG00000248514.1,ENSG00000248517.1,ENSG00000248713.1,ENSG00000248954.1,ENSG00000249082.1,ENSG00000249464.1,ENSG00000250026.1,ENSG00000250041.2,ENSG00000250158.1,ENSG00000250749.1,ENSG00000253115.1,ENSG00000253389.2,ENSG00000253410.1,ENSG00000253715.1,ENSG00000254445.1,ENSG00000255772.1,ENSG00000256103.1,ENSG00000256462.1,ENSG00000256812.1,ENSG00000257429.1,ENSG00000258661.1,ENSG00000258689.1,ENSG00000259115.1,ENSG00000260377.1,ENSG00000260581.1,ENSG00000261040.2,ENSG00000261268.1,ENSG00000261582.1,ENSG00000263489.1,ENSG00000264151.1,ENSG00000265142.2,ENSG00000265751.1,ENSG00000266729.1,ENSG00000267118.1,ENSG00000267328.1,ENSG00000267557.1,ENSG00000267881.1,ENSG00000268621.1,ENSG00000269741.1,ENSG00000269855.1,ENSG00000270766.1,ENSG00000271198.1,ENSG00000272549.1,ENSG00000272736.1,ENSG00000273132.1</t>
  </si>
  <si>
    <t>UBERON:0001558</t>
  </si>
  <si>
    <t>lower respiratory tract</t>
  </si>
  <si>
    <t>The segment of the respiratory tract that starts proximally with the trachea and includes all distal structures including the lungs[WP,modified]</t>
  </si>
  <si>
    <t>CNhs10635,CNhs11092,CNhs11325,CNhs11328,CNhs11329,CNhs11766,CNhs11993,CNhs12051,CNhs12054,CNhs12058,CNhs12062,CNhs12084,CNhs12348,CNhs12894</t>
  </si>
  <si>
    <t>CATG00000004539.1,CATG00000004772.1,CATG00000006780.1,CATG00000008985.1,CATG00000008986.1,CATG00000011832.1,CATG00000011990.1,CATG00000012286.1,CATG00000016957.1,CATG00000018268.1,CATG00000018328.1,CATG00000018958.1,CATG00000019377.1,CATG00000023611.1,CATG00000023888.1,CATG00000025763.1,CATG00000025824.1,CATG00000028650.1,CATG00000030837.1,CATG00000031295.1,CATG00000031391.1,CATG00000031500.1,CATG00000032679.1,CATG00000032955.1,CATG00000033023.1,CATG00000034601.1,CATG00000042036.1,CATG00000042284.1,CATG00000044412.1,CATG00000045442.1,CATG00000046280.1,CATG00000046918.1,CATG00000049436.1,CATG00000049835.1,CATG00000051357.1,CATG00000051748.1,CATG00000052461.1,CATG00000052877.1,CATG00000055108.1,CATG00000055197.1,CATG00000056669.1,CATG00000056950.1,CATG00000057355.1,CATG00000057668.1,CATG00000060356.1,CATG00000066161.1,CATG00000066162.1,CATG00000067812.1,CATG00000067892.1,CATG00000067893.1,CATG00000068130.1,CATG00000079741.1,CATG00000080233.1,CATG00000082568.1,CATG00000082684.1,CATG00000082772.1,CATG00000083449.1,CATG00000085328.1,CATG00000086537.1,CATG00000087443.1,CATG00000088586.1,CATG00000088916.1,CATG00000091534.1,CATG00000092342.1,CATG00000094825.1,CATG00000094880.1,CATG00000095724.1,CATG00000096745.1,CATG00000096923.1,CATG00000098377.1,CATG00000098779.1,CATG00000099944.1,CATG00000100718.1,CATG00000101752.1,CATG00000104953.1,CATG00000107304.1,CATG00000109844.1,CATG00000113221.1,CATG00000116398.1,CATG00000116501.1,ENSG00000013588.5,ENSG00000019186.5,ENSG00000049283.13,ENSG00000057149.10,ENSG00000058085.10,ENSG00000062038.9,ENSG00000075673.7,ENSG00000086548.8,ENSG00000087916.7,ENSG00000092295.7,ENSG00000099812.6,ENSG00000100558.4,ENSG00000103067.7,ENSG00000105388.10,ENSG00000106541.7,ENSG00000111012.5,ENSG00000111057.6,ENSG00000111215.7,ENSG00000112559.9,ENSG00000117407.12,ENSG00000117472.5,ENSG00000120055.5,ENSG00000120075.5,ENSG00000120471.10,ENSG00000124107.5,ENSG00000124143.6,ENSG00000124664.6,ENSG00000125731.8,ENSG00000125798.10,ENSG00000127129.5,ENSG00000128422.11,ENSG00000129194.3,ENSG00000129354.7,ENSG00000129514.4,ENSG00000131746.8,ENSG00000132470.9,ENSG00000132698.9,ENSG00000135480.10,ENSG00000136327.6,ENSG00000137440.3,ENSG00000137648.12,ENSG00000142273.6,ENSG00000145113.17,ENSG00000146054.13,ENSG00000147689.12,ENSG00000148346.7,ENSG00000149021.2,ENSG00000153292.11,ENSG00000157992.8,ENSG00000159166.9,ENSG00000163362.6,ENSG00000163915.3,ENSG00000164078.8,ENSG00000165474.5,ENSG00000165905.12,ENSG00000167644.7,ENSG00000167767.9,ENSG00000170209.4,ENSG00000171124.8,ENSG00000171345.9,ENSG00000171346.9,ENSG00000174564.8,ENSG00000174950.6,ENSG00000175707.7,ENSG00000175793.10,ENSG00000176826.11,ENSG00000180921.6,ENSG00000181885.14,ENSG00000182795.12,ENSG00000184292.5,ENSG00000184363.5,ENSG00000185467.7,ENSG00000185499.12,ENSG00000186081.7,ENSG00000186847.5,ENSG00000188910.7,ENSG00000189280.3,ENSG00000189334.4,ENSG00000189377.4,ENSG00000189433.5,ENSG00000196754.6,ENSG00000196878.8,ENSG00000198643.2,ENSG00000199426.1,ENSG00000204385.6,ENSG00000205420.6,ENSG00000206075.9,ENSG00000213906.5,ENSG00000214860.4,ENSG00000218014.1,ENSG00000230439.2,ENSG00000230937.5,ENSG00000231666.1,ENSG00000231870.4,ENSG00000234602.3,ENSG00000236961.1,ENSG00000237548.1,ENSG00000241416.1,ENSG00000247844.1,ENSG00000251191.3,ENSG00000253410.1,ENSG00000254261.1,ENSG00000254991.1,ENSG00000255399.2,ENSG00000257671.1,ENSG00000259230.1,ENSG00000260899.1,ENSG00000262302.1,ENSG00000265660.1,ENSG00000267881.1,ENSG00000268941.1,ENSG00000273132.1</t>
  </si>
  <si>
    <t>UBERON:0001601</t>
  </si>
  <si>
    <t>extra-ocular muscle</t>
  </si>
  <si>
    <t>Skeletal muscle derived from cranial mesoderm and controls eye movements.</t>
  </si>
  <si>
    <t>CNhs13441,CNhs13442,CNhs13443,CNhs13444</t>
  </si>
  <si>
    <t>CATG00000000183.1,CATG00000000512.1,CATG00000000960.1,CATG00000001175.1,CATG00000001276.1,CATG00000001540.1,CATG00000001608.1,CATG00000001624.1,CATG00000001690.1,CATG00000001760.1,CATG00000002162.1,CATG00000002237.1,CATG00000002296.1,CATG00000002605.1,CATG00000002970.1,CATG00000003036.1,CATG00000003198.1,CATG00000003205.1,CATG00000003912.1,CATG00000003993.1,CATG00000004070.1,CATG00000004112.1,CATG00000004151.1,CATG00000004162.1,CATG00000004164.1,CATG00000004170.1,CATG00000004232.1,CATG00000004376.1,CATG00000004775.1,CATG00000005499.1,CATG00000005849.1,CATG00000007023.1,CATG00000007655.1,CATG00000008602.1,CATG00000008706.1,CATG00000008714.1,CATG00000008888.1,CATG00000008928.1,CATG00000009365.1,CATG00000009403.1,CATG00000010053.1,CATG00000010061.1,CATG00000010174.1,CATG00000010466.1,CATG00000010509.1,CATG00000010852.1,CATG00000011000.1,CATG00000011625.1,CATG00000012133.1,CATG00000012346.1,CATG00000012471.1,CATG00000012630.1,CATG00000013327.1,CATG00000013468.1,CATG00000014382.1,CATG00000014616.1,CATG00000014863.1,CATG00000015313.1,CATG00000015345.1,CATG00000015508.1,CATG00000015649.1,CATG00000015853.1,CATG00000015872.1,CATG00000015981.1,CATG00000016060.1,CATG00000016118.1,CATG00000016219.1,CATG00000016260.1,CATG00000016370.1,CATG00000016453.1,CATG00000016561.1,CATG00000016817.1,CATG00000017222.1,CATG00000018008.1,CATG00000018492.1,CATG00000018671.1,CATG00000018674.1,CATG00000019279.1,CATG00000019346.1,CATG00000019591.1,CATG00000019700.1,CATG00000019942.1,CATG00000020065.1,CATG00000020290.1,CATG00000020306.1,CATG00000020554.1,CATG00000020712.1,CATG00000021232.1,CATG00000021321.1,CATG00000021359.1,CATG00000021384.1,CATG00000021415.1,CATG00000021433.1,CATG00000021505.1,CATG00000021747.1,CATG00000021824.1,CATG00000022090.1,CATG00000022131.1,CATG00000022794.1,CATG00000023290.1,CATG00000023471.1,CATG00000023658.1,CATG00000023831.1,CATG00000023908.1,CATG00000023951.1,CATG00000024074.1,CATG00000024079.1,CATG00000024110.1,CATG00000024148.1,CATG00000024153.1,CATG00000024181.1,CATG00000024317.1,CATG00000024795.1,CATG00000024842.1,CATG00000025054.1,CATG00000025154.1,CATG00000025544.1,CATG00000025636.1,CATG00000026152.1,CATG00000026240.1,CATG00000026715.1,CATG00000026735.1,CATG00000026897.1,CATG00000026902.1,CATG00000027032.1,CATG00000027034.1,CATG00000027158.1,CATG00000027184.1,CATG00000027185.1,CATG00000027195.1,CATG00000027658.1,CATG00000027739.1,CATG00000027984.1,CATG00000028059.1,CATG00000028079.1,CATG00000028088.1,CATG00000028157.1,CATG00000028292.1,CATG00000028924.1,CATG00000029099.1,CATG00000029126.1,CATG00000030122.1,CATG00000030137.1,CATG00000030455.1,CATG00000030505.1,CATG00000030891.1,CATG00000030911.1,CATG00000030954.1,CATG00000031100.1,CATG00000031439.1,CATG00000031694.1,CATG00000031755.1,CATG00000031907.1,CATG00000032189.1,CATG00000032364.1,CATG00000033211.1,CATG00000033225.1,CATG00000033233.1,CATG00000033239.1,CATG00000033703.1,CATG00000034076.1,CATG00000034537.1,CATG00000034655.1,CATG00000034956.1,CATG00000034986.1,CATG00000034988.1,CATG00000035079.1,CATG00000035241.1,CATG00000035438.1,CATG00000035907.1,CATG00000036718.1,CATG00000036731.1,CATG00000036863.1,CATG00000036990.1,CATG00000037469.1,CATG00000037870.1,CATG00000037905.1,CATG00000037924.1,CATG00000038021.1,CATG00000038267.1,CATG00000038296.1,CATG00000038660.1,CATG00000038832.1,CATG00000038842.1,CATG00000038871.1,CATG00000038961.1,CATG00000038962.1,CATG00000039020.1,CATG00000039146.1,CATG00000040095.1,CATG00000040403.1,CATG00000040616.1,CATG00000040638.1,CATG00000040815.1,CATG00000041588.1,CATG00000042732.1,CATG00000042776.1,CATG00000042824.1,CATG00000042825.1,CATG00000043348.1,CATG00000043410.1,CATG00000043689.1,CATG00000043709.1,CATG00000043808.1,CATG00000043809.1,CATG00000043811.1,CATG00000043868.1,CATG00000044305.1,CATG00000044406.1,CATG00000044529.1,CATG00000044614.1,CATG00000044641.1,CATG00000044943.1,CATG00000045270.1,CATG00000045507.1,CATG00000045699.1,CATG00000046440.1,CATG00000046598.1,CATG00000046650.1,CATG00000046920.1,CATG00000047135.1,CATG00000047157.1,CATG00000047309.1,CATG00000047870.1,CATG00000047960.1,CATG00000048772.1,CATG00000049127.1,CATG00000049297.1,CATG00000049298.1,CATG00000049719.1,CATG00000049995.1,CATG00000049996.1,CATG00000050697.1,CATG00000051386.1,CATG00000051723.1,CATG00000051788.1,CATG00000052113.1,CATG00000052133.1,CATG00000052221.1,CATG00000052881.1,CATG00000053041.1,CATG00000053198.1,CATG00000053415.1,CATG00000053422.1,CATG00000053878.1,CATG00000054043.1,CATG00000054324.1,CATG00000054400.1,CATG00000054555.1,CATG00000055122.1,CATG00000055499.1,CATG00000055510.1,CATG00000055614.1,CATG00000055838.1,CATG00000056189.1,CATG00000056371.1,CATG00000057048.1,CATG00000057104.1,CATG00000057110.1,CATG00000057124.1,CATG00000057154.1,CATG00000057171.1,CATG00000057174.1,CATG00000057487.1,CATG00000057689.1,CATG00000057868.1,CATG00000057970.1,CATG00000058065.1,CATG00000058135.1,CATG00000058369.1,CATG00000058414.1,CATG00000058545.1,CATG00000058782.1,CATG00000059134.1,CATG00000059162.1,CATG00000059279.1,CATG00000059285.1,CATG00000059598.1,CATG00000059618.1,CATG00000059685.1,CATG00000059892.1,CATG00000060068.1,CATG00000060163.1,CATG00000060254.1,CATG00000060393.1,CATG00000060663.1,CATG00000061009.1,CATG00000061010.1,CATG00000061253.1,CATG00000061283.1,CATG00000061488.1,CATG00000061695.1,CATG00000062026.1,CATG00000062040.1,CATG00000062168.1,CATG00000062532.1,CATG00000062558.1,CATG00000062737.1,CATG00000062751.1,CATG00000063145.1,CATG00000063171.1,CATG00000063239.1,CATG00000064197.1,CATG00000064551.1,CATG00000064569.1,CATG00000064875.1,CATG00000064965.1,CATG00000065448.1,CATG00000065501.1,CATG00000065555.1,CATG00000065699.1,CATG00000066211.1,CATG00000066616.1,CATG00000066660.1,CATG00000067565.1,CATG00000067622.1,CATG00000067653.1,CATG00000067783.1,CATG00000068110.1,CATG00000068344.1,CATG00000068388.1,CATG00000068395.1,CATG00000068606.1,CATG00000068678.1,CATG00000068896.1,CATG00000068982.1,CATG00000069089.1,CATG00000069225.1,CATG00000069947.1,CATG00000069962.1,CATG00000070099.1,CATG00000070258.1,CATG00000070876.1,CATG00000071043.1,CATG00000071105.1,CATG00000071114.1,CATG00000071201.1,CATG00000071505.1,CATG00000071506.1,CATG00000072079.1,CATG00000072185.1,CATG00000072622.1,CATG00000072706.1,CATG00000073777.1,CATG00000073794.1,CATG00000074789.1,CATG00000074869.1,CATG00000074949.1,CATG00000075191.1,CATG00000075290.1,CATG00000075373.1,CATG00000075647.1,CATG00000075713.1,CATG00000075756.1,CATG00000076029.1,CATG00000076216.1,CATG00000076219.1,CATG00000076945.1,CATG00000077280.1,CATG00000077349.1,CATG00000077351.1,CATG00000077393.1,CATG00000077464.1,CATG00000077566.1,CATG00000077624.1,CATG00000077729.1,CATG00000078025.1,CATG00000078042.1,CATG00000078477.1,CATG00000078680.1,CATG00000078703.1,CATG00000078751.1,CATG00000079011.1,CATG00000079024.1,CATG00000079138.1,CATG00000080295.1,CATG00000080584.1,CATG00000080586.1,CATG00000081067.1,CATG00000081393.1,CATG00000082350.1,CATG00000082522.1,CATG00000082526.1,CATG00000082859.1,CATG00000083327.1,CATG00000083433.1,CATG00000083447.1,CATG00000083662.1,CATG00000083783.1,CATG00000083909.1,CATG00000084208.1,CATG00000084214.1,CATG00000084602.1,CATG00000084680.1,CATG00000085360.1,CATG00000085545.1,CATG00000085548.1,CATG00000085562.1,CATG00000085876.1,CATG00000086265.1,CATG00000086622.1,CATG00000086818.1,CATG00000087183.1,CATG00000088394.1,CATG00000088704.1,CATG00000089212.1,CATG00000089459.1,CATG00000089707.1,CATG00000089740.1,CATG00000090208.1,CATG00000090542.1,CATG00000090563.1,CATG00000090761.1,CATG00000091112.1,CATG00000091783.1,CATG00000091811.1,CATG00000092426.1,CATG00000092668.1,CATG00000092685.1,CATG00000092713.1,CATG00000092930.1,CATG00000093329.1,CATG00000094009.1,CATG00000094414.1,CATG00000094466.1,CATG00000094693.1,CATG00000095083.1,CATG00000095531.1,CATG00000095965.1,CATG00000096010.1,CATG00000096595.1,CATG00000096628.1,CATG00000096653.1,CATG00000096728.1,CATG00000096764.1,CATG00000096842.1,CATG00000097429.1,CATG00000098342.1,CATG00000098626.1,CATG00000098703.1,CATG00000098706.1,CATG00000099070.1,CATG00000099264.1,CATG00000099776.1,CATG00000099811.1,CATG00000100327.1,CATG00000100365.1,CATG00000100641.1,CATG00000100995.1,CATG00000101563.1,CATG00000102257.1,CATG00000102296.1,CATG00000102354.1,CATG00000102360.1,CATG00000102361.1,CATG00000102380.1,CATG00000103181.1,CATG00000103195.1,CATG00000103780.1,CATG00000103889.1,CATG00000104407.1,CATG00000104591.1,CATG00000104596.1,CATG00000104911.1,CATG00000105255.1,CATG00000105336.1,CATG00000105433.1,CATG00000105464.1,CATG00000105741.1,CATG00000105780.1,CATG00000106070.1,CATG00000106087.1,CATG00000106304.1,CATG00000106344.1,CATG00000106422.1,CATG00000106604.1,CATG00000106627.1,CATG00000107217.1,CATG00000107725.1,CATG00000107955.1,CATG00000108306.1,CATG00000108332.1,CATG00000108456.1,CATG00000108852.1,CATG00000109020.1,CATG00000109141.1,CATG00000109155.1,CATG00000109683.1,CATG00000109735.1,CATG00000110173.1,CATG00000110325.1,CATG00000110877.1,CATG00000110952.1,CATG00000111058.1,CATG00000111064.1,CATG00000111342.1,CATG00000112074.1,CATG00000112391.1,CATG00000112840.1,CATG00000112896.1,CATG00000112897.1,CATG00000112898.1,CATG00000112920.1,CATG00000112921.1,CATG00000112923.1,CATG00000113624.1,CATG00000113732.1,CATG00000113756.1,CATG00000113835.1,CATG00000114260.1,CATG00000114400.1,CATG00000114594.1,CATG00000114842.1,CATG00000114844.1,CATG00000114848.1,CATG00000114967.1,CATG00000114971.1,CATG00000115000.1,CATG00000115013.1,CATG00000115061.1,CATG00000115071.1,CATG00000115101.1,CATG00000115124.1,CATG00000115640.1,CATG00000116012.1,CATG00000116140.1,CATG00000116175.1,CATG00000116235.1,CATG00000116278.1,CATG00000116291.1,CATG00000116616.1,CATG00000116995.1,CATG00000117200.1,CATG00000117238.1,CATG00000117814.1,CATG00000117899.1,CATG00000117900.1,CATG00000117905.1,CATG00000118087.1,CATG00000118424.1,CATG00000118425.1,ENSG00000003989.12,ENSG00000004776.7,ENSG00000004948.9,ENSG00000005471.11,ENSG00000006788.8,ENSG00000007933.8,ENSG00000009709.7,ENSG00000018625.10,ENSG00000029534.15,ENSG00000034971.10,ENSG00000035664.7,ENSG00000036672.11,ENSG00000052850.5,ENSG00000064042.13,ENSG00000064300.4,ENSG00000065717.10,ENSG00000067177.10,ENSG00000067191.11,ENSG00000068976.9,ENSG00000069431.6,ENSG00000070182.13,ENSG00000070371.11,ENSG00000070778.8,ENSG00000071205.7,ENSG00000071991.4,ENSG00000072954.2,ENSG00000076067.7,ENSG00000077009.9,ENSG00000077522.8,ENSG00000079393.16,ENSG00000081052.10,ENSG00000081248.6,ENSG00000082014.12,ENSG00000082641.11,ENSG00000085276.13,ENSG00000088320.3,ENSG00000089199.5,ENSG00000089250.14,ENSG00000090006.13,ENSG00000091482.5,ENSG00000092607.9,ENSG00000094963.9,ENSG00000096060.10,ENSG00000099260.6,ENSG00000100362.8,ENSG00000100373.5,ENSG00000100629.12,ENSG00000101203.12,ENSG00000101306.6,ENSG00000101470.5,ENSG00000101605.8,ENSG00000101638.9,ENSG00000101892.7,ENSG00000101938.10,ENSG00000102362.11,ENSG00000102385.8,ENSG00000102683.6,ENSG00000102878.11,ENSG00000103184.7,ENSG00000104213.8,ENSG00000104313.13,ENSG00000104369.4,ENSG00000104848.1,ENSG00000104879.4,ENSG00000105048.12,ENSG00000105227.10,ENSG00000105251.6,ENSG00000105409.11,ENSG00000105650.17,ENSG00000105668.3,ENSG00000105711.6,ENSG00000106018.9,ENSG00000106113.14,ENSG00000106511.5,ENSG00000106992.13,ENSG00000108001.9,ENSG00000108515.13,ENSG00000108556.7,ENSG00000108823.11,ENSG00000108825.13,ENSG00000108878.3,ENSG00000109061.9,ENSG00000109846.3,ENSG00000109906.9,ENSG00000110799.9,ENSG00000111046.3,ENSG00000111077.13,ENSG00000111087.5,ENSG00000111241.2,ENSG00000111404.2,ENSG00000111452.8,ENSG00000112175.6,ENSG00000112183.10,ENSG00000112214.6,ENSG00000112319.13,ENSG00000112562.14,ENSG00000112782.11,ENSG00000113296.10,ENSG00000113742.8,ENSG00000114854.3,ENSG00000115290.5,ENSG00000115361.3,ENSG00000115556.9,ENSG00000115592.7,ENSG00000115593.10,ENSG00000115596.3,ENSG00000115616.2,ENSG00000116748.15,ENSG00000116981.3,ENSG00000117013.10,ENSG00000117425.9,ENSG00000118804.7,ENSG00000119147.5,ENSG00000120057.4,ENSG00000120332.11,ENSG00000120729.5,ENSG00000122367.15,ENSG00000122375.7,ENSG00000122679.4,ENSG00000124089.4,ENSG00000124116.14,ENSG00000124440.11,ENSG00000124701.5,ENSG00000124743.5,ENSG00000125337.12,ENSG00000125414.14,ENSG00000125878.4,ENSG00000126016.9,ENSG00000126895.9,ENSG00000127083.7,ENSG00000127325.14,ENSG00000128591.11,ENSG00000129250.7,ENSG00000129467.9,ENSG00000129744.2,ENSG00000130032.11,ENSG00000130307.7,ENSG00000130433.3,ENSG00000130528.7,ENSG00000130595.12,ENSG00000130598.11,ENSG00000131055.4,ENSG00000131097.2,ENSG00000131386.13,ENSG00000131730.11,ENSG00000132464.7,ENSG00000132554.15,ENSG00000132622.6,ENSG00000132854.14,ENSG00000133055.4,ENSG00000133065.6,ENSG00000133454.11,ENSG00000133878.4,ENSG00000134020.6,ENSG00000135469.9,ENSG00000135902.5,ENSG00000135940.2,ENSG00000136546.9,ENSG00000136717.10,ENSG00000136842.9,ENSG00000137571.6,ENSG00000137877.8,ENSG00000138100.9,ENSG00000138193.10,ENSG00000138347.11,ENSG00000139549.2,ENSG00000139914.6,ENSG00000140416.15,ENSG00000140795.8,ENSG00000140986.7,ENSG00000141161.7,ENSG00000141338.9,ENSG00000141639.7,ENSG00000142661.14,ENSG00000142973.8,ENSG00000143028.7,ENSG00000143318.8,ENSG00000143365.12,ENSG00000143434.11,ENSG00000143549.15,ENSG00000143632.10,ENSG00000143994.9,ENSG00000144199.7,ENSG00000144596.7,ENSG00000144642.16,ENSG00000144644.10,ENSG00000144712.7,ENSG00000144857.10,ENSG00000144891.13,ENSG00000145358.2,ENSG00000145526.7,ENSG00000145824.8,ENSG00000145949.8,ENSG00000146809.8,ENSG00000146926.6,ENSG00000147166.6,ENSG00000147573.12,ENSG00000148180.12,ENSG00000148357.12,ENSG00000149596.6,ENSG00000149599.11,ENSG00000150893.9,ENSG00000151360.5,ENSG00000151729.6,ENSG00000152527.9,ENSG00000152705.6,ENSG00000152785.6,ENSG00000153531.8,ENSG00000153902.9,ENSG00000154240.12,ENSG00000154258.12,ENSG00000154262.8,ENSG00000154263.13,ENSG00000154330.8,ENSG00000154358.15,ENSG00000154415.3,ENSG00000154553.9,ENSG00000154783.6,ENSG00000154928.12,ENSG00000155657.19,ENSG00000156218.8,ENSG00000156219.12,ENSG00000156804.3,ENSG00000156885.4,ENSG00000157119.11,ENSG00000157510.9,ENSG00000157927.12,ENSG00000158014.10,ENSG00000158077.4,ENSG00000158560.10,ENSG00000158639.7,ENSG00000158683.3,ENSG00000158887.11,ENSG00000159199.9,ENSG00000159248.4,ENSG00000159307.14,ENSG00000159387.7,ENSG00000159433.7,ENSG00000159588.10,ENSG00000160097.11,ENSG00000160299.12,ENSG00000160472.4,ENSG00000161281.6,ENSG00000161558.6,ENSG00000161649.8,ENSG00000161664.2,ENSG00000162383.7,ENSG00000162390.13,ENSG00000162409.6,ENSG00000162461.7,ENSG00000162494.5,ENSG00000162614.14,ENSG00000162761.10,ENSG00000162817.6,ENSG00000162998.4,ENSG00000163050.12,ENSG00000163060.6,ENSG00000163072.10,ENSG00000163126.10,ENSG00000163145.8,ENSG00000163157.10,ENSG00000163380.11,ENSG00000163507.9,ENSG00000163673.6,ENSG00000163815.5,ENSG00000163820.10,ENSG00000163827.8,ENSG00000163833.6,ENSG00000163909.6,ENSG00000164007.6,ENSG00000164035.5,ENSG00000164093.11,ENSG00000164303.6,ENSG00000164309.10,ENSG00000164318.13,ENSG00000164330.12,ENSG00000164393.4,ENSG00000164440.10,ENSG00000164591.9,ENSG00000164708.5,ENSG00000164776.5,ENSG00000164867.6,ENSG00000165028.7,ENSG00000165192.9,ENSG00000165238.12,ENSG00000165731.13,ENSG00000165810.12,ENSG00000165895.13,ENSG00000165912.11,ENSG00000165917.5,ENSG00000165966.10,ENSG00000166265.7,ENSG00000166317.7,ENSG00000166748.8,ENSG00000166816.9,ENSG00000166823.5,ENSG00000167280.12,ENSG00000167434.5,ENSG00000167476.6,ENSG00000167549.14,ENSG00000167701.9,ENSG00000167799.5,ENSG00000168079.12,ENSG00000168386.14,ENSG00000168427.7,ENSG00000168477.13,ENSG00000168509.13,ENSG00000168530.11,ENSG00000169031.14,ENSG00000169271.1,ENSG00000170162.9,ENSG00000170175.6,ENSG00000170417.10,ENSG00000170681.6,ENSG00000170807.11,ENSG00000170819.4,ENSG00000171561.3,ENSG00000171714.10,ENSG00000171819.4,ENSG00000172000.3,ENSG00000172159.11,ENSG00000172318.4,ENSG00000172403.6,ENSG00000172554.7,ENSG00000172731.9,ENSG00000172889.11,ENSG00000173153.9,ENSG00000173269.9,ENSG00000173376.9,ENSG00000173641.13,ENSG00000173991.5,ENSG00000174059.12,ENSG00000174348.9,ENSG00000174403.11,ENSG00000174407.7,ENSG00000174428.12,ENSG00000174429.3,ENSG00000174611.7,ENSG00000175084.7,ENSG00000175262.10,ENSG00000175564.8,ENSG00000175591.7,ENSG00000175920.11,ENSG00000175946.8,ENSG00000175967.3,ENSG00000176435.6,ENSG00000176945.12,ENSG00000177098.4,ENSG00000177238.9,ENSG00000177354.7,ENSG00000177508.11,ENSG00000177791.11,ENSG00000178104.15,ENSG00000178172.2,ENSG00000178734.4,ENSG00000178821.8,ENSG00000179304.12,ENSG00000179564.3,ENSG00000180209.7,ENSG00000180785.8,ENSG00000180875.4,ENSG00000180999.6,ENSG00000181856.10,ENSG00000182054.5,ENSG00000182175.9,ENSG00000182177.9,ENSG00000182533.6,ENSG00000182851.2,ENSG00000182853.7,ENSG00000183091.15,ENSG00000183386.5,ENSG00000183571.9,ENSG00000183628.8,ENSG00000183807.6,ENSG00000183914.10,ENSG00000184100.5,ENSG00000184185.5,ENSG00000184343.6,ENSG00000184454.6,ENSG00000184489.7,ENSG00000184544.7,ENSG00000184619.3,ENSG00000184682.5,ENSG00000185010.9,ENSG00000185052.7,ENSG00000185100.6,ENSG00000185186.4,ENSG00000185271.6,ENSG00000185437.9,ENSG00000185482.3,ENSG00000185739.9,ENSG00000186204.10,ENSG00000186326.3,ENSG00000186335.4,ENSG00000186377.6,ENSG00000186439.8,ENSG00000186471.8,ENSG00000187268.7,ENSG00000187486.5,ENSG00000187513.8,ENSG00000187550.4,ENSG00000187595.10,ENSG00000187642.5,ENSG00000187715.9,ENSG00000188037.6,ENSG00000188133.5,ENSG00000188176.7,ENSG00000188716.5,ENSG00000188730.4,ENSG00000188783.5,ENSG00000189058.4,ENSG00000189350.8,ENSG00000196091.8,ENSG00000196177.8,ENSG00000196218.7,ENSG00000196296.9,ENSG00000196569.7,ENSG00000196616.8,ENSG00000196811.7,ENSG00000197047.1,ENSG00000197077.8,ENSG00000197291.4,ENSG00000197587.6,ENSG00000197727.1,ENSG00000197859.5,ENSG00000197893.9,ENSG00000198125.8,ENSG00000198692.5,ENSG00000198695.2,ENSG00000198712.1,ENSG00000198727.2,ENSG00000198744.5,ENSG00000198763.3,ENSG00000198786.2,ENSG00000198804.2,ENSG00000198840.2,ENSG00000198842.5,ENSG00000198868.3,ENSG00000198881.8,ENSG00000198886.2,ENSG00000198888.2,ENSG00000198899.2,ENSG00000198938.2,ENSG00000198972.1,ENSG00000199047.1,ENSG00000199080.1,ENSG00000199313.1,ENSG00000199319.1,ENSG00000199325.1,ENSG00000199458.1,ENSG00000199483.1,ENSG00000199643.1,ENSG00000200070.1,ENSG00000200089.1,ENSG00000200413.1,ENSG00000200889.1,ENSG00000200974.1,ENSG00000201033.1,ENSG00000201164.1,ENSG00000201221.1,ENSG00000201231.1,ENSG00000201253.1,ENSG00000201296.1,ENSG00000201317.1,ENSG00000201329.1,ENSG00000201343.1,ENSG00000201379.1,ENSG00000201439.1,ENSG00000201458.1,ENSG00000201648.1,ENSG00000201821.1,ENSG00000202103.1,ENSG00000202157.1,ENSG00000202414.1,ENSG00000202429.1,ENSG00000203280.3,ENSG00000203403.2,ENSG00000203872.6,ENSG00000203883.5,ENSG00000204116.7,ENSG00000204219.5,ENSG00000204291.6,ENSG00000204301.5,ENSG00000204460.3,ENSG00000204612.1,ENSG00000204882.3,ENSG00000204930.5,ENSG00000205018.2,ENSG00000205105.5,ENSG00000205221.8,ENSG00000205279.4,ENSG00000205560.8,ENSG00000205583.9,ENSG00000205866.2,ENSG00000206149.6,ENSG00000206262.4,ENSG00000206384.6,ENSG00000206422.2,ENSG00000206936.1,ENSG00000206938.1,ENSG00000206989.1,ENSG00000207175.1,ENSG00000207392.1,ENSG00000207405.1,ENSG00000207421.1,ENSG00000207986.1,ENSG00000208772.1,ENSG00000210049.1,ENSG00000210077.1,ENSG00000210082.2,ENSG00000210100.1,ENSG00000210107.1,ENSG00000210112.1,ENSG00000210117.1,ENSG00000210127.1,ENSG00000210135.1,ENSG00000210140.1,ENSG00000210144.1,ENSG00000210151.2,ENSG00000210154.1,ENSG00000210156.1,ENSG00000210164.1,ENSG00000210174.1,ENSG00000210176.1,ENSG00000210184.1,ENSG00000210191.1,ENSG00000210194.1,ENSG00000210195.2,ENSG00000210196.2,ENSG00000211448.7,ENSG00000211459.2,ENSG00000212158.1,ENSG00000212447.1,ENSG00000212607.1,ENSG00000212907.2,ENSG00000213132.2,ENSG00000214097.4,ENSG00000214357.4,ENSG00000214402.6,ENSG00000214810.4,ENSG00000214872.4,ENSG00000214944.5,ENSG00000214970.4,ENSG00000214982.6,ENSG00000215018.5,ENSG00000215057.4,ENSG00000215218.3,ENSG00000215837.7,ENSG00000215841.3,ENSG00000215910.3,ENSG00000216921.3,ENSG00000218682.1,ENSG00000219087.2,ENSG00000220113.2,ENSG00000221139.1,ENSG00000221420.2,ENSG00000221818.4,ENSG00000221957.4,ENSG00000221986.2,ENSG00000222111.1,ENSG00000222177.1,ENSG00000222268.1,ENSG00000222389.1,ENSG00000222477.1,ENSG00000222501.1,ENSG00000222629.1,ENSG00000222663.1,ENSG00000222686.1,ENSG00000222727.1,ENSG00000222736.1,ENSG00000222750.1,ENSG00000222760.1,ENSG00000222790.1,ENSG00000222990.1,ENSG00000223078.1,ENSG00000223156.1,ENSG00000223175.1,ENSG00000223212.1,ENSG00000223247.1,ENSG00000223659.1,ENSG00000223705.5,ENSG00000223921.1,ENSG00000223955.1,ENSG00000224149.1,ENSG00000224209.2,ENSG00000224238.2,ENSG00000224361.1,ENSG00000224458.3,ENSG00000224550.1,ENSG00000224865.3,ENSG00000224936.1,ENSG00000224982.2,ENSG00000225084.1,ENSG00000225259.3,ENSG00000225295.1,ENSG00000225333.5,ENSG00000225398.2,ENSG00000225630.1,ENSG00000225670.3,ENSG00000225813.1,ENSG00000225972.1,ENSG00000226172.2,ENSG00000226306.6,ENSG00000226321.3,ENSG00000226520.1,ENSG00000226572.1,ENSG00000226803.3,ENSG00000227018.1,ENSG00000227082.1,ENSG00000227128.3,ENSG00000227195.4,ENSG00000227308.2,ENSG00000227471.4,ENSG00000227558.4,ENSG00000227682.1,ENSG00000227789.1,ENSG00000227877.2,ENSG00000228146.2,ENSG00000228253.1,ENSG00000228672.2,ENSG00000228794.4,ENSG00000228812.3,ENSG00000228983.4,ENSG00000228995.1,ENSG00000229344.1,ENSG00000229380.1,ENSG00000229604.2,ENSG00000230102.3,ENSG00000230158.1,ENSG00000230261.1,ENSG00000230333.2,ENSG00000230701.1,ENSG00000230755.1,ENSG00000230916.2,ENSG00000231246.1,ENSG00000231274.4,ENSG00000231367.1,ENSG00000231501.1,ENSG00000231671.1,ENSG00000231916.1,ENSG00000232072.1,ENSG00000232177.1,ENSG00000232294.1,ENSG00000232858.1,ENSG00000232987.1,ENSG00000233060.1,ENSG00000233134.1,ENSG00000233208.1,ENSG00000233484.2,ENSG00000233622.1,ENSG00000233895.1,ENSG00000233915.4,ENSG00000233928.1,ENSG00000233952.1,ENSG00000233987.1,ENSG00000234281.1,ENSG00000234300.1,ENSG00000234604.2,ENSG00000234643.1,ENSG00000235295.1,ENSG00000235386.1,ENSG00000235475.1,ENSG00000235703.1,ENSG00000235940.1,ENSG00000236208.1,ENSG00000236349.1,ENSG00000236383.3,ENSG00000237055.1,ENSG00000237412.2,ENSG00000237450.4,ENSG00000237542.1,ENSG00000237560.1,ENSG00000237629.1,ENSG00000237973.1,ENSG00000238723.1,ENSG00000239216.1,ENSG00000239388.4,ENSG00000239474.2,ENSG00000239589.1,ENSG00000239702.2,ENSG00000239775.1,ENSG00000239776.2,ENSG00000240034.1,ENSG00000240103.2,ENSG00000240409.1,ENSG00000241404.2,ENSG00000241684.1,ENSG00000241781.2,ENSG00000242021.2,ENSG00000242086.4,ENSG00000242689.1,ENSG00000243658.1,ENSG00000243696.4,ENSG00000244214.1,ENSG00000244490.1,ENSG00000244642.2,ENSG00000244921.2,ENSG00000247595.2,ENSG00000247627.2,ENSG00000247844.1,ENSG00000247872.2,ENSG00000248211.1,ENSG00000248332.2,ENSG00000248441.2,ENSG00000248514.1,ENSG00000248527.1,ENSG00000248907.1,ENSG00000248923.1,ENSG00000249072.1,ENSG00000249086.1,ENSG00000249116.1,ENSG00000249119.1,ENSG00000249736.1,ENSG00000249743.1,ENSG00000249780.1,ENSG00000249835.2,ENSG00000249860.2,ENSG00000249865.1,ENSG00000249926.2,ENSG00000250049.1,ENSG00000250103.1,ENSG00000250167.1,ENSG00000250208.2,ENSG00000250222.1,ENSG00000250439.3,ENSG00000250829.2,ENSG00000250878.3,ENSG00000250994.1,ENSG00000251066.1,ENSG00000251322.3,ENSG00000251340.1,ENSG00000251449.2,ENSG00000251544.1,ENSG00000251628.1,ENSG00000251696.1,ENSG00000251966.2,ENSG00000252067.1,ENSG00000252110.1,ENSG00000252196.1,ENSG00000252310.1,ENSG00000252560.1,ENSG00000253048.1,ENSG00000253097.1,ENSG00000253115.1,ENSG00000253141.1,ENSG00000253389.2,ENSG00000253434.1,ENSG00000253695.1,ENSG00000253704.1,ENSG00000253796.1,ENSG00000253828.2,ENSG00000253859.2,ENSG00000254346.2,ENSG00000254369.2,ENSG00000254445.1,ENSG00000254667.1,ENSG00000254824.1,ENSG00000254826.1,ENSG00000255100.1,ENSG00000255282.2,ENSG00000255299.1,ENSG00000255465.3,ENSG00000255471.1,ENSG00000255504.1,ENSG00000255633.3,ENSG00000255772.1,ENSG00000255823.1,ENSG00000255910.1,ENSG00000255946.1,ENSG00000255966.1,ENSG00000256045.1,ENSG00000256238.1,ENSG00000256309.1,ENSG00000256618.1,ENSG00000256721.1,ENSG00000256892.1,ENSG00000257337.2,ENSG00000257429.1,ENSG00000257891.1,ENSG00000258231.1,ENSG00000258274.1,ENSG00000258303.1,ENSG00000258461.1,ENSG00000258498.2,ENSG00000258567.1,ENSG00000258572.1,ENSG00000258762.1,ENSG00000258766.1,ENSG00000258989.1,ENSG00000259124.1,ENSG00000259134.1,ENSG00000259158.1,ENSG00000259199.1,ENSG00000259402.1,ENSG00000259430.1,ENSG00000259444.1,ENSG00000259675.1,ENSG00000260362.1,ENSG00000260417.1,ENSG00000260591.1,ENSG00000260751.2,ENSG00000260971.3,ENSG00000261064.1,ENSG00000261253.1,ENSG00000261303.1,ENSG00000261393.1,ENSG00000261441.1,ENSG00000261542.1,ENSG00000261606.1,ENSG00000261614.1,ENSG00000261821.1,ENSG00000261857.2,ENSG00000262061.1,ENSG00000262768.1,ENSG00000263006.2,ENSG00000263421.1,ENSG00000263439.1,ENSG00000263489.1,ENSG00000263593.1,ENSG00000263862.1,ENSG00000263914.1,ENSG00000263963.1,ENSG00000264133.1,ENSG00000264293.1,ENSG00000264316.1,ENSG00000264338.1,ENSG00000264345.1,ENSG00000264424.1,ENSG00000264608.1,ENSG00000264618.1,ENSG00000264839.1,ENSG00000264952.1,ENSG00000265010.1,ENSG00000265096.1,ENSG00000265142.2,ENSG00000265158.1,ENSG00000265542.1,ENSG00000265751.1,ENSG00000266007.1,ENSG00000266179.2,ENSG00000266559.1,ENSG00000266728.1,ENSG00000266756.1,ENSG00000267042.1,ENSG00000267082.1,ENSG00000267097.1,ENSG00000267274.1,ENSG00000267287.1,ENSG00000267318.1,ENSG00000267557.1,ENSG00000267586.2,ENSG00000267603.1,ENSG00000267653.1,ENSG00000267934.1,ENSG00000267950.1,ENSG00000267986.1,ENSG00000268205.1,ENSG00000268434.1,ENSG00000268518.1,ENSG00000270112.2,ENSG00000270188.1,ENSG00000270225.1,ENSG00000270230.1,ENSG00000270264.1,ENSG00000270307.1,ENSG00000270350.1,ENSG00000270388.1,ENSG00000270394.1,ENSG00000270640.1,ENSG00000270672.1,ENSG00000270705.1,ENSG00000270906.1,ENSG00000271043.1,ENSG00000271099.1,ENSG00000271207.1,ENSG00000271480.1,ENSG00000271687.1,ENSG00000271840.1,ENSG00000271952.1,ENSG00000272160.1,ENSG00000272359.1,ENSG00000272573.1,ENSG00000272736.1,ENSG00000272755.1,ENSG00000272812.1,ENSG00000273006.1</t>
  </si>
  <si>
    <t>UBERON:0001637</t>
  </si>
  <si>
    <t>artery</t>
  </si>
  <si>
    <t>An epithelial tube or tree of tibes that transports blood away from the heart[modified from AEO definition].</t>
  </si>
  <si>
    <t>CNhs10837,CNhs10838,CNhs10839,CNhs10874,CNhs10878,CNhs11085,CNhs11086,CNhs11087,CNhs11088,CNhs11090,CNhs11091,CNhs11305,CNhs11309,CNhs11375,CNhs11760,CNhs11926,CNhs11977,CNhs11978,CNhs11987,CNhs11988,CNhs11989,CNhs11990,CNhs11991,CNhs12011,CNhs12022,CNhs12023,CNhs12043,CNhs12044,CNhs12045,CNhs12046,CNhs12048,CNhs12049,CNhs12495,CNhs12496,CNhs13339,CNhs13349,CNhs13358,CNhs13369,CNhs13567,CNhs13577</t>
  </si>
  <si>
    <t>CATG00000003622.1,CATG00000003623.1,CATG00000005146.1,CATG00000005150.1,CATG00000010291.1,CATG00000010858.1,CATG00000010860.1,CATG00000012286.1,CATG00000012288.1,CATG00000019490.1,CATG00000020602.1,CATG00000022675.1,CATG00000022709.1,CATG00000023391.1,CATG00000035285.1,CATG00000041409.1,CATG00000042870.1,CATG00000044656.1,CATG00000044661.1,CATG00000046265.1,CATG00000046578.1,CATG00000047757.1,CATG00000050033.1,CATG00000059666.1,CATG00000061212.1,CATG00000062130.1,CATG00000062136.1,CATG00000062749.1,CATG00000062929.1,CATG00000064469.1,CATG00000072792.1,CATG00000072794.1,CATG00000075481.1,CATG00000080958.1,CATG00000081335.1,CATG00000082734.1,CATG00000087379.1,CATG00000089786.1,CATG00000095695.1,CATG00000095751.1,CATG00000095857.1,CATG00000096234.1,CATG00000096634.1,CATG00000096638.1,CATG00000096639.1,CATG00000098547.1,CATG00000098744.1,CATG00000098880.1,CATG00000099730.1,CATG00000100320.1,CATG00000100867.1,CATG00000100945.1,CATG00000100969.1,CATG00000103739.1,CATG00000104063.1,CATG00000109489.1,CATG00000111061.1,CATG00000114825.1,CATG00000116308.1,ENSG00000010438.12,ENSG00000078401.6,ENSG00000095752.2,ENSG00000102010.10,ENSG00000102802.5,ENSG00000104368.13,ENSG00000105825.7,ENSG00000106366.7,ENSG00000106540.4,ENSG00000108342.8,ENSG00000109193.6,ENSG00000119630.9,ENSG00000120279.6,ENSG00000124875.5,ENSG00000127589.4,ENSG00000127920.5,ENSG00000134668.8,ENSG00000137033.7,ENSG00000150551.10,ENSG00000154529.10,ENSG00000156466.8,ENSG00000157111.8,ENSG00000159261.6,ENSG00000159263.11,ENSG00000163735.6,ENSG00000163739.4,ENSG00000164161.5,ENSG00000164171.6,ENSG00000164283.8,ENSG00000164736.5,ENSG00000170054.10,ENSG00000175746.4,ENSG00000178776.4,ENSG00000179776.13,ENSG00000196611.4,ENSG00000224459.1,ENSG00000224715.1,ENSG00000224743.2,ENSG00000227517.2,ENSG00000228495.1,ENSG00000228714.2,ENSG00000229915.1,ENSG00000232949.1,ENSG00000234695.1,ENSG00000237013.1,ENSG00000240244.3,ENSG00000248132.2,ENSG00000248890.1,ENSG00000249751.1,ENSG00000249867.1,ENSG00000250339.2,ENSG00000253940.1,ENSG00000255471.1,ENSG00000257219.1,ENSG00000258998.1,ENSG00000259721.1,ENSG00000265799.1,ENSG00000265980.1,ENSG00000267175.1,ENSG00000267577.1,ENSG00000273388.1</t>
  </si>
  <si>
    <t>UBERON:0001638</t>
  </si>
  <si>
    <t>vein</t>
  </si>
  <si>
    <t>Any of the tubular branching vessels that carry blood from the capillaries toward the heart.</t>
  </si>
  <si>
    <t>CNhs10872,CNhs11377,CNhs11967,CNhs12010,CNhs12026,CNhs12497,CNhs12569,CNhs12597,CNhs12844</t>
  </si>
  <si>
    <t>CATG00000000112.1,CATG00000000460.1,CATG00000001095.1,CATG00000002414.1,CATG00000004025.1,CATG00000004130.1,CATG00000004250.1,CATG00000005137.1,CATG00000005145.1,CATG00000006216.1,CATG00000007799.1,CATG00000007968.1,CATG00000008686.1,CATG00000010061.1,CATG00000010291.1,CATG00000011094.1,CATG00000011928.1,CATG00000012067.1,CATG00000012288.1,CATG00000015042.1,CATG00000016136.1,CATG00000016757.1,CATG00000018618.1,CATG00000019529.1,CATG00000019538.1,CATG00000020751.1,CATG00000021580.1,CATG00000022675.1,CATG00000027862.1,CATG00000028000.1,CATG00000028059.1,CATG00000028597.1,CATG00000029033.1,CATG00000029625.1,CATG00000029938.1,CATG00000030577.1,CATG00000031248.1,CATG00000035375.1,CATG00000036525.1,CATG00000038563.1,CATG00000039987.1,CATG00000042584.1,CATG00000042669.1,CATG00000042868.1,CATG00000042870.1,CATG00000046210.1,CATG00000047721.1,CATG00000048815.1,CATG00000048945.1,CATG00000049000.1,CATG00000049817.1,CATG00000051684.1,CATG00000052335.1,CATG00000053935.1,CATG00000053957.1,CATG00000054600.1,CATG00000056050.1,CATG00000056735.1,CATG00000058063.1,CATG00000059666.1,CATG00000059694.1,CATG00000062181.1,CATG00000062749.1,CATG00000063777.1,CATG00000064302.1,CATG00000065439.1,CATG00000068110.1,CATG00000068525.1,CATG00000068640.1,CATG00000070342.1,CATG00000071097.1,CATG00000071748.1,CATG00000073314.1,CATG00000073954.1,CATG00000074711.1,CATG00000075303.1,CATG00000076246.1,CATG00000077786.1,CATG00000079927.1,CATG00000080186.1,CATG00000082734.1,CATG00000083054.1,CATG00000083605.1,CATG00000084021.1,CATG00000084507.1,CATG00000087379.1,CATG00000088365.1,CATG00000088480.1,CATG00000088515.1,CATG00000089121.1,CATG00000089628.1,CATG00000090397.1,CATG00000091142.1,CATG00000093443.1,CATG00000094774.1,CATG00000095078.1,CATG00000096634.1,CATG00000096635.1,CATG00000096749.1,CATG00000096914.1,CATG00000096938.1,CATG00000098547.1,CATG00000100945.1,CATG00000102148.1,CATG00000102471.1,CATG00000104063.1,CATG00000104339.1,CATG00000104504.1,CATG00000104775.1,CATG00000107384.1,CATG00000107562.1,CATG00000109918.1,CATG00000110135.1,CATG00000110507.1,CATG00000115532.1,CATG00000116839.1,ENSG00000037280.11,ENSG00000064989.8,ENSG00000066056.9,ENSG00000076706.10,ENSG00000078399.11,ENSG00000078401.6,ENSG00000085276.13,ENSG00000086991.8,ENSG00000087237.6,ENSG00000091879.9,ENSG00000101000.4,ENSG00000102010.10,ENSG00000105538.4,ENSG00000106540.4,ENSG00000108622.6,ENSG00000110799.9,ENSG00000113555.4,ENSG00000115380.14,ENSG00000119630.9,ENSG00000120279.6,ENSG00000120337.7,ENSG00000124019.9,ENSG00000125810.9,ENSG00000126785.8,ENSG00000127920.5,ENSG00000128052.8,ENSG00000128645.11,ENSG00000131037.10,ENSG00000135312.4,ENSG00000138722.5,ENSG00000139567.8,ENSG00000140873.11,ENSG00000142798.12,ENSG00000143248.8,ENSG00000147113.12,ENSG00000149564.7,ENSG00000150048.6,ENSG00000153162.8,ENSG00000154133.10,ENSG00000154783.6,ENSG00000157554.14,ENSG00000158683.3,ENSG00000161940.6,ENSG00000162618.8,ENSG00000163762.2,ENSG00000164035.5,ENSG00000164161.5,ENSG00000164283.8,ENSG00000164867.6,ENSG00000165716.5,ENSG00000167612.8,ENSG00000167874.6,ENSG00000169291.5,ENSG00000171388.9,ENSG00000172889.11,ENSG00000173269.9,ENSG00000173862.3,ENSG00000175746.4,ENSG00000176435.6,ENSG00000179776.13,ENSG00000184113.8,ENSG00000184274.3,ENSG00000185112.4,ENSG00000186105.7,ENSG00000187229.3,ENSG00000188596.5,ENSG00000196421.3,ENSG00000196700.3,ENSG00000198844.6,ENSG00000198889.3,ENSG00000199161.1,ENSG00000203883.5,ENSG00000204301.5,ENSG00000207798.1,ENSG00000211764.1,ENSG00000213494.5,ENSG00000215183.4,ENSG00000223768.1,ENSG00000224459.1,ENSG00000226053.1,ENSG00000226363.3,ENSG00000226937.5,ENSG00000227695.1,ENSG00000227764.1,ENSG00000228401.3,ENSG00000228495.1,ENSG00000228742.5,ENSG00000229751.1,ENSG00000230109.1,ENSG00000230258.2,ENSG00000230266.1,ENSG00000230309.1,ENSG00000230479.1,ENSG00000231298.2,ENSG00000232842.2,ENSG00000233251.3,ENSG00000233611.3,ENSG00000235770.1,ENSG00000236098.1,ENSG00000237371.1,ENSG00000238970.1,ENSG00000239322.1,ENSG00000242990.2,ENSG00000243243.1,ENSG00000248890.1,ENSG00000249631.1,ENSG00000249751.1,ENSG00000249867.1,ENSG00000250073.2,ENSG00000250234.1,ENSG00000251314.2,ENSG00000253177.1,ENSG00000254416.1,ENSG00000255462.1,ENSG00000255471.1,ENSG00000255775.1,ENSG00000256083.1,ENSG00000257477.1,ENSG00000258808.1,ENSG00000259278.1,ENSG00000267175.1,ENSG00000267380.1,ENSG00000267583.1,ENSG00000268297.1,ENSG00000268592.2,ENSG00000270182.1,ENSG00000271482.1,ENSG00000273132.1</t>
  </si>
  <si>
    <t>UBERON:0001723</t>
  </si>
  <si>
    <t>tongue</t>
  </si>
  <si>
    <t>A muscular organ in the floor of the mouth.</t>
  </si>
  <si>
    <t>CNhs11768,CNhs12853</t>
  </si>
  <si>
    <t>CATG00000000321.1,CATG00000000370.1,CATG00000000438.1,CATG00000001044.1,CATG00000001245.1,CATG00000001341.1,CATG00000001347.1,CATG00000002311.1,CATG00000002414.1,CATG00000002605.1,CATG00000002970.1,CATG00000003213.1,CATG00000003813.1,CATG00000003892.1,CATG00000004049.1,CATG00000004332.1,CATG00000004575.1,CATG00000005145.1,CATG00000005499.1,CATG00000005626.1,CATG00000006027.1,CATG00000007178.1,CATG00000007614.1,CATG00000007969.1,CATG00000008063.1,CATG00000008307.1,CATG00000008983.1,CATG00000008985.1,CATG00000008986.1,CATG00000008992.1,CATG00000009036.1,CATG00000009403.1,CATG00000010350.1,CATG00000010364.1,CATG00000012325.1,CATG00000012346.1,CATG00000012625.1,CATG00000013226.1,CATG00000013308.1,CATG00000013534.1,CATG00000013784.1,CATG00000013920.1,CATG00000014749.1,CATG00000015308.1,CATG00000015319.1,CATG00000015961.1,CATG00000016370.1,CATG00000016371.1,CATG00000016617.1,CATG00000017142.1,CATG00000017442.1,CATG00000018005.1,CATG00000018289.1,CATG00000018307.1,CATG00000018391.1,CATG00000018579.1,CATG00000018957.1,CATG00000019186.1,CATG00000019544.1,CATG00000019700.1,CATG00000019972.1,CATG00000020164.1,CATG00000020234.1,CATG00000020554.1,CATG00000020744.1,CATG00000021232.1,CATG00000021280.1,CATG00000021281.1,CATG00000021904.1,CATG00000022218.1,CATG00000022589.1,CATG00000022726.1,CATG00000023000.1,CATG00000023239.1,CATG00000023696.1,CATG00000023951.1,CATG00000024006.1,CATG00000024074.1,CATG00000025322.1,CATG00000025415.1,CATG00000025462.1,CATG00000026104.1,CATG00000026152.1,CATG00000026724.1,CATG00000026741.1,CATG00000027115.1,CATG00000027122.1,CATG00000027260.1,CATG00000027415.1,CATG00000028120.1,CATG00000028126.1,CATG00000028458.1,CATG00000028612.1,CATG00000028786.1,CATG00000030486.1,CATG00000030653.1,CATG00000031381.1,CATG00000031390.1,CATG00000031391.1,CATG00000031400.1,CATG00000031966.1,CATG00000032364.1,CATG00000032955.1,CATG00000033023.1,CATG00000033569.1,CATG00000033590.1,CATG00000033592.1,CATG00000035750.1,CATG00000035951.1,CATG00000036350.1,CATG00000037098.1,CATG00000038212.1,CATG00000038267.1,CATG00000038606.1,CATG00000039284.1,CATG00000039368.1,CATG00000039510.1,CATG00000039644.1,CATG00000040054.1,CATG00000040074.1,CATG00000040095.1,CATG00000040176.1,CATG00000040793.1,CATG00000041004.1,CATG00000041261.1,CATG00000041297.1,CATG00000042245.1,CATG00000042669.1,CATG00000043126.1,CATG00000043348.1,CATG00000044412.1,CATG00000044527.1,CATG00000044529.1,CATG00000044595.1,CATG00000045507.1,CATG00000045543.1,CATG00000045556.1,CATG00000045768.1,CATG00000045802.1,CATG00000046135.1,CATG00000046439.1,CATG00000046440.1,CATG00000046689.1,CATG00000047125.1,CATG00000047588.1,CATG00000048000.1,CATG00000048246.1,CATG00000048734.1,CATG00000048862.1,CATG00000048945.1,CATG00000049425.1,CATG00000049433.1,CATG00000049526.1,CATG00000049907.1,CATG00000050499.1,CATG00000050645.1,CATG00000051578.1,CATG00000051592.1,CATG00000052057.1,CATG00000052133.1,CATG00000052830.1,CATG00000052855.1,CATG00000052905.1,CATG00000053450.1,CATG00000053606.1,CATG00000053990.1,CATG00000054400.1,CATG00000054918.1,CATG00000054990.1,CATG00000055167.1,CATG00000055404.1,CATG00000055806.1,CATG00000056060.1,CATG00000056705.1,CATG00000056939.1,CATG00000057359.1,CATG00000057580.1,CATG00000057657.1,CATG00000058206.1,CATG00000058209.1,CATG00000058369.1,CATG00000058442.1,CATG00000058945.1,CATG00000059134.1,CATG00000059318.1,CATG00000059983.1,CATG00000060119.1,CATG00000060163.1,CATG00000060250.1,CATG00000061041.1,CATG00000061615.1,CATG00000061695.1,CATG00000063101.1,CATG00000063777.1,CATG00000064114.1,CATG00000064119.1,CATG00000064549.1,CATG00000064863.1,CATG00000064870.1,CATG00000064931.1,CATG00000065833.1,CATG00000065942.1,CATG00000066375.1,CATG00000066486.1,CATG00000066660.1,CATG00000066836.1,CATG00000067029.1,CATG00000067216.1,CATG00000067637.1,CATG00000068850.1,CATG00000068853.1,CATG00000069225.1,CATG00000070109.1,CATG00000071380.1,CATG00000071384.1,CATG00000072079.1,CATG00000072359.1,CATG00000072404.1,CATG00000073554.1,CATG00000074088.1,CATG00000074290.1,CATG00000074739.1,CATG00000074740.1,CATG00000074768.1,CATG00000075060.1,CATG00000075371.1,CATG00000075419.1,CATG00000076016.1,CATG00000076338.1,CATG00000076722.1,CATG00000076731.1,CATG00000076802.1,CATG00000076956.1,CATG00000077372.1,CATG00000078025.1,CATG00000078704.1,CATG00000078931.1,CATG00000078960.1,CATG00000079473.1,CATG00000079603.1,CATG00000080166.1,CATG00000080295.1,CATG00000080296.1,CATG00000080318.1,CATG00000080584.1,CATG00000081104.1,CATG00000081220.1,CATG00000081259.1,CATG00000081352.1,CATG00000081406.1,CATG00000081577.1,CATG00000081623.1,CATG00000082299.1,CATG00000083449.1,CATG00000083754.1,CATG00000083783.1,CATG00000083849.1,CATG00000083857.1,CATG00000084021.1,CATG00000084111.1,CATG00000084237.1,CATG00000084484.1,CATG00000084533.1,CATG00000084735.1,CATG00000086265.1,CATG00000086539.1,CATG00000086855.1,CATG00000086965.1,CATG00000087050.1,CATG00000087091.1,CATG00000087225.1,CATG00000087458.1,CATG00000087606.1,CATG00000087726.1,CATG00000087858.1,CATG00000088012.1,CATG00000088641.1,CATG00000088659.1,CATG00000088791.1,CATG00000089003.1,CATG00000089212.1,CATG00000089244.1,CATG00000089740.1,CATG00000090184.1,CATG00000090788.1,CATG00000090947.1,CATG00000090959.1,CATG00000091698.1,CATG00000091811.1,CATG00000092374.1,CATG00000092626.1,CATG00000093649.1,CATG00000093956.1,CATG00000094164.1,CATG00000094237.1,CATG00000094693.1,CATG00000095337.1,CATG00000096142.1,CATG00000096595.1,CATG00000096653.1,CATG00000097072.1,CATG00000097412.1,CATG00000098601.1,CATG00000099954.1,CATG00000100392.1,CATG00000100640.1,CATG00000101563.1,CATG00000102056.1,CATG00000102166.1,CATG00000102406.1,CATG00000103017.1,CATG00000103039.1,CATG00000103040.1,CATG00000103472.1,CATG00000103509.1,CATG00000103771.1,CATG00000103787.1,CATG00000103802.1,CATG00000105243.1,CATG00000105303.1,CATG00000106087.1,CATG00000106247.1,CATG00000106612.1,CATG00000106637.1,CATG00000107336.1,CATG00000107763.1,CATG00000108439.1,CATG00000108565.1,CATG00000109155.1,CATG00000109156.1,CATG00000109844.1,CATG00000109853.1,CATG00000110135.1,CATG00000110467.1,CATG00000111254.1,CATG00000111342.1,CATG00000111836.1,CATG00000112171.1,CATG00000112403.1,CATG00000112807.1,CATG00000114997.1,CATG00000115920.1,CATG00000116261.1,CATG00000116309.1,CATG00000116321.1,CATG00000116585.1,CATG00000116751.1,CATG00000117047.1,CATG00000117646.1,CATG00000118087.1,CATG00000118342.1,ENSG00000004776.7,ENSG00000004948.9,ENSG00000005001.5,ENSG00000005102.8,ENSG00000006555.6,ENSG00000007047.10,ENSG00000007306.10,ENSG00000007908.11,ENSG00000008323.11,ENSG00000009709.7,ENSG00000016602.8,ENSG00000017427.11,ENSG00000022267.12,ENSG00000029534.15,ENSG00000034971.10,ENSG00000036672.11,ENSG00000043039.5,ENSG00000049283.13,ENSG00000054938.11,ENSG00000057149.10,ENSG00000060138.8,ENSG00000064195.7,ENSG00000067191.11,ENSG00000068976.9,ENSG00000069011.11,ENSG00000069431.6,ENSG00000070182.13,ENSG00000070193.4,ENSG00000070371.11,ENSG00000072954.2,ENSG00000073282.8,ENSG00000073711.6,ENSG00000075702.12,ENSG00000077009.9,ENSG00000077274.7,ENSG00000077522.8,ENSG00000078898.6,ENSG00000079393.16,ENSG00000081248.6,ENSG00000081277.7,ENSG00000082196.16,ENSG00000086548.8,ENSG00000086967.9,ENSG00000087085.9,ENSG00000087128.5,ENSG00000087916.7,ENSG00000088002.7,ENSG00000088320.3,ENSG00000089250.14,ENSG00000089356.12,ENSG00000091128.8,ENSG00000091482.5,ENSG00000092054.12,ENSG00000092295.7,ENSG00000092529.18,ENSG00000092607.9,ENSG00000096006.7,ENSG00000096696.9,ENSG00000099260.6,ENSG00000099869.6,ENSG00000100628.7,ENSG00000101210.6,ENSG00000101213.5,ENSG00000101306.6,ENSG00000101470.5,ENSG00000101605.8,ENSG00000101892.7,ENSG00000102554.9,ENSG00000102683.6,ENSG00000102886.10,ENSG00000103067.7,ENSG00000103742.7,ENSG00000103994.12,ENSG00000104055.10,ENSG00000104140.6,ENSG00000104213.8,ENSG00000104369.4,ENSG00000104413.11,ENSG00000104848.1,ENSG00000104879.4,ENSG00000104892.12,ENSG00000105048.12,ENSG00000105131.3,ENSG00000105388.10,ENSG00000105427.5,ENSG00000105523.3,ENSG00000105711.6,ENSG00000106078.13,ENSG00000106113.14,ENSG00000106511.5,ENSG00000106809.6,ENSG00000106819.7,ENSG00000106992.13,ENSG00000107537.9,ENSG00000107623.4,ENSG00000107807.8,ENSG00000107859.5,ENSG00000108242.8,ENSG00000108244.12,ENSG00000108515.13,ENSG00000108602.13,ENSG00000108813.9,ENSG00000108823.11,ENSG00000108825.13,ENSG00000108839.7,ENSG00000108878.3,ENSG00000109061.9,ENSG00000109063.10,ENSG00000109101.3,ENSG00000109182.7,ENSG00000109205.12,ENSG00000109255.7,ENSG00000109819.4,ENSG00000109846.3,ENSG00000111046.3,ENSG00000111049.3,ENSG00000111241.2,ENSG00000111245.10,ENSG00000111405.4,ENSG00000111432.4,ENSG00000112175.6,ENSG00000112183.10,ENSG00000112276.9,ENSG00000112378.11,ENSG00000112425.9,ENSG00000112562.14,ENSG00000112782.11,ENSG00000113296.10,ENSG00000114854.3,ENSG00000115221.6,ENSG00000115290.5,ENSG00000115556.9,ENSG00000115592.7,ENSG00000115593.10,ENSG00000116194.8,ENSG00000116748.15,ENSG00000116981.3,ENSG00000117115.8,ENSG00000117983.13,ENSG00000118407.10,ENSG00000118729.10,ENSG00000118804.7,ENSG00000118898.11,ENSG00000119938.8,ENSG00000120332.11,ENSG00000120471.10,ENSG00000120729.5,ENSG00000121361.3,ENSG00000121552.3,ENSG00000121742.11,ENSG00000121769.3,ENSG00000122180.4,ENSG00000122367.15,ENSG00000122477.8,ENSG00000123096.7,ENSG00000123572.12,ENSG00000124102.4,ENSG00000124107.5,ENSG00000124116.14,ENSG00000124429.13,ENSG00000124466.8,ENSG00000124701.5,ENSG00000124743.5,ENSG00000124749.12,ENSG00000125414.14,ENSG00000125744.7,ENSG00000125780.11,ENSG00000125813.9,ENSG00000125878.4,ENSG00000125998.7,ENSG00000125999.6,ENSG00000126016.9,ENSG00000126233.1,ENSG00000126337.9,ENSG00000126895.9,ENSG00000127083.7,ENSG00000127252.4,ENSG00000127325.14,ENSG00000128591.11,ENSG00000129152.3,ENSG00000129170.4,ENSG00000129437.5,ENSG00000129451.7,ENSG00000129455.11,ENSG00000129744.2,ENSG00000130005.7,ENSG00000130032.11,ENSG00000130433.3,ENSG00000130528.7,ENSG00000130595.12,ENSG00000130598.11,ENSG00000130600.11,ENSG00000130957.4,ENSG00000131055.4,ENSG00000131174.4,ENSG00000131477.6,ENSG00000131730.11,ENSG00000131738.5,ENSG00000132429.5,ENSG00000132464.7,ENSG00000132622.6,ENSG00000132698.9,ENSG00000132746.10,ENSG00000133020.4,ENSG00000133315.6,ENSG00000133454.11,ENSG00000133477.12,ENSG00000133710.11,ENSG00000133878.4,ENSG00000134020.6,ENSG00000134317.13,ENSG00000134531.5,ENSG00000134755.10,ENSG00000134757.4,ENSG00000134760.5,ENSG00000134762.12,ENSG00000134765.5,ENSG00000134827.3,ENSG00000135373.8,ENSG00000135374.5,ENSG00000135378.3,ENSG00000135443.4,ENSG00000135447.12,ENSG00000135469.9,ENSG00000135902.5,ENSG00000135925.4,ENSG00000136155.12,ENSG00000136383.6,ENSG00000136688.6,ENSG00000136694.8,ENSG00000136695.10,ENSG00000136696.6,ENSG00000136717.10,ENSG00000136842.9,ENSG00000137077.3,ENSG00000137094.10,ENSG00000137440.3,ENSG00000137571.6,ENSG00000137675.4,ENSG00000137699.12,ENSG00000137857.13,ENSG00000137975.7,ENSG00000138100.9,ENSG00000138136.5,ENSG00000138271.4,ENSG00000138347.11,ENSG00000138379.4,ENSG00000138615.4,ENSG00000138798.7,ENSG00000139330.5,ENSG00000139914.6,ENSG00000139988.5,ENSG00000140254.8,ENSG00000140274.9,ENSG00000140279.8,ENSG00000140297.8,ENSG00000140416.15,ENSG00000140519.8,ENSG00000140795.8,ENSG00000140986.7,ENSG00000141161.7,ENSG00000141527.12,ENSG00000141579.6,ENSG00000141965.3,ENSG00000142623.8,ENSG00000142661.14,ENSG00000143028.7,ENSG00000143196.4,ENSG00000143217.7,ENSG00000143318.8,ENSG00000143365.12,ENSG00000143412.5,ENSG00000143434.11,ENSG00000143536.7,ENSG00000143546.5,ENSG00000143549.15,ENSG00000143556.4,ENSG00000143631.10,ENSG00000143632.10,ENSG00000143816.7,ENSG00000143882.5,ENSG00000144061.8,ENSG00000144063.3,ENSG00000144452.10,ENSG00000144596.7,ENSG00000144644.10,ENSG00000144712.7,ENSG00000145283.7,ENSG00000145358.2,ENSG00000145824.8,ENSG00000145861.7,ENSG00000145879.6,ENSG00000145949.8,ENSG00000146013.6,ENSG00000146054.13,ENSG00000146147.10,ENSG00000146477.4,ENSG00000146521.5,ENSG00000146729.5,ENSG00000146809.8,ENSG00000146926.6,ENSG00000147166.6,ENSG00000147256.6,ENSG00000147394.14,ENSG00000147573.12,ENSG00000147676.9,ENSG00000147697.4,ENSG00000148346.7,ENSG00000148357.12,ENSG00000149043.12,ENSG00000149573.4,ENSG00000149596.6,ENSG00000150893.9,ENSG00000151715.3,ENSG00000151729.6,ENSG00000152137.2,ENSG00000152556.11,ENSG00000153292.11,ENSG00000153294.7,ENSG00000153531.8,ENSG00000153802.7,ENSG00000154153.9,ENSG00000154227.9,ENSG00000154263.13,ENSG00000154358.15,ENSG00000154415.3,ENSG00000154553.9,ENSG00000154645.9,ENSG00000155066.11,ENSG00000155657.19,ENSG00000155918.3,ENSG00000156219.12,ENSG00000156282.3,ENSG00000156413.9,ENSG00000156885.4,ENSG00000157119.11,ENSG00000157502.8,ENSG00000158022.6,ENSG00000158055.11,ENSG00000158571.6,ENSG00000158683.3,ENSG00000158786.4,ENSG00000158887.11,ENSG00000159166.9,ENSG00000159173.14,ENSG00000159186.4,ENSG00000159199.9,ENSG00000159263.11,ENSG00000159337.6,ENSG00000159495.7,ENSG00000159516.8,ENSG00000159713.6,ENSG00000159763.3,ENSG00000159871.10,ENSG00000160097.11,ENSG00000160213.5,ENSG00000160299.12,ENSG00000160349.5,ENSG00000160392.9,ENSG00000160539.4,ENSG00000160678.7,ENSG00000160703.11,ENSG00000160808.5,ENSG00000160972.5,ENSG00000161249.16,ENSG00000161281.6,ENSG00000161558.6,ENSG00000161664.2,ENSG00000161849.3,ENSG00000161896.6,ENSG00000162040.5,ENSG00000162069.10,ENSG00000162078.7,ENSG00000162409.6,ENSG00000162461.7,ENSG00000162494.5,ENSG00000162552.10,ENSG00000162614.14,ENSG00000162688.11,ENSG00000162998.4,ENSG00000163050.12,ENSG00000163092.15,ENSG00000163110.10,ENSG00000163126.10,ENSG00000163141.14,ENSG00000163145.8,ENSG00000163157.10,ENSG00000163202.4,ENSG00000163207.5,ENSG00000163209.10,ENSG00000163216.6,ENSG00000163218.10,ENSG00000163220.10,ENSG00000163273.3,ENSG00000163293.7,ENSG00000163331.6,ENSG00000163380.11,ENSG00000163435.11,ENSG00000163472.14,ENSG00000163491.12,ENSG00000163815.5,ENSG00000163827.8,ENSG00000163833.6,ENSG00000163995.14,ENSG00000164035.5,ENSG00000164093.11,ENSG00000164122.4,ENSG00000164309.10,ENSG00000164318.13,ENSG00000164393.4,ENSG00000164440.10,ENSG00000164520.7,ENSG00000164591.9,ENSG00000164687.6,ENSG00000164694.12,ENSG00000164708.5,ENSG00000164776.5,ENSG00000164825.3,ENSG00000164855.11,ENSG00000164879.6,ENSG00000165028.7,ENSG00000165192.9,ENSG00000165197.4,ENSG00000165272.10,ENSG00000165474.5,ENSG00000165621.4,ENSG00000165794.5,ENSG00000165799.4,ENSG00000165912.11,ENSG00000165917.5,ENSG00000166183.11,ENSG00000166317.7,ENSG00000166343.5,ENSG00000166535.15,ENSG00000166748.8,ENSG00000166948.5,ENSG00000167244.13,ENSG00000167311.9,ENSG00000167476.6,ENSG00000167549.14,ENSG00000167656.4,ENSG00000167701.9,ENSG00000167741.6,ENSG00000167754.8,ENSG00000167757.9,ENSG00000167759.8,ENSG00000167767.9,ENSG00000167768.4,ENSG00000167880.3,ENSG00000167914.6,ENSG00000168143.8,ENSG00000168333.9,ENSG00000168334.8,ENSG00000168386.14,ENSG00000168427.7,ENSG00000168447.6,ENSG00000168453.10,ENSG00000168477.13,ENSG00000168509.13,ENSG00000168530.11,ENSG00000168703.5,ENSG00000168907.9,ENSG00000169020.5,ENSG00000169035.7,ENSG00000169271.1,ENSG00000169469.7,ENSG00000169474.3,ENSG00000169509.5,ENSG00000169550.8,ENSG00000169583.12,ENSG00000169885.5,ENSG00000169962.4,ENSG00000170162.9,ENSG00000170175.6,ENSG00000170276.4,ENSG00000170290.3,ENSG00000170417.10,ENSG00000170423.8,ENSG00000170426.1,ENSG00000170465.9,ENSG00000170477.8,ENSG00000170681.6,ENSG00000170745.7,ENSG00000170786.8,ENSG00000170807.11,ENSG00000171033.8,ENSG00000171124.8,ENSG00000171195.6,ENSG00000171209.3,ENSG00000171346.9,ENSG00000171401.10,ENSG00000171403.5,ENSG00000171476.17,ENSG00000171714.10,ENSG00000171864.4,ENSG00000171954.8,ENSG00000172000.3,ENSG00000172005.6,ENSG00000172139.10,ENSG00000172159.11,ENSG00000172318.4,ENSG00000172382.5,ENSG00000172399.5,ENSG00000172478.13,ENSG00000172731.9,ENSG00000172818.5,ENSG00000172974.10,ENSG00000173212.4,ENSG00000173239.9,ENSG00000173338.8,ENSG00000173376.9,ENSG00000173641.13,ENSG00000173801.12,ENSG00000173991.5,ENSG00000174059.12,ENSG00000174226.4,ENSG00000174403.11,ENSG00000174407.7,ENSG00000174429.3,ENSG00000174437.12,ENSG00000174611.7,ENSG00000174669.7,ENSG00000174808.7,ENSG00000174950.6,ENSG00000175084.7,ENSG00000175121.7,ENSG00000175262.10,ENSG00000175564.8,ENSG00000175591.7,ENSG00000175699.8,ENSG00000175793.10,ENSG00000175946.8,ENSG00000175984.10,ENSG00000176075.6,ENSG00000176076.6,ENSG00000176092.9,ENSG00000176153.10,ENSG00000176907.3,ENSG00000176920.10,ENSG00000177238.9,ENSG00000177354.7,ENSG00000177752.10,ENSG00000177791.11,ENSG00000178038.12,ENSG00000178053.13,ENSG00000178104.15,ENSG00000178363.3,ENSG00000178372.6,ENSG00000178462.7,ENSG00000178690.2,ENSG00000178750.2,ENSG00000178821.8,ENSG00000178919.7,ENSG00000179477.5,ENSG00000179564.3,ENSG00000179846.7,ENSG00000180155.14,ENSG00000180209.7,ENSG00000180383.3,ENSG00000180438.10,ENSG00000180758.10,ENSG00000180772.6,ENSG00000180785.8,ENSG00000180861.5,ENSG00000180999.6,ENSG00000181016.5,ENSG00000181333.11,ENSG00000181617.5,ENSG00000181652.14,ENSG00000181856.10,ENSG00000182040.4,ENSG00000182054.5,ENSG00000182253.10,ENSG00000182533.6,ENSG00000182583.8,ENSG00000182585.5,ENSG00000182676.4,ENSG00000182759.3,ENSG00000182795.12,ENSG00000182816.6,ENSG00000182898.3,ENSG00000182938.4,ENSG00000183072.9,ENSG00000183091.15,ENSG00000183347.13,ENSG00000183386.5,ENSG00000183431.7,ENSG00000183571.9,ENSG00000183628.8,ENSG00000183631.4,ENSG00000183762.8,ENSG00000183785.10,ENSG00000183798.4,ENSG00000184058.8,ENSG00000184163.3,ENSG00000184185.5,ENSG00000184292.5,ENSG00000184343.6,ENSG00000184363.5,ENSG00000184459.4,ENSG00000184489.7,ENSG00000184530.8,ENSG00000184544.7,ENSG00000184682.5,ENSG00000184709.7,ENSG00000184828.5,ENSG00000185028.3,ENSG00000185069.2,ENSG00000185100.6,ENSG00000185271.6,ENSG00000185437.9,ENSG00000185479.5,ENSG00000185482.3,ENSG00000185559.9,ENSG00000185739.9,ENSG00000185847.3,ENSG00000185873.7,ENSG00000185915.4,ENSG00000185962.1,ENSG00000185966.3,ENSG00000186081.7,ENSG00000186326.3,ENSG00000186335.4,ENSG00000186439.8,ENSG00000186474.11,ENSG00000186567.8,ENSG00000186628.8,ENSG00000186743.2,ENSG00000186806.5,ENSG00000186807.9,ENSG00000186832.4,ENSG00000186847.5,ENSG00000187054.10,ENSG00000187223.3,ENSG00000187486.5,ENSG00000187513.8,ENSG00000187550.4,ENSG00000187642.5,ENSG00000187715.9,ENSG00000187908.11,ENSG00000188004.5,ENSG00000188037.6,ENSG00000188089.9,ENSG00000188100.8,ENSG00000188112.4,ENSG00000188176.7,ENSG00000188277.8,ENSG00000188293.5,ENSG00000188373.4,ENSG00000188451.7,ENSG00000188505.4,ENSG00000188508.6,ENSG00000188716.5,ENSG00000189001.6,ENSG00000189043.5,ENSG00000189051.5,ENSG00000189143.8,ENSG00000189280.3,ENSG00000189334.4,ENSG00000189367.10,ENSG00000189377.4,ENSG00000189431.5,ENSG00000196091.8,ENSG00000196218.7,ENSG00000196296.9,ENSG00000196344.7,ENSG00000196407.7,ENSG00000196666.3,ENSG00000196805.6,ENSG00000197191.3,ENSG00000197245.4,ENSG00000197291.4,ENSG00000197321.10,ENSG00000197353.3,ENSG00000197446.4,ENSG00000197641.7,ENSG00000197769.5,ENSG00000197893.9,ENSG00000197953.5,ENSG00000198092.5,ENSG00000198125.8,ENSG00000198183.7,ENSG00000198205.5,ENSG00000198336.5,ENSG00000198390.3,ENSG00000198467.9,ENSG00000198488.6,ENSG00000198643.2,ENSG00000198807.8,ENSG00000198842.5,ENSG00000198881.8,ENSG00000198947.10,ENSG00000198997.1,ENSG00000199047.1,ENSG00000199080.1,ENSG00000199088.3,ENSG00000199483.1,ENSG00000199575.1,ENSG00000199593.1,ENSG00000199920.1,ENSG00000199942.1,ENSG00000200089.1,ENSG00000200406.1,ENSG00000200413.1,ENSG00000200496.1,ENSG00000201036.1,ENSG00000201296.1,ENSG00000201557.1,ENSG00000201607.1,ENSG00000201839.1,ENSG00000201950.1,ENSG00000202270.1,ENSG00000202318.1,ENSG00000203262.3,ENSG00000203280.3,ENSG00000203403.2,ENSG00000203499.6,ENSG00000203506.3,ENSG00000203585.3,ENSG00000203688.4,ENSG00000203782.5,ENSG00000203785.4,ENSG00000203786.5,ENSG00000203799.6,ENSG00000203808.6,ENSG00000204031.3,ENSG00000204219.5,ENSG00000204291.6,ENSG00000204421.2,ENSG00000204460.3,ENSG00000204538.3,ENSG00000204542.2,ENSG00000204544.5,ENSG00000204618.4,ENSG00000204794.6,ENSG00000204866.4,ENSG00000204909.3,ENSG00000205221.8,ENSG00000205420.6,ENSG00000205560.8,ENSG00000205696.4,ENSG00000206069.4,ENSG00000206072.8,ENSG00000206073.6,ENSG00000206075.9,ENSG00000206384.6,ENSG00000206422.2,ENSG00000207031.1,ENSG00000207241.1,ENSG00000207568.1,ENSG00000207638.1,ENSG00000207942.1,ENSG00000208001.1,ENSG00000211448.7,ENSG00000212402.1,ENSG00000212899.1,ENSG00000212900.1,ENSG00000212901.2,ENSG00000213022.4,ENSG00000213036.3,ENSG00000213088.5,ENSG00000213090.2,ENSG00000213144.2,ENSG00000213494.5,ENSG00000213856.3,ENSG00000213906.5,ENSG00000214097.4,ENSG00000214145.2,ENSG00000214297.3,ENSG00000214318.3,ENSG00000214357.4,ENSG00000214514.3,ENSG00000214548.10,ENSG00000214711.5,ENSG00000214860.4,ENSG00000214872.4,ENSG00000214942.4,ENSG00000214970.4,ENSG00000215018.5,ENSG00000215033.3,ENSG00000215375.2,ENSG00000215695.1,ENSG00000215841.3,ENSG00000215853.3,ENSG00000215910.3,ENSG00000215991.1,ENSG00000216921.3,ENSG00000218357.3,ENSG00000218682.1,ENSG00000218748.1,ENSG00000219133.2,ENSG00000219867.1,ENSG00000221139.1,ENSG00000221857.3,ENSG00000222185.1,ENSG00000222627.1,ENSG00000222663.1,ENSG00000222750.1,ENSG00000223573.2,ENSG00000223784.1,ENSG00000223863.1,ENSG00000224004.2,ENSG00000224050.1,ENSG00000224079.1,ENSG00000224269.1,ENSG00000224361.1,ENSG00000224713.3,ENSG00000224721.1,ENSG00000224948.1,ENSG00000224982.2,ENSG00000225486.1,ENSG00000225496.1,ENSG00000225521.1,ENSG00000225950.3,ENSG00000226025.5,ENSG00000226085.2,ENSG00000226087.1,ENSG00000226197.2,ENSG00000226306.6,ENSG00000226386.1,ENSG00000226416.1,ENSG00000226497.1,ENSG00000226807.2,ENSG00000226894.3,ENSG00000226963.1,ENSG00000227128.3,ENSG00000227425.1,ENSG00000227456.3,ENSG00000227471.4,ENSG00000227495.1,ENSG00000227682.1,ENSG00000227877.2,ENSG00000227995.1,ENSG00000228421.2,ENSG00000228587.1,ENSG00000228655.2,ENSG00000228672.2,ENSG00000228704.1,ENSG00000228789.2,ENSG00000228998.3,ENSG00000229108.1,ENSG00000229155.1,ENSG00000229182.3,ENSG00000229299.2,ENSG00000229323.1,ENSG00000229380.1,ENSG00000229696.1,ENSG00000229732.1,ENSG00000229896.2,ENSG00000230121.1,ENSG00000230442.1,ENSG00000230750.1,ENSG00000230798.1,ENSG00000230825.1,ENSG00000231013.1,ENSG00000231274.4,ENSG00000231367.1,ENSG00000231412.2,ENSG00000231549.1,ENSG00000231628.1,ENSG00000231635.1,ENSG00000231878.1,ENSG00000231884.1,ENSG00000232018.4,ENSG00000232057.1,ENSG00000232072.1,ENSG00000232079.2,ENSG00000232222.1,ENSG00000232451.1,ENSG00000232756.1,ENSG00000233109.3,ENSG00000233110.1,ENSG00000233117.2,ENSG00000233259.3,ENSG00000233517.1,ENSG00000233824.1,ENSG00000233936.1,ENSG00000234226.4,ENSG00000234281.1,ENSG00000234438.2,ENSG00000234502.2,ENSG00000234638.1,ENSG00000234880.1,ENSG00000235371.1,ENSG00000235641.3,ENSG00000235840.1,ENSG00000235939.1,ENSG00000235942.2,ENSG00000236018.2,ENSG00000236060.2,ENSG00000236208.1,ENSG00000236440.1,ENSG00000236740.2,ENSG00000236811.1,ENSG00000236814.1,ENSG00000237008.2,ENSG00000237109.1,ENSG00000237130.1,ENSG00000237137.1,ENSG00000237174.3,ENSG00000237560.1,ENSG00000237853.2,ENSG00000238837.3,ENSG00000239353.1,ENSG00000239388.4,ENSG00000239474.2,ENSG00000239492.2,ENSG00000239556.2,ENSG00000239775.1,ENSG00000240045.1,ENSG00000240122.1,ENSG00000240423.1,ENSG00000240583.6,ENSG00000240654.2,ENSG00000240801.1,ENSG00000241170.2,ENSG00000241404.2,ENSG00000241794.1,ENSG00000242136.1,ENSG00000242849.2,ENSG00000243053.2,ENSG00000243284.1,ENSG00000243696.4,ENSG00000244094.1,ENSG00000244122.2,ENSG00000244214.1,ENSG00000244998.1,ENSG00000247516.3,ENSG00000248373.1,ENSG00000248464.1,ENSG00000248514.1,ENSG00000248517.1,ENSG00000248713.1,ENSG00000248746.1,ENSG00000248954.1,ENSG00000249007.1,ENSG00000249082.1,ENSG00000249086.1,ENSG00000249116.1,ENSG00000249212.1,ENSG00000249464.1,ENSG00000249858.2,ENSG00000250026.1,ENSG00000250041.2,ENSG00000250060.1,ENSG00000250103.1,ENSG00000250158.1,ENSG00000250208.2,ENSG00000250282.1,ENSG00000250685.3,ENSG00000250878.3,ENSG00000250983.1,ENSG00000250994.1,ENSG00000251628.1,ENSG00000252088.1,ENSG00000253115.1,ENSG00000253144.1,ENSG00000253177.1,ENSG00000253261.1,ENSG00000253348.1,ENSG00000253389.2,ENSG00000253410.1,ENSG00000253426.1,ENSG00000253474.1,ENSG00000253715.1,ENSG00000253784.1,ENSG00000253798.1,ENSG00000254024.1,ENSG00000254148.3,ENSG00000254153.1,ENSG00000254445.1,ENSG00000254449.1,ENSG00000255138.1,ENSG00000255259.2,ENSG00000255397.1,ENSG00000255465.3,ENSG00000255727.1,ENSG00000255772.1,ENSG00000255883.1,ENSG00000255946.1,ENSG00000256029.1,ENSG00000256462.1,ENSG00000256540.1,ENSG00000256812.1,ENSG00000256817.1,ENSG00000257303.1,ENSG00000257376.1,ENSG00000257429.1,ENSG00000257582.1,ENSG00000257683.1,ENSG00000258231.1,ENSG00000258444.1,ENSG00000258461.1,ENSG00000258479.1,ENSG00000258527.1,ENSG00000258581.2,ENSG00000258604.1,ENSG00000258661.1,ENSG00000258675.1,ENSG00000258689.1,ENSG00000258861.1,ENSG00000258956.2,ENSG00000259091.1,ENSG00000259115.1,ENSG00000259137.1,ENSG00000259151.2,ENSG00000259459.1,ENSG00000259466.1,ENSG00000259475.1,ENSG00000259531.2,ENSG00000259614.2,ENSG00000259881.1,ENSG00000259884.1,ENSG00000259948.2,ENSG00000260193.1,ENSG00000260345.1,ENSG00000260377.1,ENSG00000260460.1,ENSG00000260581.1,ENSG00000260971.3,ENSG00000261040.2,ENSG00000261253.1,ENSG00000261268.1,ENSG00000261333.2,ENSG00000261472.1,ENSG00000261528.2,ENSG00000261582.1,ENSG00000261614.1,ENSG00000261663.1,ENSG00000261819.1,ENSG00000261925.1,ENSG00000262061.1,ENSG00000262115.1,ENSG00000263017.1,ENSG00000263325.1,ENSG00000263370.1,ENSG00000263489.1,ENSG00000263586.1,ENSG00000263781.2,ENSG00000264151.1,ENSG00000264345.1,ENSG00000264608.1,ENSG00000264920.1,ENSG00000265142.2,ENSG00000265158.1,ENSG00000265399.1,ENSG00000265542.1,ENSG00000265646.2,ENSG00000265751.1,ENSG00000266441.1,ENSG00000266613.1,ENSG00000266729.1,ENSG00000266910.1,ENSG00000266964.1,ENSG00000267060.1,ENSG00000267118.1,ENSG00000267151.2,ENSG00000267190.1,ENSG00000267328.1,ENSG00000267417.1,ENSG00000267557.1,ENSG00000267769.1,ENSG00000267881.1,ENSG00000267918.1,ENSG00000268379.1,ENSG00000268518.1,ENSG00000268592.2,ENSG00000268621.1,ENSG00000268713.1,ENSG00000268863.1,ENSG00000269155.1,ENSG00000269741.1,ENSG00000269855.1,ENSG00000270412.1,ENSG00000270766.1,ENSG00000271086.1,ENSG00000271198.1,ENSG00000271417.1,ENSG00000271423.1,ENSG00000271959.1,ENSG00000272549.1,ENSG00000272573.1,ENSG00000272736.1,ENSG00000272923.1,ENSG00000273048.1,ENSG00000273132.1</t>
  </si>
  <si>
    <t>UBERON:0001768</t>
  </si>
  <si>
    <t>uvea</t>
  </si>
  <si>
    <t>the pigmented middle of the three concentric layers that make up an eye, consisting of the iris, ciliary body and choroid[WP,edited].</t>
  </si>
  <si>
    <t>CNhs10871,CNhs11340,CNhs11966,CNhs12009,CNhs12124,CNhs12596</t>
  </si>
  <si>
    <t>CATG00000000954.1,CATG00000002616.1,CATG00000005146.1,CATG00000005986.1,CATG00000006566.1,CATG00000009253.1,CATG00000010876.1,CATG00000013059.1,CATG00000013198.1,CATG00000014358.1,CATG00000014603.1,CATG00000015198.1,CATG00000015750.1,CATG00000015758.1,CATG00000016238.1,CATG00000016950.1,CATG00000018918.1,CATG00000019489.1,CATG00000021307.1,CATG00000021632.1,CATG00000022090.1,CATG00000024238.1,CATG00000024566.1,CATG00000025226.1,CATG00000025527.1,CATG00000025986.1,CATG00000028134.1,CATG00000028205.1,CATG00000028585.1,CATG00000028587.1,CATG00000031568.1,CATG00000031912.1,CATG00000033882.1,CATG00000033888.1,CATG00000035208.1,CATG00000035210.1,CATG00000035235.1,CATG00000037488.1,CATG00000038333.1,CATG00000042058.1,CATG00000042363.1,CATG00000043914.1,CATG00000044575.1,CATG00000045284.1,CATG00000046038.1,CATG00000047366.1,CATG00000048095.1,CATG00000048796.1,CATG00000049941.1,CATG00000050571.1,CATG00000052008.1,CATG00000052478.1,CATG00000053168.1,CATG00000053593.1,CATG00000054261.1,CATG00000054487.1,CATG00000054527.1,CATG00000055146.1,CATG00000055328.1,CATG00000057598.1,CATG00000058780.1,CATG00000059630.1,CATG00000060759.1,CATG00000061893.1,CATG00000062853.1,CATG00000062856.1,CATG00000065339.1,CATG00000065342.1,CATG00000065448.1,CATG00000066937.1,CATG00000067686.1,CATG00000069105.1,CATG00000069756.1,CATG00000070850.1,CATG00000072858.1,CATG00000073462.1,CATG00000074707.1,CATG00000075436.1,CATG00000075541.1,CATG00000075963.1,CATG00000076375.1,CATG00000079884.1,CATG00000079885.1,CATG00000080859.1,CATG00000081935.1,CATG00000083940.1,CATG00000084507.1,CATG00000085764.1,CATG00000086610.1,CATG00000086812.1,CATG00000088409.1,CATG00000088410.1,CATG00000091680.1,CATG00000093459.1,CATG00000094813.1,CATG00000095160.1,CATG00000097124.1,CATG00000098042.1,CATG00000098643.1,CATG00000098647.1,CATG00000098648.1,CATG00000100645.1,CATG00000100867.1,CATG00000102191.1,CATG00000102298.1,CATG00000102393.1,CATG00000102417.1,CATG00000102440.1,CATG00000103770.1,CATG00000104004.1,CATG00000105808.1,CATG00000106827.1,CATG00000106860.1,CATG00000108499.1,CATG00000108773.1,CATG00000109489.1,CATG00000109806.1,CATG00000109915.1,CATG00000110238.1,CATG00000115944.1,CATG00000116161.1,CATG00000117958.1,ENSG00000007372.16,ENSG00000057019.11,ENSG00000077092.14,ENSG00000086696.6,ENSG00000090530.5,ENSG00000092969.7,ENSG00000100078.3,ENSG00000100918.8,ENSG00000101074.3,ENSG00000102271.9,ENSG00000104332.7,ENSG00000106484.10,ENSG00000107859.5,ENSG00000113361.8,ENSG00000114115.5,ENSG00000115507.5,ENSG00000128510.6,ENSG00000128606.8,ENSG00000134245.13,ENSG00000134438.9,ENSG00000134595.6,ENSG00000137868.14,ENSG00000138083.3,ENSG00000138653.5,ENSG00000140481.9,ENSG00000146666.4,ENSG00000147223.5,ENSG00000150556.12,ENSG00000152779.12,ENSG00000163646.6,ENSG00000165376.6,ENSG00000169067.2,ENSG00000176697.14,ENSG00000177459.6,ENSG00000177707.6,ENSG00000177822.3,ENSG00000179008.4,ENSG00000180660.6,ENSG00000183729.3,ENSG00000184302.6,ENSG00000184809.8,ENSG00000187013.2,ENSG00000187185.3,ENSG00000188770.5,ENSG00000199043.1,ENSG00000206712.1,ENSG00000207371.1,ENSG00000207586.1,ENSG00000207695.1,ENSG00000215183.4,ENSG00000215612.5,ENSG00000219790.3,ENSG00000220884.2,ENSG00000223912.1,ENSG00000224765.1,ENSG00000225156.2,ENSG00000226044.1,ENSG00000226053.1,ENSG00000226261.1,ENSG00000226398.1,ENSG00000226604.2,ENSG00000226806.1,ENSG00000228061.1,ENSG00000228727.4,ENSG00000228877.2,ENSG00000229896.2,ENSG00000231107.1,ENSG00000231609.1,ENSG00000231877.1,ENSG00000232110.3,ENSG00000232480.1,ENSG00000232530.1,ENSG00000232774.3,ENSG00000234264.1,ENSG00000234840.1,ENSG00000235016.1,ENSG00000236078.1,ENSG00000236502.1,ENSG00000236591.1,ENSG00000236782.1,ENSG00000236849.1,ENSG00000237661.1,ENSG00000240476.1,ENSG00000242242.1,ENSG00000243113.1,ENSG00000248266.1,ENSG00000248439.2,ENSG00000249690.1,ENSG00000249867.1,ENSG00000251361.1,ENSG00000253414.2,ENSG00000254138.1,ENSG00000254526.1,ENSG00000254560.1,ENSG00000255794.2,ENSG00000257953.1,ENSG00000258670.1,ENSG00000258976.1,ENSG00000259264.1,ENSG00000259439.1,ENSG00000259527.1,ENSG00000260650.1,ENSG00000264379.1,ENSG00000264748.1,ENSG00000266928.1,ENSG00000267509.1,ENSG00000267742.1,ENSG00000268812.2,ENSG00000269275.1,ENSG00000272202.1,ENSG00000272841.1,ENSG00000273451.1</t>
  </si>
  <si>
    <t>UBERON:0001781</t>
  </si>
  <si>
    <t>layer of retina</t>
  </si>
  <si>
    <t>Any of the layers that make up the retina[MP].</t>
  </si>
  <si>
    <t>CNhs10842,CNhs11338,CNhs12733,CNhs13449</t>
  </si>
  <si>
    <t>CATG00000004587.1,CATG00000004942.1,CATG00000005033.1,CATG00000006223.1,CATG00000007112.1,CATG00000010873.1,CATG00000011278.1,CATG00000011917.1,CATG00000012641.1,CATG00000013225.1,CATG00000014011.1,CATG00000018299.1,CATG00000019022.1,CATG00000023177.1,CATG00000023739.1,CATG00000023940.1,CATG00000027841.1,CATG00000031856.1,CATG00000033923.1,CATG00000034547.1,CATG00000034978.1,CATG00000035504.1,CATG00000039382.1,CATG00000039514.1,CATG00000040710.1,CATG00000040843.1,CATG00000041225.1,CATG00000042063.1,CATG00000042883.1,CATG00000043385.1,CATG00000044308.1,CATG00000045080.1,CATG00000045183.1,CATG00000047119.1,CATG00000047870.1,CATG00000049433.1,CATG00000049941.1,CATG00000052177.1,CATG00000053011.1,CATG00000053706.1,CATG00000056218.1,CATG00000057004.1,CATG00000058014.1,CATG00000058780.1,CATG00000059841.1,CATG00000061652.1,CATG00000065342.1,CATG00000066274.1,CATG00000066287.1,CATG00000074722.1,CATG00000075963.1,CATG00000078917.1,CATG00000079533.1,CATG00000080157.1,CATG00000082298.1,CATG00000083808.1,CATG00000083861.1,CATG00000085764.1,CATG00000088618.1,CATG00000088731.1,CATG00000090160.1,CATG00000094129.1,CATG00000095986.1,CATG00000096087.1,CATG00000097606.1,CATG00000098643.1,CATG00000100750.1,CATG00000100755.1,CATG00000102440.1,CATG00000102786.1,CATG00000102848.1,CATG00000104004.1,CATG00000104952.1,CATG00000109528.1,CATG00000110238.1,CATG00000113148.1,CATG00000116828.1,ENSG00000005513.9,ENSG00000006042.7,ENSG00000012171.13,ENSG00000013588.5,ENSG00000019186.5,ENSG00000021300.9,ENSG00000049089.9,ENSG00000054690.9,ENSG00000077092.14,ENSG00000077498.8,ENSG00000080031.5,ENSG00000080644.11,ENSG00000083067.18,ENSG00000086696.6,ENSG00000090097.16,ENSG00000091513.10,ENSG00000092068.14,ENSG00000092758.11,ENSG00000099282.5,ENSG00000099822.2,ENSG00000100078.3,ENSG00000100156.6,ENSG00000100399.11,ENSG00000100918.8,ENSG00000101144.8,ENSG00000101850.8,ENSG00000103089.4,ENSG00000103355.8,ENSG00000104833.6,ENSG00000105290.7,ENSG00000105655.14,ENSG00000105767.2,ENSG00000106689.6,ENSG00000107159.8,ENSG00000107331.12,ENSG00000109956.8,ENSG00000114115.5,ENSG00000117266.11,ENSG00000117394.15,ENSG00000118298.6,ENSG00000120057.4,ENSG00000121005.4,ENSG00000124251.6,ENSG00000124915.6,ENSG00000124920.9,ENSG00000125378.11,ENSG00000125820.5,ENSG00000127129.5,ENSG00000130513.6,ENSG00000133256.8,ENSG00000133519.8,ENSG00000134160.9,ENSG00000134245.13,ENSG00000134438.9,ENSG00000135480.10,ENSG00000136943.6,ENSG00000136960.8,ENSG00000137834.10,ENSG00000138083.3,ENSG00000140522.7,ENSG00000140600.12,ENSG00000141934.5,ENSG00000142611.12,ENSG00000146122.12,ENSG00000148204.7,ENSG00000149328.10,ENSG00000150510.11,ENSG00000150556.12,ENSG00000150782.7,ENSG00000156510.11,ENSG00000158258.11,ENSG00000158296.9,ENSG00000158315.6,ENSG00000159212.8,ENSG00000161896.6,ENSG00000162073.9,ENSG00000162496.4,ENSG00000163817.11,ENSG00000164007.6,ENSG00000164175.10,ENSG00000164627.13,ENSG00000165588.12,ENSG00000166682.6,ENSG00000167332.7,ENSG00000167757.9,ENSG00000167767.9,ENSG00000167874.6,ENSG00000168672.3,ENSG00000170421.7,ENSG00000171243.7,ENSG00000171368.10,ENSG00000172508.6,ENSG00000172548.10,ENSG00000174607.6,ENSG00000176058.7,ENSG00000176381.4,ENSG00000176485.6,ENSG00000177133.6,ENSG00000177459.6,ENSG00000177519.3,ENSG00000178826.6,ENSG00000179133.7,ENSG00000179292.4,ENSG00000179455.6,ENSG00000180613.6,ENSG00000180660.6,ENSG00000181577.11,ENSG00000182871.10,ENSG00000183018.4,ENSG00000183571.9,ENSG00000183682.7,ENSG00000183729.3,ENSG00000183798.4,ENSG00000183876.8,ENSG00000185664.10,ENSG00000187260.11,ENSG00000187510.3,ENSG00000187634.6,ENSG00000188613.5,ENSG00000188937.5,ENSG00000196104.6,ENSG00000198753.7,ENSG00000204060.4,ENSG00000204860.4,ENSG00000207008.1,ENSG00000207935.1,ENSG00000207965.1,ENSG00000213272.5,ENSG00000214754.3,ENSG00000218014.1,ENSG00000221887.4,ENSG00000221986.2,ENSG00000223823.1,ENSG00000223953.3,ENSG00000224109.1,ENSG00000224438.3,ENSG00000224520.2,ENSG00000225156.2,ENSG00000225298.1,ENSG00000225867.1,ENSG00000227117.2,ENSG00000227200.1,ENSG00000230716.3,ENSG00000231441.1,ENSG00000231943.3,ENSG00000232044.4,ENSG00000232110.3,ENSG00000232352.1,ENSG00000232530.1,ENSG00000232823.2,ENSG00000233005.1,ENSG00000233268.3,ENSG00000234789.1,ENSG00000235718.3,ENSG00000236081.1,ENSG00000236502.1,ENSG00000240541.2,ENSG00000241416.1,ENSG00000243566.2,ENSG00000244476.2,ENSG00000248027.1,ENSG00000248538.2,ENSG00000248543.2,ENSG00000248599.1,ENSG00000248608.2,ENSG00000249437.3,ENSG00000249599.1,ENSG00000249867.1,ENSG00000249923.1,ENSG00000250186.3,ENSG00000250711.1,ENSG00000251721.1,ENSG00000253309.2,ENSG00000253696.2,ENSG00000254202.1,ENSG00000255824.1,ENSG00000257671.1,ENSG00000258548.1,ENSG00000258734.2,ENSG00000258748.1,ENSG00000258776.1,ENSG00000259120.2,ENSG00000259159.1,ENSG00000259264.1,ENSG00000259439.1,ENSG00000259977.1,ENSG00000260023.1,ENSG00000260650.1,ENSG00000260792.1,ENSG00000261257.1,ENSG00000261634.2,ENSG00000262026.1,ENSG00000262188.1,ENSG00000263436.1,ENSG00000264175.1,ENSG00000265329.1,ENSG00000265490.1,ENSG00000267139.1,ENSG00000267375.1,ENSG00000267530.2,ENSG00000268812.2,ENSG00000268894.2,ENSG00000269047.1,ENSG00000272438.1</t>
  </si>
  <si>
    <t>UBERON:0001801</t>
  </si>
  <si>
    <t>anterior segment of eyeball</t>
  </si>
  <si>
    <t>any of the parts of the eye that lie in front of, or ventral to, the lens (inclusive)</t>
  </si>
  <si>
    <t>CNhs10871,CNhs11336,CNhs11337,CNhs11340,CNhs11966,CNhs12009,CNhs12095,CNhs12123,CNhs12124,CNhs12342,CNhs12568,CNhs12572,CNhs12596</t>
  </si>
  <si>
    <t>CATG00000001498.1,CATG00000004261.1,CATG00000013198.1,CATG00000021632.1,CATG00000022090.1,CATG00000024566.1,CATG00000025986.1,CATG00000028585.1,CATG00000031568.1,CATG00000048095.1,CATG00000052052.1,CATG00000054261.1,CATG00000057872.1,CATG00000058780.1,CATG00000060759.1,CATG00000065342.1,CATG00000068640.1,CATG00000075963.1,CATG00000086610.1,CATG00000088410.1,CATG00000094813.1,CATG00000098648.1,CATG00000098735.1,CATG00000102191.1,CATG00000102440.1,CATG00000108773.1,CATG00000109489.1,CATG00000109915.1,CATG00000110238.1,CATG00000115944.1,ENSG00000007372.16,ENSG00000008196.8,ENSG00000057019.11,ENSG00000086696.6,ENSG00000090530.5,ENSG00000092969.7,ENSG00000100078.3,ENSG00000104332.7,ENSG00000106484.10,ENSG00000107859.5,ENSG00000109255.7,ENSG00000114115.5,ENSG00000115507.5,ENSG00000128510.6,ENSG00000128606.8,ENSG00000136944.13,ENSG00000137463.4,ENSG00000137868.14,ENSG00000138083.3,ENSG00000139269.2,ENSG00000147689.12,ENSG00000152779.12,ENSG00000163331.6,ENSG00000169067.2,ENSG00000169174.9,ENSG00000174721.9,ENSG00000177459.6,ENSG00000177822.3,ENSG00000179008.4,ENSG00000180660.6,ENSG00000183729.3,ENSG00000184302.6,ENSG00000187229.3,ENSG00000215183.4,ENSG00000215612.5,ENSG00000220884.2,ENSG00000223784.1,ENSG00000224765.1,ENSG00000225156.2,ENSG00000226261.1,ENSG00000226604.2,ENSG00000227279.1,ENSG00000228120.2,ENSG00000231107.1,ENSG00000231877.1,ENSG00000232480.1,ENSG00000235016.1,ENSG00000236502.1,ENSG00000236782.1,ENSG00000236849.1,ENSG00000240476.1,ENSG00000249867.1,ENSG00000251361.1,ENSG00000254560.1,ENSG00000258670.1,ENSG00000259264.1,ENSG00000259439.1,ENSG00000259527.1,ENSG00000264748.1,ENSG00000267509.1,ENSG00000268812.2,ENSG00000273451.1</t>
  </si>
  <si>
    <t>UBERON:0001821</t>
  </si>
  <si>
    <t>sebaceous gland</t>
  </si>
  <si>
    <t>A holocrine gland that secretes sebum into the hair follicles, or in hairless areas into ducts.[MP].</t>
  </si>
  <si>
    <t>CNhs10847,CNhs11951</t>
  </si>
  <si>
    <t>CATG00000000282.1,CATG00000001572.1,CATG00000002121.1,CATG00000002516.1,CATG00000002705.1,CATG00000004811.1,CATG00000004813.1,CATG00000005933.1,CATG00000005953.1,CATG00000008766.1,CATG00000008985.1,CATG00000009355.1,CATG00000009357.1,CATG00000009578.1,CATG00000010313.1,CATG00000011832.1,CATG00000012281.1,CATG00000012291.1,CATG00000012427.1,CATG00000012634.1,CATG00000013219.1,CATG00000013906.1,CATG00000014045.1,CATG00000014192.1,CATG00000014638.1,CATG00000015287.1,CATG00000015432.1,CATG00000015902.1,CATG00000017177.1,CATG00000021461.1,CATG00000023028.1,CATG00000023314.1,CATG00000023888.1,CATG00000023967.1,CATG00000025456.1,CATG00000025986.1,CATG00000026123.1,CATG00000028311.1,CATG00000028646.1,CATG00000030161.1,CATG00000030843.1,CATG00000031332.1,CATG00000031389.1,CATG00000033023.1,CATG00000033556.1,CATG00000033614.1,CATG00000035469.1,CATG00000035610.1,CATG00000037431.1,CATG00000037513.1,CATG00000039745.1,CATG00000039975.1,CATG00000040446.1,CATG00000040999.1,CATG00000042600.1,CATG00000043646.1,CATG00000043663.1,CATG00000045321.1,CATG00000045322.1,CATG00000047993.1,CATG00000049679.1,CATG00000049696.1,CATG00000050337.1,CATG00000050697.1,CATG00000051357.1,CATG00000052231.1,CATG00000052877.1,CATG00000053805.1,CATG00000054028.1,CATG00000054030.1,CATG00000055108.1,CATG00000055197.1,CATG00000055986.1,CATG00000056075.1,CATG00000056950.1,CATG00000057355.1,CATG00000057872.1,CATG00000058699.1,CATG00000061516.1,CATG00000061688.1,CATG00000061692.1,CATG00000063289.1,CATG00000063411.1,CATG00000064469.1,CATG00000066161.1,CATG00000066228.1,CATG00000066586.1,CATG00000067223.1,CATG00000067812.1,CATG00000068365.1,CATG00000068471.1,CATG00000068592.1,CATG00000069919.1,CATG00000070917.1,CATG00000071429.1,CATG00000071438.1,CATG00000072885.1,CATG00000075963.1,CATG00000076016.1,CATG00000076567.1,CATG00000077986.1,CATG00000079734.1,CATG00000079741.1,CATG00000080010.1,CATG00000080065.1,CATG00000080892.1,CATG00000082097.1,CATG00000082772.1,CATG00000082797.1,CATG00000083864.1,CATG00000084255.1,CATG00000085328.1,CATG00000086537.1,CATG00000087330.1,CATG00000087443.1,CATG00000087506.1,CATG00000087576.1,CATG00000089003.1,CATG00000092341.1,CATG00000092342.1,CATG00000092476.1,CATG00000094550.1,CATG00000094866.1,CATG00000095281.1,CATG00000096923.1,CATG00000096960.1,CATG00000098278.1,CATG00000098377.1,CATG00000099944.1,CATG00000100867.1,CATG00000101372.1,CATG00000101789.1,CATG00000102147.1,CATG00000102148.1,CATG00000102191.1,CATG00000103017.1,CATG00000103050.1,CATG00000103898.1,CATG00000104027.1,CATG00000104953.1,CATG00000104955.1,CATG00000105110.1,CATG00000106702.1,CATG00000106954.1,CATG00000107562.1,CATG00000107960.1,CATG00000108639.1,CATG00000109283.1,CATG00000113887.1,CATG00000114510.1,CATG00000114826.1,CATG00000114916.1,CATG00000115047.1,CATG00000116206.1,CATG00000116501.1,CATG00000116585.1,CATG00000117258.1,CATG00000118022.1,ENSG00000001617.7,ENSG00000005884.13,ENSG00000006453.9,ENSG00000019549.4,ENSG00000027869.7,ENSG00000039068.14,ENSG00000049283.13,ENSG00000053747.11,ENSG00000058085.10,ENSG00000062038.9,ENSG00000064195.7,ENSG00000065618.12,ENSG00000069812.7,ENSG00000073282.8,ENSG00000081277.7,ENSG00000083857.9,ENSG00000086570.8,ENSG00000087494.11,ENSG00000088726.11,ENSG00000089356.12,ENSG00000090776.5,ENSG00000091073.15,ENSG00000091409.10,ENSG00000092295.7,ENSG00000100558.4,ENSG00000101213.5,ENSG00000101311.11,ENSG00000103005.7,ENSG00000103044.6,ENSG00000103067.7,ENSG00000103257.4,ENSG00000104413.11,ENSG00000104881.10,ENSG00000104892.12,ENSG00000105141.4,ENSG00000105991.7,ENSG00000106211.8,ENSG00000108342.8,ENSG00000108375.8,ENSG00000109101.3,ENSG00000109182.7,ENSG00000109321.6,ENSG00000110203.4,ENSG00000111012.5,ENSG00000112378.11,ENSG00000112559.9,ENSG00000113430.5,ENSG00000115221.6,ENSG00000115884.6,ENSG00000116996.5,ENSG00000117407.12,ENSG00000117525.9,ENSG00000117595.6,ENSG00000117877.6,ENSG00000118971.3,ENSG00000120471.10,ENSG00000121552.3,ENSG00000121742.11,ENSG00000123364.3,ENSG00000123892.7,ENSG00000124102.4,ENSG00000124466.8,ENSG00000125998.7,ENSG00000128422.11,ENSG00000129194.3,ENSG00000129354.7,ENSG00000129437.5,ENSG00000129451.7,ENSG00000129455.11,ENSG00000130201.3,ENSG00000131737.5,ENSG00000131746.8,ENSG00000132470.9,ENSG00000132698.9,ENSG00000132746.10,ENSG00000133477.12,ENSG00000134247.9,ENSG00000134757.4,ENSG00000134762.12,ENSG00000135083.10,ENSG00000136688.6,ENSG00000136695.10,ENSG00000136944.13,ENSG00000137203.6,ENSG00000137440.3,ENSG00000137699.12,ENSG00000137857.13,ENSG00000137975.7,ENSG00000138271.4,ENSG00000138772.8,ENSG00000139289.9,ENSG00000140022.5,ENSG00000140254.8,ENSG00000140832.5,ENSG00000141579.6,ENSG00000142273.6,ENSG00000142677.3,ENSG00000143061.13,ENSG00000143556.4,ENSG00000144045.9,ENSG00000144452.10,ENSG00000145283.7,ENSG00000145824.8,ENSG00000145934.11,ENSG00000147689.12,ENSG00000147697.4,ENSG00000147889.12,ENSG00000148426.8,ENSG00000149527.13,ENSG00000149573.4,ENSG00000150782.7,ENSG00000152939.10,ENSG00000153294.7,ENSG00000154227.9,ENSG00000155066.11,ENSG00000155918.3,ENSG00000156463.13,ENSG00000157168.14,ENSG00000158023.5,ENSG00000158055.11,ENSG00000158125.5,ENSG00000158483.11,ENSG00000159166.9,ENSG00000159337.6,ENSG00000159871.10,ENSG00000160207.4,ENSG00000161249.16,ENSG00000161544.5,ENSG00000161642.13,ENSG00000162458.8,ENSG00000162891.6,ENSG00000162892.11,ENSG00000163191.5,ENSG00000163202.4,ENSG00000163207.5,ENSG00000163216.6,ENSG00000163218.10,ENSG00000163235.11,ENSG00000163347.5,ENSG00000163362.6,ENSG00000163814.3,ENSG00000163915.3,ENSG00000164086.8,ENSG00000164520.7,ENSG00000165474.5,ENSG00000165799.4,ENSG00000165905.12,ENSG00000166396.8,ENSG00000166535.15,ENSG00000167080.4,ENSG00000167105.3,ENSG00000167165.14,ENSG00000167600.9,ENSG00000167644.7,ENSG00000167754.8,ENSG00000167914.6,ENSG00000168143.8,ENSG00000168528.7,ENSG00000168703.5,ENSG00000169035.7,ENSG00000169174.9,ENSG00000169469.7,ENSG00000169474.3,ENSG00000169509.5,ENSG00000169594.8,ENSG00000170044.4,ENSG00000170209.4,ENSG00000170426.1,ENSG00000170454.5,ENSG00000170465.9,ENSG00000170549.3,ENSG00000170561.8,ENSG00000171346.9,ENSG00000171403.5,ENSG00000171517.5,ENSG00000172548.10,ENSG00000173156.2,ENSG00000173801.12,ENSG00000174564.8,ENSG00000174950.6,ENSG00000175121.7,ENSG00000175600.11,ENSG00000175707.7,ENSG00000175793.10,ENSG00000175832.8,ENSG00000176075.6,ENSG00000176092.9,ENSG00000177494.5,ENSG00000177627.5,ENSG00000178172.2,ENSG00000178363.3,ENSG00000178934.4,ENSG00000179148.5,ENSG00000179412.8,ENSG00000179826.5,ENSG00000179862.5,ENSG00000180066.5,ENSG00000180921.6,ENSG00000181126.9,ENSG00000181333.11,ENSG00000182585.5,ENSG00000182795.12,ENSG00000183421.7,ENSG00000183770.5,ENSG00000184292.5,ENSG00000184330.7,ENSG00000184363.5,ENSG00000184459.4,ENSG00000185479.5,ENSG00000185567.6,ENSG00000185966.3,ENSG00000186081.7,ENSG00000186567.8,ENSG00000186807.9,ENSG00000186832.4,ENSG00000186847.5,ENSG00000187583.6,ENSG00000188089.9,ENSG00000188100.8,ENSG00000188112.4,ENSG00000188293.5,ENSG00000188373.4,ENSG00000188508.6,ENSG00000188522.10,ENSG00000188624.2,ENSG00000188883.4,ENSG00000188910.7,ENSG00000189001.6,ENSG00000189280.3,ENSG00000189334.4,ENSG00000189410.7,ENSG00000189433.5,ENSG00000196754.6,ENSG00000196878.8,ENSG00000197084.4,ENSG00000197641.7,ENSG00000198854.4,ENSG00000203499.6,ENSG00000203722.3,ENSG00000203786.5,ENSG00000203837.4,ENSG00000204618.4,ENSG00000205325.1,ENSG00000205420.6,ENSG00000206075.9,ENSG00000207708.1,ENSG00000207713.1,ENSG00000213022.4,ENSG00000213906.5,ENSG00000214432.5,ENSG00000214975.4,ENSG00000215033.3,ENSG00000215414.3,ENSG00000221656.1,ENSG00000223617.1,ENSG00000225950.3,ENSG00000226005.3,ENSG00000226059.2,ENSG00000226535.1,ENSG00000226652.1,ENSG00000227184.3,ENSG00000228958.1,ENSG00000229544.6,ENSG00000229647.1,ENSG00000230183.3,ENSG00000230439.2,ENSG00000230937.5,ENSG00000231638.1,ENSG00000231648.1,ENSG00000232389.1,ENSG00000232815.1,ENSG00000236060.2,ENSG00000236740.2,ENSG00000236961.1,ENSG00000237548.1,ENSG00000238117.1,ENSG00000238266.1,ENSG00000238837.3,ENSG00000239492.2,ENSG00000240963.1,ENSG00000241582.1,ENSG00000241794.1,ENSG00000245648.1,ENSG00000248430.1,ENSG00000249500.1,ENSG00000249641.2,ENSG00000250229.1,ENSG00000250748.2,ENSG00000251191.3,ENSG00000251381.2,ENSG00000253102.1,ENSG00000253315.1,ENSG00000253819.1,ENSG00000254565.1,ENSG00000254991.1,ENSG00000255267.2,ENSG00000255296.1,ENSG00000255325.2,ENSG00000255400.1,ENSG00000256462.1,ENSG00000256812.1,ENSG00000257042.1,ENSG00000257084.1,ENSG00000257219.1,ENSG00000258976.1,ENSG00000259107.1,ENSG00000260125.1,ENSG00000260899.1,ENSG00000261092.1,ENSG00000261359.2,ENSG00000261373.1,ENSG00000261582.1,ENSG00000261838.1,ENSG00000264831.1,ENSG00000265606.1,ENSG00000265660.1,ENSG00000267551.3,ENSG00000268287.1,ENSG00000268947.1,ENSG00000268949.1,ENSG00000269729.1,ENSG00000269741.1,ENSG00000269855.1,ENSG00000270408.1,ENSG00000273266.1</t>
  </si>
  <si>
    <t>UBERON:0001828</t>
  </si>
  <si>
    <t>gingiva</t>
  </si>
  <si>
    <t>The fibrous investing tissue, covered by keratinized epithelium, that immediately surrounds a tooth and is contiguous with its periodontal ligament and with the mucosal tissues of the mouth[Glossary of Periodontal Terms 2001].</t>
  </si>
  <si>
    <t>CNhs10848,CNhs10866,CNhs11061,CNhs11896,CNhs11903,CNhs11952,CNhs11961,CNhs12006,CNhs14128,CNhs14129,CNhs14130,CNhs14131,CNhs14132,CNhs14133,CNhs14134,CNhs14135</t>
  </si>
  <si>
    <t>CATG00000001095.1,CATG00000003149.1,CATG00000004222.1,CATG00000004601.1,CATG00000005871.1,CATG00000005972.1,CATG00000010826.1,CATG00000011005.1,CATG00000011856.1,CATG00000013399.1,CATG00000016372.1,CATG00000016989.1,CATG00000017297.1,CATG00000022488.1,CATG00000023361.1,CATG00000024325.1,CATG00000025381.1,CATG00000025460.1,CATG00000033366.1,CATG00000033931.1,CATG00000034843.1,CATG00000036226.1,CATG00000036426.1,CATG00000036927.1,CATG00000037645.1,CATG00000039975.1,CATG00000042645.1,CATG00000044396.1,CATG00000044575.1,CATG00000045038.1,CATG00000047195.1,CATG00000048038.1,CATG00000048138.1,CATG00000050697.1,CATG00000051316.1,CATG00000051513.1,CATG00000052032.1,CATG00000054135.1,CATG00000055285.1,CATG00000057129.1,CATG00000060084.1,CATG00000062391.1,CATG00000064696.1,CATG00000064929.1,CATG00000069925.1,CATG00000070299.1,CATG00000070590.1,CATG00000072957.1,CATG00000076789.1,CATG00000077881.1,CATG00000078113.1,CATG00000078737.1,CATG00000080959.1,CATG00000081813.1,CATG00000082339.1,CATG00000082431.1,CATG00000085376.1,CATG00000087815.1,CATG00000089018.1,CATG00000089639.1,CATG00000089804.1,CATG00000095756.1,CATG00000099945.1,CATG00000099957.1,CATG00000100479.1,CATG00000102335.1,CATG00000102497.1,CATG00000107028.1,CATG00000110247.1,CATG00000110987.1,CATG00000116783.1,CATG00000117785.1,CATG00000117941.1,ENSG00000053747.11,ENSG00000077943.7,ENSG00000087494.11,ENSG00000087510.5,ENSG00000101333.12,ENSG00000103241.5,ENSG00000104313.13,ENSG00000104321.6,ENSG00000104611.7,ENSG00000111186.8,ENSG00000113361.8,ENSG00000114251.9,ENSG00000116132.7,ENSG00000122420.5,ENSG00000123500.5,ENSG00000124343.8,ENSG00000131668.9,ENSG00000134363.7,ENSG00000137273.3,ENSG00000137975.7,ENSG00000138675.12,ENSG00000138829.6,ENSG00000144355.10,ENSG00000150051.9,ENSG00000162624.10,ENSG00000164099.3,ENSG00000164220.6,ENSG00000164761.4,ENSG00000166923.6,ENSG00000167157.9,ENSG00000168621.10,ENSG00000169213.6,ENSG00000171451.13,ENSG00000172061.7,ENSG00000174136.7,ENSG00000174343.5,ENSG00000180447.5,ENSG00000180875.4,ENSG00000181195.6,ENSG00000182261.3,ENSG00000182632.10,ENSG00000183287.9,ENSG00000185904.7,ENSG00000198807.8,ENSG00000203727.3,ENSG00000204880.6,ENSG00000212724.2,ENSG00000213417.2,ENSG00000214975.4,ENSG00000221852.4,ENSG00000224127.1,ENSG00000224149.1,ENSG00000225554.1,ENSG00000227681.1,ENSG00000228035.1,ENSG00000229373.4,ENSG00000230500.1,ENSG00000231106.2,ENSG00000231298.2,ENSG00000235601.1,ENSG00000242147.1,ENSG00000246430.2,ENSG00000251144.1,ENSG00000251381.2,ENSG00000252819.1,ENSG00000253698.1,ENSG00000254254.1,ENSG00000255243.1,ENSG00000258661.1,ENSG00000258955.1,ENSG00000261327.3,ENSG00000261730.1,ENSG00000262003.1,ENSG00000264301.1,ENSG00000264876.1,ENSG00000270058.1</t>
  </si>
  <si>
    <t>UBERON:0001829</t>
  </si>
  <si>
    <t>major salivary gland</t>
  </si>
  <si>
    <t>One of the three largest glands of the oral cavity that secrete most of the saliva, including the parotid, submandibular, and sublingual glands.</t>
  </si>
  <si>
    <t>CNhs11677,CNhs12849,CNhs12852</t>
  </si>
  <si>
    <t>CATG00000000085.1,CATG00000001057.1,CATG00000001906.1,CATG00000002693.1,CATG00000002849.1,CATG00000003213.1,CATG00000004332.1,CATG00000005003.1,CATG00000005170.1,CATG00000005248.1,CATG00000005953.1,CATG00000006028.1,CATG00000007023.1,CATG00000007151.1,CATG00000007332.1,CATG00000008347.1,CATG00000008875.1,CATG00000013067.1,CATG00000013266.1,CATG00000015345.1,CATG00000015508.1,CATG00000016519.1,CATG00000016744.1,CATG00000017451.1,CATG00000019188.1,CATG00000020319.1,CATG00000020744.1,CATG00000021421.1,CATG00000021880.1,CATG00000022162.1,CATG00000022193.1,CATG00000022755.1,CATG00000023768.1,CATG00000027122.1,CATG00000027351.1,CATG00000028030.1,CATG00000028457.1,CATG00000028458.1,CATG00000030122.1,CATG00000030843.1,CATG00000033271.1,CATG00000033273.1,CATG00000033583.1,CATG00000033585.1,CATG00000033586.1,CATG00000033858.1,CATG00000034343.1,CATG00000034370.1,CATG00000035375.1,CATG00000036280.1,CATG00000037173.1,CATG00000037274.1,CATG00000037287.1,CATG00000039695.1,CATG00000040074.1,CATG00000040576.1,CATG00000040749.1,CATG00000042494.1,CATG00000043060.1,CATG00000043777.1,CATG00000044677.1,CATG00000044753.1,CATG00000044812.1,CATG00000045509.1,CATG00000045680.1,CATG00000047589.1,CATG00000047802.1,CATG00000048000.1,CATG00000048359.1,CATG00000048632.1,CATG00000048772.1,CATG00000049543.1,CATG00000049546.1,CATG00000051980.1,CATG00000052051.1,CATG00000052943.1,CATG00000054531.1,CATG00000054930.1,CATG00000054931.1,CATG00000055829.1,CATG00000056371.1,CATG00000056409.1,CATG00000056954.1,CATG00000056966.1,CATG00000057261.1,CATG00000059134.1,CATG00000060577.1,CATG00000062062.1,CATG00000064388.1,CATG00000064955.1,CATG00000065100.1,CATG00000066200.1,CATG00000066589.1,CATG00000066617.1,CATG00000067190.1,CATG00000067712.1,CATG00000068850.1,CATG00000069919.1,CATG00000070666.1,CATG00000071334.1,CATG00000071388.1,CATG00000072397.1,CATG00000072404.1,CATG00000072731.1,CATG00000073253.1,CATG00000073732.1,CATG00000074739.1,CATG00000075280.1,CATG00000075633.1,CATG00000077612.1,CATG00000077735.1,CATG00000077986.1,CATG00000080192.1,CATG00000081127.1,CATG00000081182.1,CATG00000081943.1,CATG00000082068.1,CATG00000082347.1,CATG00000082570.1,CATG00000084930.1,CATG00000086965.1,CATG00000087104.1,CATG00000087132.1,CATG00000087135.1,CATG00000090670.1,CATG00000091726.1,CATG00000092291.1,CATG00000092679.1,CATG00000093421.1,CATG00000094237.1,CATG00000094873.1,CATG00000095923.1,CATG00000097080.1,CATG00000097105.1,CATG00000097211.1,CATG00000097485.1,CATG00000097573.1,CATG00000099394.1,CATG00000099785.1,CATG00000100790.1,CATG00000100802.1,CATG00000101331.1,CATG00000102338.1,CATG00000102716.1,CATG00000104583.1,CATG00000105243.1,CATG00000105741.1,CATG00000105760.1,CATG00000105910.1,CATG00000106954.1,CATG00000107276.1,CATG00000107433.1,CATG00000108287.1,CATG00000108565.1,CATG00000109683.1,CATG00000109844.1,CATG00000110235.1,CATG00000111836.1,CATG00000112080.1,CATG00000113942.1,CATG00000114077.1,CATG00000115103.1,ENSG00000000003.10,ENSG00000001626.10,ENSG00000003147.13,ENSG00000005001.5,ENSG00000005421.4,ENSG00000006468.9,ENSG00000006555.6,ENSG00000007038.6,ENSG00000007062.7,ENSG00000007216.10,ENSG00000008196.8,ENSG00000010319.2,ENSG00000011347.5,ENSG00000012223.8,ENSG00000016391.6,ENSG00000016402.8,ENSG00000019102.7,ENSG00000025039.10,ENSG00000035115.17,ENSG00000039068.14,ENSG00000043039.5,ENSG00000048462.6,ENSG00000049239.8,ENSG00000049283.13,ENSG00000050628.16,ENSG00000052344.11,ENSG00000054598.5,ENSG00000057294.9,ENSG00000059573.4,ENSG00000064270.8,ENSG00000064651.9,ENSG00000064655.14,ENSG00000065054.9,ENSG00000065361.10,ENSG00000065717.10,ENSG00000066382.12,ENSG00000066468.16,ENSG00000069011.11,ENSG00000069535.12,ENSG00000070081.11,ENSG00000070193.4,ENSG00000070526.10,ENSG00000072201.9,ENSG00000074370.13,ENSG00000076554.11,ENSG00000076826.5,ENSG00000076864.15,ENSG00000078898.6,ENSG00000079385.17,ENSG00000081803.11,ENSG00000081923.6,ENSG00000081985.6,ENSG00000082175.10,ENSG00000082196.16,ENSG00000082497.7,ENSG00000083307.6,ENSG00000086159.8,ENSG00000086205.12,ENSG00000086548.8,ENSG00000087128.5,ENSG00000087237.6,ENSG00000087510.5,ENSG00000087916.7,ENSG00000088808.12,ENSG00000088836.8,ENSG00000088899.10,ENSG00000088992.13,ENSG00000089250.14,ENSG00000089356.12,ENSG00000090020.6,ENSG00000090382.2,ENSG00000092377.9,ENSG00000096006.7,ENSG00000099260.6,ENSG00000099337.3,ENSG00000099958.10,ENSG00000100146.12,ENSG00000100181.17,ENSG00000100219.12,ENSG00000100373.5,ENSG00000100612.9,ENSG00000100626.12,ENSG00000100867.10,ENSG00000101310.10,ENSG00000101333.12,ENSG00000101439.4,ENSG00000101441.4,ENSG00000101443.13,ENSG00000102383.9,ENSG00000102890.10,ENSG00000103067.7,ENSG00000103942.8,ENSG00000104332.7,ENSG00000104413.11,ENSG00000104490.13,ENSG00000104783.7,ENSG00000105289.10,ENSG00000105357.11,ENSG00000105523.3,ENSG00000105641.3,ENSG00000105852.6,ENSG00000105929.11,ENSG00000106025.4,ENSG00000106078.13,ENSG00000106351.8,ENSG00000106477.14,ENSG00000106537.7,ENSG00000106541.7,ENSG00000108244.12,ENSG00000108375.8,ENSG00000109205.12,ENSG00000109208.4,ENSG00000109819.4,ENSG00000110195.7,ENSG00000110484.6,ENSG00000110660.10,ENSG00000111058.3,ENSG00000111199.6,ENSG00000111215.7,ENSG00000111261.9,ENSG00000111291.4,ENSG00000111319.8,ENSG00000111341.5,ENSG00000111344.7,ENSG00000111907.16,ENSG00000112164.5,ENSG00000112379.8,ENSG00000112699.6,ENSG00000112773.11,ENSG00000112812.11,ENSG00000113231.9,ENSG00000113645.9,ENSG00000115042.5,ENSG00000115112.7,ENSG00000115361.3,ENSG00000115616.2,ENSG00000115648.9,ENSG00000116039.7,ENSG00000116299.12,ENSG00000117215.10,ENSG00000117322.12,ENSG00000117425.9,ENSG00000117507.4,ENSG00000117791.11,ENSG00000117983.13,ENSG00000119411.10,ENSG00000119888.6,ENSG00000120693.9,ENSG00000120907.13,ENSG00000123427.11,ENSG00000124107.5,ENSG00000124159.11,ENSG00000124205.11,ENSG00000124374.8,ENSG00000124490.9,ENSG00000124664.6,ENSG00000124713.5,ENSG00000124839.8,ENSG00000124939.4,ENSG00000125398.5,ENSG00000125508.3,ENSG00000125850.6,ENSG00000126460.6,ENSG00000126549.5,ENSG00000126550.4,ENSG00000126778.7,ENSG00000127863.11,ENSG00000128165.7,ENSG00000128655.12,ENSG00000128833.8,ENSG00000128849.9,ENSG00000129354.7,ENSG00000130038.5,ENSG00000130147.11,ENSG00000130545.11,ENSG00000130701.3,ENSG00000130768.10,ENSG00000130940.10,ENSG00000131050.6,ENSG00000131620.13,ENSG00000131686.10,ENSG00000131771.9,ENSG00000131941.3,ENSG00000132326.7,ENSG00000132465.6,ENSG00000132698.9,ENSG00000132746.10,ENSG00000132849.14,ENSG00000132854.14,ENSG00000132975.6,ENSG00000133019.7,ENSG00000133135.9,ENSG00000133315.6,ENSG00000134020.6,ENSG00000134285.6,ENSG00000134551.8,ENSG00000134709.6,ENSG00000134755.10,ENSG00000134827.3,ENSG00000134873.5,ENSG00000134955.7,ENSG00000135226.12,ENSG00000135373.8,ENSG00000135374.5,ENSG00000135413.4,ENSG00000135722.4,ENSG00000135842.12,ENSG00000136457.5,ENSG00000136867.6,ENSG00000136868.9,ENSG00000136944.13,ENSG00000137077.3,ENSG00000137634.5,ENSG00000137731.9,ENSG00000137976.7,ENSG00000138101.14,ENSG00000138294.9,ENSG00000138771.10,ENSG00000138798.7,ENSG00000138821.8,ENSG00000139083.6,ENSG00000139144.5,ENSG00000140274.9,ENSG00000140279.8,ENSG00000140297.8,ENSG00000140506.12,ENSG00000140564.6,ENSG00000140832.5,ENSG00000141150.3,ENSG00000141485.11,ENSG00000141527.12,ENSG00000141579.6,ENSG00000141655.11,ENSG00000141664.5,ENSG00000141934.5,ENSG00000142632.12,ENSG00000143001.4,ENSG00000143036.12,ENSG00000143217.7,ENSG00000143297.14,ENSG00000143365.12,ENSG00000143375.10,ENSG00000143578.11,ENSG00000143882.5,ENSG00000143995.15,ENSG00000144031.7,ENSG00000144278.10,ENSG00000144908.9,ENSG00000145103.8,ENSG00000145850.4,ENSG00000146013.6,ENSG00000146477.4,ENSG00000146530.7,ENSG00000147535.12,ENSG00000148218.11,ENSG00000148346.7,ENSG00000148735.10,ENSG00000149043.12,ENSG00000149300.5,ENSG00000149972.6,ENSG00000150201.10,ENSG00000150593.11,ENSG00000151364.11,ENSG00000151612.11,ENSG00000151882.7,ENSG00000152669.8,ENSG00000152931.7,ENSG00000153246.7,ENSG00000153446.11,ENSG00000154080.8,ENSG00000154263.13,ENSG00000154274.10,ENSG00000154760.9,ENSG00000154914.12,ENSG00000155066.11,ENSG00000155792.5,ENSG00000156049.6,ENSG00000156284.4,ENSG00000156398.8,ENSG00000156413.9,ENSG00000157992.8,ENSG00000158125.5,ENSG00000158458.15,ENSG00000159763.3,ENSG00000159921.10,ENSG00000160097.11,ENSG00000160180.14,ENSG00000160183.9,ENSG00000160678.7,ENSG00000160862.8,ENSG00000160972.5,ENSG00000161055.3,ENSG00000161509.9,ENSG00000161798.6,ENSG00000161955.12,ENSG00000162065.7,ENSG00000162069.10,ENSG00000162078.7,ENSG00000162105.12,ENSG00000162298.12,ENSG00000162366.3,ENSG00000162399.6,ENSG00000162461.7,ENSG00000162522.6,ENSG00000162598.9,ENSG00000162669.11,ENSG00000162817.6,ENSG00000162878.8,ENSG00000162896.5,ENSG00000162951.6,ENSG00000162981.12,ENSG00000163072.10,ENSG00000163121.5,ENSG00000163406.6,ENSG00000163435.11,ENSG00000163518.6,ENSG00000163694.10,ENSG00000163884.3,ENSG00000163898.5,ENSG00000163975.7,ENSG00000164379.4,ENSG00000164626.8,ENSG00000164695.4,ENSG00000164825.3,ENSG00000164855.11,ENSG00000165105.9,ENSG00000165125.13,ENSG00000165171.6,ENSG00000165215.5,ENSG00000165238.12,ENSG00000165272.10,ENSG00000165300.6,ENSG00000165644.6,ENSG00000165731.13,ENSG00000165794.5,ENSG00000165795.16,ENSG00000165807.3,ENSG00000165816.8,ENSG00000165905.12,ENSG00000166002.2,ENSG00000166145.10,ENSG00000166387.7,ENSG00000166415.10,ENSG00000166557.8,ENSG00000166562.4,ENSG00000166682.6,ENSG00000166743.5,ENSG00000166816.9,ENSG00000166828.2,ENSG00000167034.9,ENSG00000167183.2,ENSG00000167306.14,ENSG00000167419.6,ENSG00000167608.7,ENSG00000167642.8,ENSG00000167701.9,ENSG00000167741.6,ENSG00000167748.6,ENSG00000167749.7,ENSG00000167757.9,ENSG00000167767.9,ENSG00000167799.5,ENSG00000167861.11,ENSG00000167920.4,ENSG00000167964.8,ENSG00000168032.4,ENSG00000168269.7,ENSG00000168447.6,ENSG00000168491.5,ENSG00000168539.3,ENSG00000168575.5,ENSG00000168672.3,ENSG00000169116.7,ENSG00000169550.8,ENSG00000169562.9,ENSG00000169885.5,ENSG00000169962.4,ENSG00000170011.9,ENSG00000170153.6,ENSG00000170367.4,ENSG00000170369.3,ENSG00000170373.4,ENSG00000170476.11,ENSG00000170549.3,ENSG00000170561.8,ENSG00000170577.7,ENSG00000170786.8,ENSG00000171017.6,ENSG00000171124.8,ENSG00000171195.6,ENSG00000171199.5,ENSG00000171201.6,ENSG00000171209.3,ENSG00000171219.8,ENSG00000171793.9,ENSG00000172164.9,ENSG00000172551.6,ENSG00000172724.7,ENSG00000172818.5,ENSG00000173698.13,ENSG00000173898.7,ENSG00000174171.4,ENSG00000174502.14,ENSG00000174562.9,ENSG00000174808.7,ENSG00000174950.6,ENSG00000175707.7,ENSG00000176009.2,ENSG00000176153.10,ENSG00000176387.6,ENSG00000176399.3,ENSG00000176728.3,ENSG00000176842.10,ENSG00000176907.3,ENSG00000176920.10,ENSG00000177508.11,ENSG00000177685.12,ENSG00000177694.10,ENSG00000178363.3,ENSG00000178372.6,ENSG00000178462.7,ENSG00000178750.2,ENSG00000178776.4,ENSG00000178821.8,ENSG00000179057.9,ENSG00000179066.6,ENSG00000179178.6,ENSG00000179299.12,ENSG00000179913.6,ENSG00000180251.4,ENSG00000180347.9,ENSG00000180535.3,ENSG00000180785.8,ENSG00000181392.10,ENSG00000181617.5,ENSG00000181885.14,ENSG00000181982.13,ENSG00000182107.5,ENSG00000182208.8,ENSG00000182472.4,ENSG00000182566.8,ENSG00000182580.2,ENSG00000182584.4,ENSG00000183111.7,ENSG00000183196.4,ENSG00000183566.6,ENSG00000183734.4,ENSG00000183762.8,ENSG00000183844.12,ENSG00000184012.7,ENSG00000184292.5,ENSG00000184454.6,ENSG00000184709.7,ENSG00000184860.5,ENSG00000184908.13,ENSG00000185133.9,ENSG00000185156.4,ENSG00000185275.6,ENSG00000185290.3,ENSG00000185442.8,ENSG00000185624.10,ENSG00000186191.7,ENSG00000186205.8,ENSG00000186212.2,ENSG00000186474.11,ENSG00000186493.7,ENSG00000186510.7,ENSG00000186806.5,ENSG00000187527.6,ENSG00000187533.9,ENSG00000187554.7,ENSG00000187699.6,ENSG00000187840.4,ENSG00000187867.4,ENSG00000187889.8,ENSG00000187908.11,ENSG00000187957.7,ENSG00000188076.2,ENSG00000188086.8,ENSG00000188112.4,ENSG00000188883.4,ENSG00000188897.4,ENSG00000188959.9,ENSG00000189143.8,ENSG00000189431.5,ENSG00000196167.5,ENSG00000196408.7,ENSG00000196482.12,ENSG00000196542.4,ENSG00000196693.10,ENSG00000196917.4,ENSG00000197299.6,ENSG00000197635.5,ENSG00000197870.8,ENSG00000198478.6,ENSG00000198643.2,ENSG00000198648.6,ENSG00000198807.8,ENSG00000198855.2,ENSG00000203499.6,ENSG00000203907.5,ENSG00000203943.4,ENSG00000203952.5,ENSG00000204136.6,ENSG00000204219.5,ENSG00000204361.7,ENSG00000204380.2,ENSG00000204618.4,ENSG00000204832.5,ENSG00000205025.6,ENSG00000205089.3,ENSG00000205325.1,ENSG00000205649.3,ENSG00000205710.3,ENSG00000206069.4,ENSG00000206432.4,ENSG00000206737.1,ENSG00000207708.1,ENSG00000207713.1,ENSG00000207830.1,ENSG00000207833.1,ENSG00000207834.1,ENSG00000207835.1,ENSG00000207836.1,ENSG00000207923.1,ENSG00000207986.1,ENSG00000211592.2,ENSG00000211593.2,ENSG00000211598.2,ENSG00000211599.2,ENSG00000211637.2,ENSG00000211638.2,ENSG00000211639.2,ENSG00000211640.3,ENSG00000211642.2,ENSG00000211644.2,ENSG00000211645.2,ENSG00000211647.1,ENSG00000211648.2,ENSG00000211649.2,ENSG00000211650.2,ENSG00000211651.2,ENSG00000211652.2,ENSG00000211653.2,ENSG00000211654.2,ENSG00000211655.2,ENSG00000211656.2,ENSG00000211658.2,ENSG00000211659.2,ENSG00000211660.3,ENSG00000211662.2,ENSG00000211663.2,ENSG00000211664.2,ENSG00000211665.2,ENSG00000211666.2,ENSG00000211667.2,ENSG00000211668.2,ENSG00000211669.2,ENSG00000211670.2,ENSG00000211671.2,ENSG00000211672.2,ENSG00000211673.2,ENSG00000211675.2,ENSG00000211890.3,ENSG00000211895.3,ENSG00000211896.2,ENSG00000211899.3,ENSG00000211900.2,ENSG00000211933.2,ENSG00000211934.2,ENSG00000211935.2,ENSG00000211937.2,ENSG00000211938.2,ENSG00000211942.2,ENSG00000211943.2,ENSG00000211945.2,ENSG00000211947.2,ENSG00000211949.2,ENSG00000211950.2,ENSG00000211951.2,ENSG00000211956.2,ENSG00000211959.2,ENSG00000211961.2,ENSG00000211962.2,ENSG00000211964.2,ENSG00000211965.2,ENSG00000211966.2,ENSG00000211967.2,ENSG00000211968.2,ENSG00000211973.2,ENSG00000211974.2,ENSG00000211976.2,ENSG00000211978.2,ENSG00000212158.1,ENSG00000212452.1,ENSG00000214128.6,ENSG00000214252.4,ENSG00000214274.5,ENSG00000214313.4,ENSG00000214456.4,ENSG00000214691.6,ENSG00000215018.5,ENSG00000215845.6,ENSG00000215915.5,ENSG00000216921.3,ENSG00000218748.1,ENSG00000219159.3,ENSG00000222404.1,ENSG00000223350.2,ENSG00000223392.1,ENSG00000223561.2,ENSG00000223599.1,ENSG00000223646.1,ENSG00000223648.2,ENSG00000223935.1,ENSG00000224093.1,ENSG00000224186.4,ENSG00000224307.1,ENSG00000224373.2,ENSG00000224585.1,ENSG00000224613.2,ENSG00000224650.2,ENSG00000224652.1,ENSG00000224689.3,ENSG00000224842.2,ENSG00000225285.1,ENSG00000225518.2,ENSG00000225521.1,ENSG00000225526.4,ENSG00000225556.1,ENSG00000225670.3,ENSG00000225698.2,ENSG00000225905.1,ENSG00000226026.1,ENSG00000226074.4,ENSG00000226453.1,ENSG00000226770.1,ENSG00000227038.2,ENSG00000227184.3,ENSG00000227258.1,ENSG00000227479.1,ENSG00000227695.1,ENSG00000227959.1,ENSG00000228218.1,ENSG00000228272.1,ENSG00000228639.2,ENSG00000228799.1,ENSG00000228998.3,ENSG00000229167.1,ENSG00000229368.1,ENSG00000229589.1,ENSG00000229666.1,ENSG00000229970.3,ENSG00000230061.1,ENSG00000230364.1,ENSG00000230490.2,ENSG00000230657.2,ENSG00000231291.3,ENSG00000231292.5,ENSG00000231483.1,ENSG00000231561.2,ENSG00000231887.2,ENSG00000231920.1,ENSG00000232150.3,ENSG00000232216.1,ENSG00000232295.3,ENSG00000232362.1,ENSG00000232386.5,ENSG00000232461.1,ENSG00000232531.2,ENSG00000232803.1,ENSG00000232977.2,ENSG00000233008.1,ENSG00000233070.1,ENSG00000233077.1,ENSG00000233332.1,ENSG00000233483.2,ENSG00000233493.3,ENSG00000233834.2,ENSG00000233891.3,ENSG00000233912.1,ENSG00000233922.1,ENSG00000233987.1,ENSG00000234899.5,ENSG00000234949.2,ENSG00000235054.1,ENSG00000235079.1,ENSG00000235169.3,ENSG00000236137.1,ENSG00000236699.4,ENSG00000236740.2,ENSG00000236751.1,ENSG00000236780.1,ENSG00000236830.2,ENSG00000236841.3,ENSG00000236882.3,ENSG00000236908.2,ENSG00000236975.1,ENSG00000237017.1,ENSG00000237111.1,ENSG00000237276.4,ENSG00000237361.2,ENSG00000237596.2,ENSG00000237857.2,ENSG00000239704.6,ENSG00000239951.1,ENSG00000240038.2,ENSG00000240041.1,ENSG00000240671.1,ENSG00000240864.1,ENSG00000241244.1,ENSG00000241351.1,ENSG00000241439.1,ENSG00000241723.1,ENSG00000242110.3,ENSG00000242472.1,ENSG00000242620.2,ENSG00000242887.1,ENSG00000242953.1,ENSG00000243466.1,ENSG00000243479.3,ENSG00000243587.6,ENSG00000244239.1,ENSG00000244479.2,ENSG00000244575.1,ENSG00000244586.1,ENSG00000244968.2,ENSG00000245330.4,ENSG00000245468.3,ENSG00000247011.2,ENSG00000248464.1,ENSG00000248494.1,ENSG00000248663.2,ENSG00000248727.1,ENSG00000248909.1,ENSG00000249007.1,ENSG00000249082.1,ENSG00000249574.1,ENSG00000249816.2,ENSG00000250073.2,ENSG00000250230.2,ENSG00000250413.1,ENSG00000250508.1,ENSG00000250522.1,ENSG00000250893.1,ENSG00000251000.1,ENSG00000251443.1,ENSG00000251596.1,ENSG00000251611.1,ENSG00000251620.1,ENSG00000251655.2,ENSG00000251664.2,ENSG00000253120.1,ENSG00000253132.1,ENSG00000253209.1,ENSG00000253239.1,ENSG00000253313.1,ENSG00000253404.1,ENSG00000253426.1,ENSG00000253438.2,ENSG00000253451.1,ENSG00000253460.2,ENSG00000253549.1,ENSG00000253582.1,ENSG00000253598.1,ENSG00000253646.1,ENSG00000253763.1,ENSG00000253818.1,ENSG00000253864.1,ENSG00000253944.1,ENSG00000254024.1,ENSG00000254056.1,ENSG00000254148.3,ENSG00000254286.1,ENSG00000254395.1,ENSG00000254489.1,ENSG00000254670.1,ENSG00000254709.2,ENSG00000254967.2,ENSG00000255367.1,ENSG00000255504.1,ENSG00000255595.1,ENSG00000255650.1,ENSG00000255652.2,ENSG00000255778.1,ENSG00000256139.2,ENSG00000256373.1,ENSG00000256717.1,ENSG00000256879.1,ENSG00000257002.1,ENSG00000257084.1,ENSG00000257443.1,ENSG00000257588.1,ENSG00000257743.4,ENSG00000257829.1,ENSG00000257921.1,ENSG00000258056.1,ENSG00000258077.2,ENSG00000258588.2,ENSG00000258604.1,ENSG00000258661.1,ENSG00000258690.1,ENSG00000258818.2,ENSG00000258896.1,ENSG00000258999.1,ENSG00000259038.1,ENSG00000259343.1,ENSG00000259430.1,ENSG00000259459.1,ENSG00000259604.1,ENSG00000259605.3,ENSG00000259680.4,ENSG00000259704.1,ENSG00000259772.2,ENSG00000259884.1,ENSG00000260272.1,ENSG00000260300.1,ENSG00000260545.1,ENSG00000260658.1,ENSG00000260807.2,ENSG00000261175.1,ENSG00000261183.1,ENSG00000261195.1,ENSG00000261332.1,ENSG00000261437.1,ENSG00000261520.1,ENSG00000261575.2,ENSG00000261606.1,ENSG00000261652.2,ENSG00000261664.1,ENSG00000261857.2,ENSG00000262133.1,ENSG00000262302.1,ENSG00000262686.1,ENSG00000263257.1,ENSG00000263312.1,ENSG00000263697.1,ENSG00000264269.1,ENSG00000264443.1,ENSG00000264629.1,ENSG00000265158.1,ENSG00000265369.2,ENSG00000265629.1,ENSG00000265827.1,ENSG00000265929.1,ENSG00000266770.1,ENSG00000267151.2,ENSG00000267395.1,ENSG00000267417.1,ENSG00000267603.1,ENSG00000267659.1,ENSG00000267748.2,ENSG00000267795.1,ENSG00000267968.1,ENSG00000268204.1,ENSG00000268810.1,ENSG00000269151.1,ENSG00000269289.1,ENSG00000269909.1,ENSG00000270265.1,ENSG00000270933.1,ENSG00000271133.1,ENSG00000271850.1,ENSG00000272046.1,ENSG00000272141.1,ENSG00000272639.1,ENSG00000272808.1,ENSG00000273077.1,ENSG00000273118.1,ENSG00000273138.1,ENSG00000273451.1</t>
  </si>
  <si>
    <t>UBERON:0001870</t>
  </si>
  <si>
    <t>frontal cortex</t>
  </si>
  <si>
    <t>Anterior portion of the neocortex, lying anterior to the central sulcus in humans. It is bounded by the parietal cortex posteriorly and the temporal cortex laterally[NIFSTD,modified].</t>
  </si>
  <si>
    <t>CNhs10647,CNhs12310,CNhs13796,CNhs14069,CNhs14221</t>
  </si>
  <si>
    <t>CATG00000000027.1,CATG00000000031.1,CATG00000000273.1,CATG00000000313.1,CATG00000000417.1,CATG00000000487.1,CATG00000000533.1,CATG00000000975.1,CATG00000001056.1,CATG00000001087.1,CATG00000001203.1,CATG00000001260.1,CATG00000001316.1,CATG00000001395.1,CATG00000001491.1,CATG00000001662.1,CATG00000001665.1,CATG00000001816.1,CATG00000001906.1,CATG00000001994.1,CATG00000002075.1,CATG00000002237.1,CATG00000002249.1,CATG00000002314.1,CATG00000002338.1,CATG00000002474.1,CATG00000002582.1,CATG00000002958.1,CATG00000002996.1,CATG00000003044.1,CATG00000003136.1,CATG00000003289.1,CATG00000003338.1,CATG00000003410.1,CATG00000003799.1,CATG00000003810.1,CATG00000003863.1,CATG00000003968.1,CATG00000004052.1,CATG00000004091.1,CATG00000004098.1,CATG00000004175.1,CATG00000004224.1,CATG00000004376.1,CATG00000004478.1,CATG00000004492.1,CATG00000004581.1,CATG00000004584.1,CATG00000004874.1,CATG00000004904.1,CATG00000004923.1,CATG00000004985.1,CATG00000005012.1,CATG00000005088.1,CATG00000005139.1,CATG00000005151.1,CATG00000005186.1,CATG00000005475.1,CATG00000005688.1,CATG00000005717.1,CATG00000005759.1,CATG00000005802.1,CATG00000005842.1,CATG00000006040.1,CATG00000006051.1,CATG00000006092.1,CATG00000006274.1,CATG00000006385.1,CATG00000006432.1,CATG00000006438.1,CATG00000006444.1,CATG00000006500.1,CATG00000006517.1,CATG00000006749.1,CATG00000006934.1,CATG00000006970.1,CATG00000007019.1,CATG00000007174.1,CATG00000007192.1,CATG00000007282.1,CATG00000007293.1,CATG00000007308.1,CATG00000007530.1,CATG00000007547.1,CATG00000007548.1,CATG00000007549.1,CATG00000007552.1,CATG00000007582.1,CATG00000007593.1,CATG00000007655.1,CATG00000007829.1,CATG00000007993.1,CATG00000008000.1,CATG00000008023.1,CATG00000008025.1,CATG00000008033.1,CATG00000008099.1,CATG00000008196.1,CATG00000008307.1,CATG00000008313.1,CATG00000008547.1,CATG00000008635.1,CATG00000008704.1,CATG00000008825.1,CATG00000009038.1,CATG00000009186.1,CATG00000009232.1,CATG00000009365.1,CATG00000009605.1,CATG00000009673.1,CATG00000009676.1,CATG00000009695.1,CATG00000009893.1,CATG00000010142.1,CATG00000010339.1,CATG00000010396.1,CATG00000010476.1,CATG00000010477.1,CATG00000010520.1,CATG00000010570.1,CATG00000010604.1,CATG00000010781.1,CATG00000010815.1,CATG00000010877.1,CATG00000010908.1,CATG00000010975.1,CATG00000011038.1,CATG00000011134.1,CATG00000011192.1,CATG00000011463.1,CATG00000011702.1,CATG00000011894.1,CATG00000011909.1,CATG00000011979.1,CATG00000011981.1,CATG00000011983.1,CATG00000011994.1,CATG00000012069.1,CATG00000012137.1,CATG00000012186.1,CATG00000012211.1,CATG00000012322.1,CATG00000012430.1,CATG00000012502.1,CATG00000012584.1,CATG00000012605.1,CATG00000013034.1,CATG00000013067.1,CATG00000013159.1,CATG00000013286.1,CATG00000013307.1,CATG00000013716.1,CATG00000013755.1,CATG00000013767.1,CATG00000013802.1,CATG00000013808.1,CATG00000013831.1,CATG00000014020.1,CATG00000014027.1,CATG00000014051.1,CATG00000014072.1,CATG00000014113.1,CATG00000014255.1,CATG00000014567.1,CATG00000014603.1,CATG00000014693.1,CATG00000014696.1,CATG00000015185.1,CATG00000015304.1,CATG00000015345.1,CATG00000015546.1,CATG00000015651.1,CATG00000015655.1,CATG00000015817.1,CATG00000015859.1,CATG00000016007.1,CATG00000016098.1,CATG00000016100.1,CATG00000016119.1,CATG00000016162.1,CATG00000016171.1,CATG00000016305.1,CATG00000016319.1,CATG00000016466.1,CATG00000016469.1,CATG00000016513.1,CATG00000016522.1,CATG00000016552.1,CATG00000016564.1,CATG00000016577.1,CATG00000016638.1,CATG00000016690.1,CATG00000016692.1,CATG00000016764.1,CATG00000017254.1,CATG00000017469.1,CATG00000017483.1,CATG00000017548.1,CATG00000017615.1,CATG00000017644.1,CATG00000017734.1,CATG00000017845.1,CATG00000017870.1,CATG00000017985.1,CATG00000018090.1,CATG00000018308.1,CATG00000019125.1,CATG00000019238.1,CATG00000019424.1,CATG00000019589.1,CATG00000019613.1,CATG00000019663.1,CATG00000019685.1,CATG00000019782.1,CATG00000019891.1,CATG00000019898.1,CATG00000020039.1,CATG00000020266.1,CATG00000020415.1,CATG00000020477.1,CATG00000020606.1,CATG00000020666.1,CATG00000020689.1,CATG00000020733.1,CATG00000020758.1,CATG00000020786.1,CATG00000021389.1,CATG00000021393.1,CATG00000021477.1,CATG00000021683.1,CATG00000021788.1,CATG00000021855.1,CATG00000021880.1,CATG00000021927.1,CATG00000022021.1,CATG00000022055.1,CATG00000022070.1,CATG00000022102.1,CATG00000022467.1,CATG00000022514.1,CATG00000022587.1,CATG00000022758.1,CATG00000022783.1,CATG00000022796.1,CATG00000023357.1,CATG00000023415.1,CATG00000023500.1,CATG00000023523.1,CATG00000023623.1,CATG00000023696.1,CATG00000023701.1,CATG00000023710.1,CATG00000023722.1,CATG00000023728.1,CATG00000023958.1,CATG00000023974.1,CATG00000023979.1,CATG00000024010.1,CATG00000024079.1,CATG00000024243.1,CATG00000024292.1,CATG00000024374.1,CATG00000024409.1,CATG00000024434.1,CATG00000024618.1,CATG00000024671.1,CATG00000024680.1,CATG00000024685.1,CATG00000024786.1,CATG00000024850.1,CATG00000025100.1,CATG00000025191.1,CATG00000025373.1,CATG00000025375.1,CATG00000025376.1,CATG00000025559.1,CATG00000025570.1,CATG00000025830.1,CATG00000025874.1,CATG00000026104.1,CATG00000026109.1,CATG00000026180.1,CATG00000026181.1,CATG00000026187.1,CATG00000026337.1,CATG00000026391.1,CATG00000026483.1,CATG00000026488.1,CATG00000026504.1,CATG00000026516.1,CATG00000026972.1,CATG00000027072.1,CATG00000027321.1,CATG00000027405.1,CATG00000027432.1,CATG00000027452.1,CATG00000027520.1,CATG00000027615.1,CATG00000027674.1,CATG00000027712.1,CATG00000027726.1,CATG00000027744.1,CATG00000027890.1,CATG00000028006.1,CATG00000028222.1,CATG00000028328.1,CATG00000028352.1,CATG00000028379.1,CATG00000028429.1,CATG00000028592.1,CATG00000028610.1,CATG00000028614.1,CATG00000028672.1,CATG00000028744.1,CATG00000028751.1,CATG00000028758.1,CATG00000028761.1,CATG00000028813.1,CATG00000028979.1,CATG00000029267.1,CATG00000029341.1,CATG00000029342.1,CATG00000029652.1,CATG00000029705.1,CATG00000029818.1,CATG00000029957.1,CATG00000030089.1,CATG00000030101.1,CATG00000030130.1,CATG00000030157.1,CATG00000030217.1,CATG00000030323.1,CATG00000030364.1,CATG00000030472.1,CATG00000030559.1,CATG00000030608.1,CATG00000030619.1,CATG00000030628.1,CATG00000030640.1,CATG00000030647.1,CATG00000030675.1,CATG00000030677.1,CATG00000031045.1,CATG00000031145.1,CATG00000031245.1,CATG00000031261.1,CATG00000031296.1,CATG00000031505.1,CATG00000031558.1,CATG00000031820.1,CATG00000031836.1,CATG00000031873.1,CATG00000032133.1,CATG00000032473.1,CATG00000032513.1,CATG00000032568.1,CATG00000032578.1,CATG00000032684.1,CATG00000032745.1,CATG00000032901.1,CATG00000032956.1,CATG00000032959.1,CATG00000033125.1,CATG00000033130.1,CATG00000033149.1,CATG00000033163.1,CATG00000033237.1,CATG00000033249.1,CATG00000033271.1,CATG00000033335.1,CATG00000033353.1,CATG00000033368.1,CATG00000033386.1,CATG00000033548.1,CATG00000033565.1,CATG00000033768.1,CATG00000033813.1,CATG00000033848.1,CATG00000033872.1,CATG00000033876.1,CATG00000034013.1,CATG00000034468.1,CATG00000034486.1,CATG00000034626.1,CATG00000034637.1,CATG00000034684.1,CATG00000034705.1,CATG00000034782.1,CATG00000034820.1,CATG00000034824.1,CATG00000034898.1,CATG00000035039.1,CATG00000035040.1,CATG00000035056.1,CATG00000035162.1,CATG00000035205.1,CATG00000035225.1,CATG00000035341.1,CATG00000035391.1,CATG00000035392.1,CATG00000035401.1,CATG00000035489.1,CATG00000035533.1,CATG00000035623.1,CATG00000035635.1,CATG00000035737.1,CATG00000036111.1,CATG00000036161.1,CATG00000036259.1,CATG00000036276.1,CATG00000036564.1,CATG00000036619.1,CATG00000036817.1,CATG00000036859.1,CATG00000036940.1,CATG00000036987.1,CATG00000037075.1,CATG00000037098.1,CATG00000037105.1,CATG00000037107.1,CATG00000037297.1,CATG00000037308.1,CATG00000037533.1,CATG00000037610.1,CATG00000037648.1,CATG00000038016.1,CATG00000038026.1,CATG00000038035.1,CATG00000038041.1,CATG00000038144.1,CATG00000038145.1,CATG00000038151.1,CATG00000038174.1,CATG00000038229.1,CATG00000038234.1,CATG00000038299.1,CATG00000038373.1,CATG00000038489.1,CATG00000038550.1,CATG00000038598.1,CATG00000038635.1,CATG00000038696.1,CATG00000038795.1,CATG00000038821.1,CATG00000038823.1,CATG00000038982.1,CATG00000039004.1,CATG00000039101.1,CATG00000039173.1,CATG00000039206.1,CATG00000039217.1,CATG00000039341.1,CATG00000039344.1,CATG00000039420.1,CATG00000039453.1,CATG00000039482.1,CATG00000039507.1,CATG00000039525.1,CATG00000039574.1,CATG00000039600.1,CATG00000039603.1,CATG00000039607.1,CATG00000039616.1,CATG00000039679.1,CATG00000039771.1,CATG00000039860.1,CATG00000039870.1,CATG00000039888.1,CATG00000039894.1,CATG00000039925.1,CATG00000039933.1,CATG00000039993.1,CATG00000039999.1,CATG00000040069.1,CATG00000040215.1,CATG00000040304.1,CATG00000040335.1,CATG00000040485.1,CATG00000040513.1,CATG00000040530.1,CATG00000040587.1,CATG00000040724.1,CATG00000040781.1,CATG00000040978.1,CATG00000041066.1,CATG00000041126.1,CATG00000041202.1,CATG00000041207.1,CATG00000041231.1,CATG00000041237.1,CATG00000041303.1,CATG00000041319.1,CATG00000041407.1,CATG00000041437.1,CATG00000041439.1,CATG00000041516.1,CATG00000041533.1,CATG00000041542.1,CATG00000041615.1,CATG00000041719.1,CATG00000041815.1,CATG00000042163.1,CATG00000042286.1,CATG00000042287.1,CATG00000042289.1,CATG00000042368.1,CATG00000042495.1,CATG00000042653.1,CATG00000042963.1,CATG00000043014.1,CATG00000043109.1,CATG00000043245.1,CATG00000043431.1,CATG00000043454.1,CATG00000043553.1,CATG00000043700.1,CATG00000043822.1,CATG00000043868.1,CATG00000043871.1,CATG00000043872.1,CATG00000043965.1,CATG00000044060.1,CATG00000044079.1,CATG00000044085.1,CATG00000044116.1,CATG00000044244.1,CATG00000044276.1,CATG00000044524.1,CATG00000044530.1,CATG00000044551.1,CATG00000044595.1,CATG00000044635.1,CATG00000044642.1,CATG00000044674.1,CATG00000044753.1,CATG00000044778.1,CATG00000045146.1,CATG00000045169.1,CATG00000045330.1,CATG00000045374.1,CATG00000045411.1,CATG00000045457.1,CATG00000045509.1,CATG00000045525.1,CATG00000045588.1,CATG00000045691.1,CATG00000045707.1,CATG00000045781.1,CATG00000045844.1,CATG00000046035.1,CATG00000046407.1,CATG00000046447.1,CATG00000046872.1,CATG00000046881.1,CATG00000046977.1,CATG00000047024.1,CATG00000047038.1,CATG00000047241.1,CATG00000047287.1,CATG00000047323.1,CATG00000047439.1,CATG00000047450.1,CATG00000047453.1,CATG00000047471.1,CATG00000047477.1,CATG00000047636.1,CATG00000047874.1,CATG00000047891.1,CATG00000047893.1,CATG00000047911.1,CATG00000047957.1,CATG00000048109.1,CATG00000048183.1,CATG00000048229.1,CATG00000048294.1,CATG00000048359.1,CATG00000048925.1,CATG00000048994.1,CATG00000049261.1,CATG00000049336.1,CATG00000049542.1,CATG00000049624.1,CATG00000049720.1,CATG00000049721.1,CATG00000049901.1,CATG00000050019.1,CATG00000050150.1,CATG00000050166.1,CATG00000050585.1,CATG00000050857.1,CATG00000050870.1,CATG00000050914.1,CATG00000050947.1,CATG00000051130.1,CATG00000051350.1,CATG00000051404.1,CATG00000051411.1,CATG00000051509.1,CATG00000051605.1,CATG00000051635.1,CATG00000051645.1,CATG00000051699.1,CATG00000051861.1,CATG00000051900.1,CATG00000051984.1,CATG00000052011.1,CATG00000052054.1,CATG00000052077.1,CATG00000052103.1,CATG00000052141.1,CATG00000052142.1,CATG00000052243.1,CATG00000052297.1,CATG00000052300.1,CATG00000052511.1,CATG00000052537.1,CATG00000052754.1,CATG00000052842.1,CATG00000052919.1,CATG00000052961.1,CATG00000053087.1,CATG00000053183.1,CATG00000053184.1,CATG00000053224.1,CATG00000053316.1,CATG00000053329.1,CATG00000053334.1,CATG00000053380.1,CATG00000053436.1,CATG00000053458.1,CATG00000053464.1,CATG00000053477.1,CATG00000053610.1,CATG00000053809.1,CATG00000053886.1,CATG00000053916.1,CATG00000053929.1,CATG00000053991.1,CATG00000054002.1,CATG00000054017.1,CATG00000054033.1,CATG00000054064.1,CATG00000054066.1,CATG00000054078.1,CATG00000054228.1,CATG00000054234.1,CATG00000054237.1,CATG00000054240.1,CATG00000054354.1,CATG00000054413.1,CATG00000054473.1,CATG00000054591.1,CATG00000054642.1,CATG00000054646.1,CATG00000054650.1,CATG00000054690.1,CATG00000054691.1,CATG00000054697.1,CATG00000054741.1,CATG00000054859.1,CATG00000054867.1,CATG00000054949.1,CATG00000055081.1,CATG00000055307.1,CATG00000055359.1,CATG00000055365.1,CATG00000055381.1,CATG00000055385.1,CATG00000055484.1,CATG00000055877.1,CATG00000055928.1,CATG00000055948.1,CATG00000056054.1,CATG00000056304.1,CATG00000056421.1,CATG00000056908.1,CATG00000057103.1,CATG00000057156.1,CATG00000057207.1,CATG00000057232.1,CATG00000057481.1,CATG00000057701.1,CATG00000057813.1,CATG00000057946.1,CATG00000057978.1,CATG00000058006.1,CATG00000058072.1,CATG00000058073.1,CATG00000058095.1,CATG00000058103.1,CATG00000058112.1,CATG00000058203.1,CATG00000058412.1,CATG00000058488.1,CATG00000058572.1,CATG00000058649.1,CATG00000058713.1,CATG00000058719.1,CATG00000058738.1,CATG00000058739.1,CATG00000058748.1,CATG00000058862.1,CATG00000058866.1,CATG00000058915.1,CATG00000058921.1,CATG00000058945.1,CATG00000059134.1,CATG00000059154.1,CATG00000059164.1,CATG00000059207.1,CATG00000059212.1,CATG00000059224.1,CATG00000059258.1,CATG00000059304.1,CATG00000059335.1,CATG00000059883.1,CATG00000059978.1,CATG00000060136.1,CATG00000060177.1,CATG00000060250.1,CATG00000060295.1,CATG00000060627.1,CATG00000060663.1,CATG00000060668.1,CATG00000060685.1,CATG00000060721.1,CATG00000060913.1,CATG00000061170.1,CATG00000061213.1,CATG00000061316.1,CATG00000061487.1,CATG00000061692.1,CATG00000061804.1,CATG00000061817.1,CATG00000061850.1,CATG00000061961.1,CATG00000061966.1,CATG00000062380.1,CATG00000062448.1,CATG00000062464.1,CATG00000062528.1,CATG00000062574.1,CATG00000062678.1,CATG00000062736.1,CATG00000062759.1,CATG00000062787.1,CATG00000062788.1,CATG00000062801.1,CATG00000062802.1,CATG00000062987.1,CATG00000062991.1,CATG00000063058.1,CATG00000063126.1,CATG00000063315.1,CATG00000063343.1,CATG00000063436.1,CATG00000063464.1,CATG00000063534.1,CATG00000063589.1,CATG00000063684.1,CATG00000063724.1,CATG00000063826.1,CATG00000063934.1,CATG00000063998.1,CATG00000064030.1,CATG00000064157.1,CATG00000064217.1,CATG00000064287.1,CATG00000064299.1,CATG00000064385.1,CATG00000064422.1,CATG00000064470.1,CATG00000064601.1,CATG00000064694.1,CATG00000064967.1,CATG00000065114.1,CATG00000065324.1,CATG00000065372.1,CATG00000065374.1,CATG00000065379.1,CATG00000065538.1,CATG00000065672.1,CATG00000065699.1,CATG00000066020.1,CATG00000066135.1,CATG00000066287.1,CATG00000066314.1,CATG00000066341.1,CATG00000066407.1,CATG00000066476.1,CATG00000066647.1,CATG00000066663.1,CATG00000066752.1,CATG00000066805.1,CATG00000067116.1,CATG00000067298.1,CATG00000067469.1,CATG00000067478.1,CATG00000067610.1,CATG00000067617.1,CATG00000067653.1,CATG00000067862.1,CATG00000068046.1,CATG00000068089.1,CATG00000068251.1,CATG00000068272.1,CATG00000068278.1,CATG00000068391.1,CATG00000068456.1,CATG00000068499.1,CATG00000068584.1,CATG00000068589.1,CATG00000068652.1,CATG00000068678.1,CATG00000068679.1,CATG00000069124.1,CATG00000069190.1,CATG00000069256.1,CATG00000069313.1,CATG00000069449.1,CATG00000069628.1,CATG00000070379.1,CATG00000070521.1,CATG00000070838.1,CATG00000070950.1,CATG00000070961.1,CATG00000071146.1,CATG00000071188.1,CATG00000071368.1,CATG00000071563.1,CATG00000071657.1,CATG00000071701.1,CATG00000071708.1,CATG00000071776.1,CATG00000071988.1,CATG00000071996.1,CATG00000072001.1,CATG00000072010.1,CATG00000072013.1,CATG00000072024.1,CATG00000072026.1,CATG00000072049.1,CATG00000072220.1,CATG00000072246.1,CATG00000072257.1,CATG00000072332.1,CATG00000072343.1,CATG00000072471.1,CATG00000072593.1,CATG00000072634.1,CATG00000072645.1,CATG00000072675.1,CATG00000072770.1,CATG00000072835.1,CATG00000072854.1,CATG00000072898.1,CATG00000073082.1,CATG00000073114.1,CATG00000073288.1,CATG00000073532.1,CATG00000073720.1,CATG00000073816.1,CATG00000073978.1,CATG00000074120.1,CATG00000074135.1,CATG00000074170.1,CATG00000074174.1,CATG00000074207.1,CATG00000074423.1,CATG00000074446.1,CATG00000074518.1,CATG00000074605.1,CATG00000074691.1,CATG00000074692.1,CATG00000074991.1,CATG00000074992.1,CATG00000075148.1,CATG00000075150.1,CATG00000075151.1,CATG00000075260.1,CATG00000075306.1,CATG00000075349.1,CATG00000075385.1,CATG00000075406.1,CATG00000075738.1,CATG00000075886.1,CATG00000075954.1,CATG00000076023.1,CATG00000076143.1,CATG00000076387.1,CATG00000076396.1,CATG00000076514.1,CATG00000076556.1,CATG00000076574.1,CATG00000076591.1,CATG00000076616.1,CATG00000076886.1,CATG00000076977.1,CATG00000076991.1,CATG00000076994.1,CATG00000077031.1,CATG00000077048.1,CATG00000077264.1,CATG00000077375.1,CATG00000077438.1,CATG00000077514.1,CATG00000077569.1,CATG00000077732.1,CATG00000077739.1,CATG00000077761.1,CATG00000077802.1,CATG00000077808.1,CATG00000077809.1,CATG00000078089.1,CATG00000078156.1,CATG00000078284.1,CATG00000078295.1,CATG00000078399.1,CATG00000078562.1,CATG00000078680.1,CATG00000078754.1,CATG00000078812.1,CATG00000078817.1,CATG00000078947.1,CATG00000078987.1,CATG00000079065.1,CATG00000079139.1,CATG00000079401.1,CATG00000079435.1,CATG00000079668.1,CATG00000079979.1,CATG00000079984.1,CATG00000080033.1,CATG00000080065.1,CATG00000080173.1,CATG00000080174.1,CATG00000080416.1,CATG00000080417.1,CATG00000080429.1,CATG00000080447.1,CATG00000080486.1,CATG00000080521.1,CATG00000080584.1,CATG00000080713.1,CATG00000080853.1,CATG00000080878.1,CATG00000080922.1,CATG00000080923.1,CATG00000081364.1,CATG00000081376.1,CATG00000081381.1,CATG00000081390.1,CATG00000081406.1,CATG00000081433.1,CATG00000081437.1,CATG00000081468.1,CATG00000081633.1,CATG00000081846.1,CATG00000081852.1,CATG00000081953.1,CATG00000082073.1,CATG00000082110.1,CATG00000082126.1,CATG00000082143.1,CATG00000082146.1,CATG00000082298.1,CATG00000082299.1,CATG00000082695.1,CATG00000082943.1,CATG00000083004.1,CATG00000083012.1,CATG00000083147.1,CATG00000083162.1,CATG00000083439.1,CATG00000083549.1,CATG00000083669.1,CATG00000083724.1,CATG00000083780.1,CATG00000083874.1,CATG00000083979.1,CATG00000084063.1,CATG00000084251.1,CATG00000084259.1,CATG00000084271.1,CATG00000084301.1,CATG00000084398.1,CATG00000084406.1,CATG00000084649.1,CATG00000084669.1,CATG00000084670.1,CATG00000084711.1,CATG00000084730.1,CATG00000084791.1,CATG00000084804.1,CATG00000084819.1,CATG00000084956.1,CATG00000085011.1,CATG00000085527.1,CATG00000085658.1,CATG00000085674.1,CATG00000085679.1,CATG00000085722.1,CATG00000085736.1,CATG00000085959.1,CATG00000085975.1,CATG00000086539.1,CATG00000086728.1,CATG00000086881.1,CATG00000087051.1,CATG00000087178.1,CATG00000087229.1,CATG00000087322.1,CATG00000087606.1,CATG00000087609.1,CATG00000087694.1,CATG00000087698.1,CATG00000087699.1,CATG00000087815.1,CATG00000087876.1,CATG00000087900.1,CATG00000087935.1,CATG00000087969.1,CATG00000088014.1,CATG00000088098.1,CATG00000088132.1,CATG00000088138.1,CATG00000088199.1,CATG00000088372.1,CATG00000088473.1,CATG00000088659.1,CATG00000088683.1,CATG00000088723.1,CATG00000088763.1,CATG00000088796.1,CATG00000088862.1,CATG00000089009.1,CATG00000089293.1,CATG00000089308.1,CATG00000089402.1,CATG00000089459.1,CATG00000089538.1,CATG00000089556.1,CATG00000089585.1,CATG00000089684.1,CATG00000089721.1,CATG00000089738.1,CATG00000089825.1,CATG00000089843.1,CATG00000089983.1,CATG00000090190.1,CATG00000090211.1,CATG00000090250.1,CATG00000090305.1,CATG00000090605.1,CATG00000090629.1,CATG00000090664.1,CATG00000090688.1,CATG00000090719.1,CATG00000090731.1,CATG00000090764.1,CATG00000090770.1,CATG00000090771.1,CATG00000090792.1,CATG00000090795.1,CATG00000090797.1,CATG00000090814.1,CATG00000090844.1,CATG00000091000.1,CATG00000091157.1,CATG00000091219.1,CATG00000091228.1,CATG00000091305.1,CATG00000091366.1,CATG00000091464.1,CATG00000091766.1,CATG00000091894.1,CATG00000092088.1,CATG00000092119.1,CATG00000092165.1,CATG00000092300.1,CATG00000092436.1,CATG00000092559.1,CATG00000092568.1,CATG00000092655.1,CATG00000092751.1,CATG00000092752.1,CATG00000092779.1,CATG00000092814.1,CATG00000092952.1,CATG00000093002.1,CATG00000093058.1,CATG00000093160.1,CATG00000093190.1,CATG00000093273.1,CATG00000093297.1,CATG00000093518.1,CATG00000093672.1,CATG00000093744.1,CATG00000093779.1,CATG00000093823.1,CATG00000093892.1,CATG00000093999.1,CATG00000094000.1,CATG00000094163.1,CATG00000094169.1,CATG00000094281.1,CATG00000094290.1,CATG00000094476.1,CATG00000094486.1,CATG00000094491.1,CATG00000094596.1,CATG00000094822.1,CATG00000094892.1,CATG00000094980.1,CATG00000095041.1,CATG00000095118.1,CATG00000095444.1,CATG00000095565.1,CATG00000095580.1,CATG00000095605.1,CATG00000095701.1,CATG00000095783.1,CATG00000095815.1,CATG00000095982.1,CATG00000096069.1,CATG00000096098.1,CATG00000096140.1,CATG00000096171.1,CATG00000096287.1,CATG00000096332.1,CATG00000096714.1,CATG00000096946.1,CATG00000096977.1,CATG00000097049.1,CATG00000097055.1,CATG00000097152.1,CATG00000097390.1,CATG00000097445.1,CATG00000097446.1,CATG00000097451.1,CATG00000097456.1,CATG00000097659.1,CATG00000097660.1,CATG00000097671.1,CATG00000097707.1,CATG00000097710.1,CATG00000097713.1,CATG00000097725.1,CATG00000097802.1,CATG00000097901.1,CATG00000097905.1,CATG00000097938.1,CATG00000097991.1,CATG00000098023.1,CATG00000098071.1,CATG00000098129.1,CATG00000098146.1,CATG00000098154.1,CATG00000098161.1,CATG00000098250.1,CATG00000098251.1,CATG00000098253.1,CATG00000098338.1,CATG00000098473.1,CATG00000098510.1,CATG00000098671.1,CATG00000098775.1,CATG00000098972.1,CATG00000099135.1,CATG00000099225.1,CATG00000099273.1,CATG00000099385.1,CATG00000099537.1,CATG00000099538.1,CATG00000099542.1,CATG00000099557.1,CATG00000099569.1,CATG00000099597.1,CATG00000099621.1,CATG00000099632.1,CATG00000099696.1,CATG00000099832.1,CATG00000099849.1,CATG00000099990.1,CATG00000100144.1,CATG00000100221.1,CATG00000100233.1,CATG00000100278.1,CATG00000100421.1,CATG00000100618.1,CATG00000100855.1,CATG00000100973.1,CATG00000100975.1,CATG00000101008.1,CATG00000101011.1,CATG00000101063.1,CATG00000101205.1,CATG00000101221.1,CATG00000101241.1,CATG00000101245.1,CATG00000101268.1,CATG00000101272.1,CATG00000101344.1,CATG00000101372.1,CATG00000101415.1,CATG00000101427.1,CATG00000101520.1,CATG00000101535.1,CATG00000101622.1,CATG00000101639.1,CATG00000101644.1,CATG00000101702.1,CATG00000101708.1,CATG00000101757.1,CATG00000101811.1,CATG00000101849.1,CATG00000101861.1,CATG00000101985.1,CATG00000101994.1,CATG00000102004.1,CATG00000102005.1,CATG00000102021.1,CATG00000102222.1,CATG00000102406.1,CATG00000102414.1,CATG00000102516.1,CATG00000102559.1,CATG00000102592.1,CATG00000102623.1,CATG00000102629.1,CATG00000102969.1,CATG00000102970.1,CATG00000103032.1,CATG00000103048.1,CATG00000103069.1,CATG00000103342.1,CATG00000103394.1,CATG00000103432.1,CATG00000103439.1,CATG00000103507.1,CATG00000103584.1,CATG00000103788.1,CATG00000103963.1,CATG00000104271.1,CATG00000104357.1,CATG00000104402.1,CATG00000104409.1,CATG00000104412.1,CATG00000104457.1,CATG00000104616.1,CATG00000104690.1,CATG00000104824.1,CATG00000104902.1,CATG00000104942.1,CATG00000105045.1,CATG00000105133.1,CATG00000105286.1,CATG00000105290.1,CATG00000105402.1,CATG00000105424.1,CATG00000105506.1,CATG00000105544.1,CATG00000105545.1,CATG00000105571.1,CATG00000105753.1,CATG00000105826.1,CATG00000106031.1,CATG00000106109.1,CATG00000106110.1,CATG00000106259.1,CATG00000106279.1,CATG00000106302.1,CATG00000106312.1,CATG00000106763.1,CATG00000106988.1,CATG00000107014.1,CATG00000107019.1,CATG00000107089.1,CATG00000107099.1,CATG00000107100.1,CATG00000107111.1,CATG00000107354.1,CATG00000107457.1,CATG00000107477.1,CATG00000107607.1,CATG00000107689.1,CATG00000107951.1,CATG00000108084.1,CATG00000108105.1,CATG00000108307.1,CATG00000108329.1,CATG00000108379.1,CATG00000108412.1,CATG00000108477.1,CATG00000108541.1,CATG00000108572.1,CATG00000108830.1,CATG00000108835.1,CATG00000108839.1,CATG00000109046.1,CATG00000109118.1,CATG00000109338.1,CATG00000109339.1,CATG00000109720.1,CATG00000109741.1,CATG00000109807.1,CATG00000109831.1,CATG00000109896.1,CATG00000109912.1,CATG00000109944.1,CATG00000109993.1,CATG00000110061.1,CATG00000110071.1,CATG00000110095.1,CATG00000110224.1,CATG00000110377.1,CATG00000110566.1,CATG00000110596.1,CATG00000110620.1,CATG00000110688.1,CATG00000110758.1,CATG00000110774.1,CATG00000111053.1,CATG00000111096.1,CATG00000111158.1,CATG00000111174.1,CATG00000111196.1,CATG00000111198.1,CATG00000111273.1,CATG00000111428.1,CATG00000111607.1,CATG00000111634.1,CATG00000111992.1,CATG00000111993.1,CATG00000112308.1,CATG00000112348.1,CATG00000112351.1,CATG00000112359.1,CATG00000112398.1,CATG00000112521.1,CATG00000112709.1,CATG00000112727.1,CATG00000112846.1,CATG00000113235.1,CATG00000113254.1,CATG00000113275.1,CATG00000113693.1,CATG00000113699.1,CATG00000113835.1,CATG00000113861.1,CATG00000113883.1,CATG00000113892.1,CATG00000114008.1,CATG00000114144.1,CATG00000114145.1,CATG00000114148.1,CATG00000114199.1,CATG00000114289.1,CATG00000114354.1,CATG00000114514.1,CATG00000114605.1,CATG00000114643.1,CATG00000115276.1,CATG00000115291.1,CATG00000115382.1,CATG00000115472.1,CATG00000115490.1,CATG00000115724.1,CATG00000115794.1,CATG00000115811.1,CATG00000115855.1,CATG00000115939.1,CATG00000116003.1,CATG00000116057.1,CATG00000116148.1,CATG00000116207.1,CATG00000116261.1,CATG00000116509.1,CATG00000116512.1,CATG00000116524.1,CATG00000116526.1,CATG00000116531.1,CATG00000116535.1,CATG00000116576.1,CATG00000116591.1,CATG00000116622.1,CATG00000116876.1,CATG00000116951.1,CATG00000116972.1,CATG00000116973.1,CATG00000116981.1,CATG00000117002.1,CATG00000117066.1,CATG00000117097.1,CATG00000117224.1,CATG00000117227.1,CATG00000117368.1,CATG00000117381.1,CATG00000117410.1,CATG00000117479.1,CATG00000117623.1,CATG00000117636.1,CATG00000117727.1,CATG00000117761.1,CATG00000117927.1,CATG00000118001.1,CATG00000118141.1,CATG00000118215.1,CATG00000118225.1,CATG00000118287.1,ENSG00000002746.10,ENSG00000003987.9,ENSG00000004660.10,ENSG00000004848.6,ENSG00000005379.11,ENSG00000006071.7,ENSG00000006116.3,ENSG00000006128.7,ENSG00000006210.6,ENSG00000006283.13,ENSG00000006432.11,ENSG00000006740.12,ENSG00000007516.9,ENSG00000008056.8,ENSG00000008086.6,ENSG00000008118.5,ENSG00000008277.10,ENSG00000008735.10,ENSG00000010404.13,ENSG00000011083.4,ENSG00000011332.15,ENSG00000011347.5,ENSG00000011677.8,ENSG00000013016.10,ENSG00000013293.5,ENSG00000015592.12,ENSG00000017373.11,ENSG00000018189.8,ENSG00000018236.10,ENSG00000018625.10,ENSG00000019505.3,ENSG00000020129.11,ENSG00000021645.13,ENSG00000022355.10,ENSG00000023171.10,ENSG00000033122.14,ENSG00000033627.10,ENSG00000034053.10,ENSG00000036530.4,ENSG00000037042.8,ENSG00000040608.9,ENSG00000040731.6,ENSG00000042304.6,ENSG00000046653.10,ENSG00000047662.4,ENSG00000047936.6,ENSG00000048540.10,ENSG00000048991.12,ENSG00000050030.9,ENSG00000050438.12,ENSG00000053108.12,ENSG00000053524.7,ENSG00000053702.10,ENSG00000054356.9,ENSG00000054803.3,ENSG00000055813.5,ENSG00000056291.13,ENSG00000058091.12,ENSG00000058335.11,ENSG00000058404.15,ENSG00000059915.12,ENSG00000060140.4,ENSG00000060709.9,ENSG00000061337.11,ENSG00000061918.8,ENSG00000063015.15,ENSG00000063180.4,ENSG00000065325.8,ENSG00000065609.10,ENSG00000065989.11,ENSG00000066032.14,ENSG00000066248.10,ENSG00000067191.11,ENSG00000067445.16,ENSG00000067606.11,ENSG00000067715.9,ENSG00000067840.8,ENSG00000067842.13,ENSG00000068078.13,ENSG00000068615.12,ENSG00000069712.9,ENSG00000070388.7,ENSG00000070808.11,ENSG00000072071.12,ENSG00000072182.8,ENSG00000072201.9,ENSG00000072315.3,ENSG00000072657.4,ENSG00000073464.7,ENSG00000073670.9,ENSG00000074211.9,ENSG00000074317.6,ENSG00000074706.9,ENSG00000074803.13,ENSG00000075035.5,ENSG00000075043.13,ENSG00000075340.18,ENSG00000075945.8,ENSG00000076344.11,ENSG00000076864.15,ENSG00000077080.5,ENSG00000077264.10,ENSG00000078018.15,ENSG00000078053.12,ENSG00000078295.11,ENSG00000078328.15,ENSG00000078549.10,ENSG00000078579.8,ENSG00000078725.8,ENSG00000078814.11,ENSG00000079101.12,ENSG00000079215.9,ENSG00000079841.14,ENSG00000080224.13,ENSG00000080709.10,ENSG00000081138.9,ENSG00000081189.9,ENSG00000081803.11,ENSG00000081818.1,ENSG00000081842.13,ENSG00000082556.6,ENSG00000084444.9,ENSG00000084453.12,ENSG00000084628.5,ENSG00000084710.9,ENSG00000084731.9,ENSG00000084764.6,ENSG00000085433.11,ENSG00000086717.14,ENSG00000087250.4,ENSG00000087258.9,ENSG00000087495.12,ENSG00000088367.16,ENSG00000088538.12,ENSG00000088899.10,ENSG00000089169.10,ENSG00000089847.8,ENSG00000090539.11,ENSG00000091129.15,ENSG00000091428.13,ENSG00000091622.11,ENSG00000091972.14,ENSG00000092051.12,ENSG00000092096.10,ENSG00000099308.6,ENSG00000099365.5,ENSG00000099822.2,ENSG00000099864.13,ENSG00000100095.14,ENSG00000100167.15,ENSG00000100276.9,ENSG00000100285.9,ENSG00000100321.10,ENSG00000100341.7,ENSG00000100346.13,ENSG00000100427.11,ENSG00000100433.11,ENSG00000100505.9,ENSG00000100604.8,ENSG00000100884.5,ENSG00000101079.16,ENSG00000101098.8,ENSG00000101180.11,ENSG00000101204.11,ENSG00000101210.6,ENSG00000101276.10,ENSG00000101292.6,ENSG00000101298.9,ENSG00000101349.12,ENSG00000101438.3,ENSG00000101463.5,ENSG00000101489.14,ENSG00000101542.5,ENSG00000101638.9,ENSG00000101746.11,ENSG00000101958.9,ENSG00000101977.15,ENSG00000102003.6,ENSG00000102109.7,ENSG00000102230.9,ENSG00000102271.9,ENSG00000102290.17,ENSG00000102385.8,ENSG00000102409.9,ENSG00000102452.11,ENSG00000102466.11,ENSG00000102468.6,ENSG00000102539.4,ENSG00000102678.6,ENSG00000102981.5,ENSG00000103021.5,ENSG00000103034.10,ENSG00000103184.7,ENSG00000103269.9,ENSG00000103316.6,ENSG00000103512.10,ENSG00000103528.12,ENSG00000103723.8,ENSG00000103740.5,ENSG00000104059.4,ENSG00000104112.4,ENSG00000104290.6,ENSG00000104381.8,ENSG00000104435.9,ENSG00000104490.13,ENSG00000104499.2,ENSG00000104722.9,ENSG00000104725.9,ENSG00000104833.6,ENSG00000104888.5,ENSG00000104967.6,ENSG00000105255.6,ENSG00000105270.10,ENSG00000105278.6,ENSG00000105290.7,ENSG00000105376.4,ENSG00000105409.11,ENSG00000105605.3,ENSG00000105613.5,ENSG00000105642.11,ENSG00000105649.5,ENSG00000105662.11,ENSG00000105696.4,ENSG00000105711.6,ENSG00000105737.5,ENSG00000105784.11,ENSG00000106089.7,ENSG00000106113.14,ENSG00000106123.7,ENSG00000106536.15,ENSG00000106648.9,ENSG00000106689.6,ENSG00000106852.11,ENSG00000106976.14,ENSG00000107105.10,ENSG00000107130.6,ENSG00000107147.7,ENSG00000107282.5,ENSG00000107295.8,ENSG00000107518.12,ENSG00000107864.10,ENSG00000107954.6,ENSG00000108018.11,ENSG00000108176.10,ENSG00000108231.7,ENSG00000108309.8,ENSG00000108352.7,ENSG00000108379.5,ENSG00000108381.6,ENSG00000108387.10,ENSG00000108395.9,ENSG00000108684.10,ENSG00000108797.7,ENSG00000108852.10,ENSG00000108924.9,ENSG00000108947.4,ENSG00000109107.9,ENSG00000109158.6,ENSG00000109339.14,ENSG00000109472.9,ENSG00000109654.10,ENSG00000109670.9,ENSG00000109738.6,ENSG00000109832.8,ENSG00000109956.8,ENSG00000110076.14,ENSG00000110148.5,ENSG00000110427.10,ENSG00000110436.7,ENSG00000110675.8,ENSG00000110786.13,ENSG00000110881.7,ENSG00000110975.4,ENSG00000111181.8,ENSG00000111218.7,ENSG00000111249.9,ENSG00000111262.4,ENSG00000111344.7,ENSG00000111404.2,ENSG00000111490.8,ENSG00000111674.4,ENSG00000111879.14,ENSG00000112038.13,ENSG00000112186.7,ENSG00000112218.7,ENSG00000112232.8,ENSG00000112290.8,ENSG00000112309.6,ENSG00000112320.7,ENSG00000112333.7,ENSG00000112379.8,ENSG00000112530.7,ENSG00000112796.5,ENSG00000112981.3,ENSG00000113100.5,ENSG00000113211.3,ENSG00000113231.9,ENSG00000113319.7,ENSG00000113327.10,ENSG00000113763.6,ENSG00000113805.8,ENSG00000113966.5,ENSG00000114279.9,ENSG00000114405.6,ENSG00000114646.5,ENSG00000114757.14,ENSG00000114805.12,ENSG00000114948.8,ENSG00000115041.8,ENSG00000115194.6,ENSG00000115252.14,ENSG00000115266.7,ENSG00000115353.6,ENSG00000115365.7,ENSG00000115423.14,ENSG00000116106.7,ENSG00000116147.12,ENSG00000116254.13,ENSG00000116329.6,ENSG00000116544.7,ENSG00000116675.11,ENSG00000116983.8,ENSG00000117016.5,ENSG00000117152.9,ENSG00000117154.7,ENSG00000117155.12,ENSG00000117245.8,ENSG00000117477.8,ENSG00000117598.7,ENSG00000117600.8,ENSG00000117632.16,ENSG00000118160.9,ENSG00000118276.7,ENSG00000118432.11,ENSG00000118473.17,ENSG00000118733.12,ENSG00000118946.7,ENSG00000118997.9,ENSG00000119042.12,ENSG00000119125.12,ENSG00000119698.7,ENSG00000119737.5,ENSG00000119782.9,ENSG00000119946.9,ENSG00000119973.3,ENSG00000120088.10,ENSG00000120251.14,ENSG00000120324.4,ENSG00000120327.4,ENSG00000120328.4,ENSG00000120645.7,ENSG00000120885.15,ENSG00000120903.6,ENSG00000121335.10,ENSG00000121440.10,ENSG00000121653.7,ENSG00000121753.8,ENSG00000121871.3,ENSG00000121905.5,ENSG00000122375.7,ENSG00000122584.8,ENSG00000122585.3,ENSG00000122733.11,ENSG00000122824.6,ENSG00000122966.9,ENSG00000123119.7,ENSG00000123360.7,ENSG00000123570.3,ENSG00000123901.4,ENSG00000124134.4,ENSG00000124140.8,ENSG00000124194.11,ENSG00000124251.6,ENSG00000124479.8,ENSG00000124507.6,ENSG00000124613.4,ENSG00000124785.4,ENSG00000125337.12,ENSG00000125462.12,ENSG00000125510.11,ENSG00000125522.3,ENSG00000125675.13,ENSG00000125814.13,ENSG00000125820.5,ENSG00000125848.9,ENSG00000125851.5,ENSG00000125869.5,ENSG00000125895.5,ENSG00000126217.16,ENSG00000126583.6,ENSG00000126733.16,ENSG00000126861.4,ENSG00000126950.7,ENSG00000127561.10,ENSG00000127585.7,ENSG00000128045.5,ENSG00000128245.10,ENSG00000128253.9,ENSG00000128254.9,ENSG00000128266.7,ENSG00000128268.11,ENSG0000012</t>
  </si>
  <si>
    <t>UBERON:0001871</t>
  </si>
  <si>
    <t>temporal lobe</t>
  </si>
  <si>
    <t>Lower lateral part of the cerebral hemisphere. (MSH)</t>
  </si>
  <si>
    <t>CNhs10637,CNhs12311,CNhs12316,CNhs12996,CNhs13793,CNhs13809,CNhs14070,CNhs14078,CNhs14552</t>
  </si>
  <si>
    <t>CATG00000000027.1,CATG00000000031.1,CATG00000000183.1,CATG00000000247.1,CATG00000000263.1,CATG00000000417.1,CATG00000000487.1,CATG00000000516.1,CATG00000000533.1,CATG00000000700.1,CATG00000000711.1,CATG00000000975.1,CATG00000001087.1,CATG00000001232.1,CATG00000001260.1,CATG00000001316.1,CATG00000001331.1,CATG00000001395.1,CATG00000001466.1,CATG00000001565.1,CATG00000001570.1,CATG00000001662.1,CATG00000001665.1,CATG00000001710.1,CATG00000001740.1,CATG00000001744.1,CATG00000001900.1,CATG00000001906.1,CATG00000002062.1,CATG00000002314.1,CATG00000002560.1,CATG00000002582.1,CATG00000002598.1,CATG00000002718.1,CATG00000002765.1,CATG00000002886.1,CATG00000002936.1,CATG00000002958.1,CATG00000002996.1,CATG00000003024.1,CATG00000003095.1,CATG00000003125.1,CATG00000003136.1,CATG00000003309.1,CATG00000003410.1,CATG00000003487.1,CATG00000003745.1,CATG00000003759.1,CATG00000003768.1,CATG00000003810.1,CATG00000003830.1,CATG00000003863.1,CATG00000003906.1,CATG00000004014.1,CATG00000004036.1,CATG00000004052.1,CATG00000004091.1,CATG00000004175.1,CATG00000004224.1,CATG00000004252.1,CATG00000004376.1,CATG00000004382.1,CATG00000004478.1,CATG00000004492.1,CATG00000004581.1,CATG00000004584.1,CATG00000004587.1,CATG00000004612.1,CATG00000004729.1,CATG00000004802.1,CATG00000004816.1,CATG00000004823.1,CATG00000004825.1,CATG00000004844.1,CATG00000004846.1,CATG00000004923.1,CATG00000004937.1,CATG00000004985.1,CATG00000005012.1,CATG00000005112.1,CATG00000005139.1,CATG00000005186.1,CATG00000005272.1,CATG00000005391.1,CATG00000005541.1,CATG00000005717.1,CATG00000005734.1,CATG00000005759.1,CATG00000005765.1,CATG00000005818.1,CATG00000005841.1,CATG00000005842.1,CATG00000005849.1,CATG00000005864.1,CATG00000005870.1,CATG00000005899.1,CATG00000005918.1,CATG00000006034.1,CATG00000006040.1,CATG00000006044.1,CATG00000006061.1,CATG00000006193.1,CATG00000006274.1,CATG00000006422.1,CATG00000006432.1,CATG00000006438.1,CATG00000006444.1,CATG00000006449.1,CATG00000006466.1,CATG00000006500.1,CATG00000006749.1,CATG00000006868.1,CATG00000006926.1,CATG00000006934.1,CATG00000006970.1,CATG00000006983.1,CATG00000007282.1,CATG00000007293.1,CATG00000007338.1,CATG00000007354.1,CATG00000007536.1,CATG00000007547.1,CATG00000007548.1,CATG00000007552.1,CATG00000007593.1,CATG00000007639.1,CATG00000007655.1,CATG00000007659.1,CATG00000007725.1,CATG00000007829.1,CATG00000007834.1,CATG00000007847.1,CATG00000007902.1,CATG00000007993.1,CATG00000008033.1,CATG00000008050.1,CATG00000008128.1,CATG00000008226.1,CATG00000008312.1,CATG00000008313.1,CATG00000008619.1,CATG00000008825.1,CATG00000008939.1,CATG00000008952.1,CATG00000008961.1,CATG00000009038.1,CATG00000009041.1,CATG00000009186.1,CATG00000009232.1,CATG00000009605.1,CATG00000009624.1,CATG00000009629.1,CATG00000009673.1,CATG00000009676.1,CATG00000009677.1,CATG00000009771.1,CATG00000009893.1,CATG00000009974.1,CATG00000009998.1,CATG00000010029.1,CATG00000010259.1,CATG00000010339.1,CATG00000010350.1,CATG00000010396.1,CATG00000010404.1,CATG00000010460.1,CATG00000010474.1,CATG00000010504.1,CATG00000010520.1,CATG00000010747.1,CATG00000010815.1,CATG00000010877.1,CATG00000010917.1,CATG00000010950.1,CATG00000010961.1,CATG00000010995.1,CATG00000011038.1,CATG00000011123.1,CATG00000011192.1,CATG00000011381.1,CATG00000011458.1,CATG00000011645.1,CATG00000011702.1,CATG00000011894.1,CATG00000011979.1,CATG00000012087.1,CATG00000012137.1,CATG00000012173.1,CATG00000012211.1,CATG00000012319.1,CATG00000012404.1,CATG00000012429.1,CATG00000012584.1,CATG00000012771.1,CATG00000012875.1,CATG00000012933.1,CATG00000013067.1,CATG00000013221.1,CATG00000013286.1,CATG00000013405.1,CATG00000013617.1,CATG00000013691.1,CATG00000013767.1,CATG00000013808.1,CATG00000013817.1,CATG00000013831.1,CATG00000013908.1,CATG00000014020.1,CATG00000014027.1,CATG00000014048.1,CATG00000014051.1,CATG00000014056.1,CATG00000014230.1,CATG00000014567.1,CATG00000014581.1,CATG00000014604.1,CATG00000014696.1,CATG00000014710.1,CATG00000014801.1,CATG00000015172.1,CATG00000015304.1,CATG00000015345.1,CATG00000015431.1,CATG00000015488.1,CATG00000015489.1,CATG00000015546.1,CATG00000015838.1,CATG00000016007.1,CATG00000016162.1,CATG00000016163.1,CATG00000016171.1,CATG00000016305.1,CATG00000016319.1,CATG00000016359.1,CATG00000016383.1,CATG00000016385.1,CATG00000016393.1,CATG00000016469.1,CATG00000016516.1,CATG00000016522.1,CATG00000016552.1,CATG00000016559.1,CATG00000016564.1,CATG00000016577.1,CATG00000016597.1,CATG00000016638.1,CATG00000016690.1,CATG00000016692.1,CATG00000016764.1,CATG00000016913.1,CATG00000016954.1,CATG00000016977.1,CATG00000017144.1,CATG00000017160.1,CATG00000017254.1,CATG00000017361.1,CATG00000017368.1,CATG00000017373.1,CATG00000017381.1,CATG00000017469.1,CATG00000017483.1,CATG00000017523.1,CATG00000017549.1,CATG00000017550.1,CATG00000017605.1,CATG00000017615.1,CATG00000017658.1,CATG00000017664.1,CATG00000017696.1,CATG00000017714.1,CATG00000017825.1,CATG00000017845.1,CATG00000017870.1,CATG00000017985.1,CATG00000018002.1,CATG00000018046.1,CATG00000018090.1,CATG00000018302.1,CATG00000018317.1,CATG00000018757.1,CATG00000019107.1,CATG00000019164.1,CATG00000019176.1,CATG00000019220.1,CATG00000019223.1,CATG00000019238.1,CATG00000019327.1,CATG00000019424.1,CATG00000019477.1,CATG00000019507.1,CATG00000019511.1,CATG00000019589.1,CATG00000019613.1,CATG00000019627.1,CATG00000019639.1,CATG00000019662.1,CATG00000019663.1,CATG00000019683.1,CATG00000019689.1,CATG00000019720.1,CATG00000019782.1,CATG00000019874.1,CATG00000019879.1,CATG00000019898.1,CATG00000020016.1,CATG00000020039.1,CATG00000020077.1,CATG00000020134.1,CATG00000020220.1,CATG00000020266.1,CATG00000020280.1,CATG00000020292.1,CATG00000020415.1,CATG00000020479.1,CATG00000020606.1,CATG00000020634.1,CATG00000020636.1,CATG00000020666.1,CATG00000020689.1,CATG00000020733.1,CATG00000020758.1,CATG00000021272.1,CATG00000021385.1,CATG00000021387.1,CATG00000021393.1,CATG00000021829.1,CATG00000021880.1,CATG00000022051.1,CATG00000022055.1,CATG00000022111.1,CATG00000022116.1,CATG00000022144.1,CATG00000022194.1,CATG00000022223.1,CATG00000022349.1,CATG00000022351.1,CATG00000022352.1,CATG00000022353.1,CATG00000022364.1,CATG00000022433.1,CATG00000022467.1,CATG00000022513.1,CATG00000022514.1,CATG00000022758.1,CATG00000022783.1,CATG00000023012.1,CATG00000023077.1,CATG00000023095.1,CATG00000023179.1,CATG00000023353.1,CATG00000023415.1,CATG00000023431.1,CATG00000023500.1,CATG00000023649.1,CATG00000023658.1,CATG00000023701.1,CATG00000023710.1,CATG00000023722.1,CATG00000023732.1,CATG00000023801.1,CATG00000023929.1,CATG00000023958.1,CATG00000023974.1,CATG00000023998.1,CATG00000024010.1,CATG00000024064.1,CATG00000024079.1,CATG00000024355.1,CATG00000024385.1,CATG00000024400.1,CATG00000024409.1,CATG00000024434.1,CATG00000024671.1,CATG00000024680.1,CATG00000024683.1,CATG00000024685.1,CATG00000024722.1,CATG00000024810.1,CATG00000024850.1,CATG00000025154.1,CATG00000025177.1,CATG00000025247.1,CATG00000025251.1,CATG00000025282.1,CATG00000025376.1,CATG00000025485.1,CATG00000025521.1,CATG00000025544.1,CATG00000025555.1,CATG00000025559.1,CATG00000025570.1,CATG00000025601.1,CATG00000025620.1,CATG00000025949.1,CATG00000026087.1,CATG00000026180.1,CATG00000026181.1,CATG00000026205.1,CATG00000026337.1,CATG00000026394.1,CATG00000026405.1,CATG00000026412.1,CATG00000026419.1,CATG00000026454.1,CATG00000026456.1,CATG00000026460.1,CATG00000026477.1,CATG00000026480.1,CATG00000026488.1,CATG00000026501.1,CATG00000026502.1,CATG00000026511.1,CATG00000026516.1,CATG00000026604.1,CATG00000026660.1,CATG00000026715.1,CATG00000026931.1,CATG00000026954.1,CATG00000027072.1,CATG00000027321.1,CATG00000027391.1,CATG00000027416.1,CATG00000027520.1,CATG00000027615.1,CATG00000027674.1,CATG00000027712.1,CATG00000027751.1,CATG00000027863.1,CATG00000027890.1,CATG00000027900.1,CATG00000028017.1,CATG00000028019.1,CATG00000028157.1,CATG00000028222.1,CATG00000028266.1,CATG00000028279.1,CATG00000028280.1,CATG00000028328.1,CATG00000028351.1,CATG00000028352.1,CATG00000028379.1,CATG00000028423.1,CATG00000028429.1,CATG00000028560.1,CATG00000028573.1,CATG00000028576.1,CATG00000028592.1,CATG00000028610.1,CATG00000028672.1,CATG00000028744.1,CATG00000028751.1,CATG00000028758.1,CATG00000028761.1,CATG00000028769.1,CATG00000028782.1,CATG00000028783.1,CATG00000028979.1,CATG00000029341.1,CATG00000029342.1,CATG00000029344.1,CATG00000029352.1,CATG00000029636.1,CATG00000029652.1,CATG00000029705.1,CATG00000029818.1,CATG00000029885.1,CATG00000030035.1,CATG00000030101.1,CATG00000030130.1,CATG00000030217.1,CATG00000030252.1,CATG00000030323.1,CATG00000030327.1,CATG00000030356.1,CATG00000030364.1,CATG00000030379.1,CATG00000030502.1,CATG00000030559.1,CATG00000030619.1,CATG00000030640.1,CATG00000030664.1,CATG00000030730.1,CATG00000030821.1,CATG00000030828.1,CATG00000030927.1,CATG00000030954.1,CATG00000031007.1,CATG00000031045.1,CATG00000031061.1,CATG00000031145.1,CATG00000031279.1,CATG00000031284.1,CATG00000031295.1,CATG00000031296.1,CATG00000031317.1,CATG00000031364.1,CATG00000031397.1,CATG00000031439.1,CATG00000031558.1,CATG00000031609.1,CATG00000031671.1,CATG00000031689.1,CATG00000031721.1,CATG00000031947.1,CATG00000032169.1,CATG00000032398.1,CATG00000032473.1,CATG00000032510.1,CATG00000032513.1,CATG00000032568.1,CATG00000032638.1,CATG00000032680.1,CATG00000032682.1,CATG00000032684.1,CATG00000032792.1,CATG00000032901.1,CATG00000032942.1,CATG00000032956.1,CATG00000032959.1,CATG00000033033.1,CATG00000033130.1,CATG00000033135.1,CATG00000033149.1,CATG00000033163.1,CATG00000033216.1,CATG00000033233.1,CATG00000033237.1,CATG00000033248.1,CATG00000033249.1,CATG00000033260.1,CATG00000033335.1,CATG00000033336.1,CATG00000033353.1,CATG00000033358.1,CATG00000033368.1,CATG00000033768.1,CATG00000033813.1,CATG00000033819.1,CATG00000033872.1,CATG00000033908.1,CATG00000033947.1,CATG00000034013.1,CATG00000034162.1,CATG00000034229.1,CATG00000034239.1,CATG00000034295.1,CATG00000034307.1,CATG00000034480.1,CATG00000034486.1,CATG00000034556.1,CATG00000034600.1,CATG00000034626.1,CATG00000034637.1,CATG00000034670.1,CATG00000034684.1,CATG00000034705.1,CATG00000034752.1,CATG00000034766.1,CATG00000034770.1,CATG00000034782.1,CATG00000034820.1,CATG00000034843.1,CATG00000034860.1,CATG00000034891.1,CATG00000034893.1,CATG00000034898.1,CATG00000035039.1,CATG00000035040.1,CATG00000035044.1,CATG00000035056.1,CATG00000035162.1,CATG00000035174.1,CATG00000035341.1,CATG00000035391.1,CATG00000035401.1,CATG00000035422.1,CATG00000035489.1,CATG00000035533.1,CATG00000035623.1,CATG00000035635.1,CATG00000035737.1,CATG00000036070.1,CATG00000036166.1,CATG00000036171.1,CATG00000036183.1,CATG00000036185.1,CATG00000036274.1,CATG00000036504.1,CATG00000036564.1,CATG00000036572.1,CATG00000036619.1,CATG00000036631.1,CATG00000036919.1,CATG00000036940.1,CATG00000036978.1,CATG00000036982.1,CATG00000036987.1,CATG00000036988.1,CATG00000036995.1,CATG00000037075.1,CATG00000037105.1,CATG00000037159.1,CATG00000037297.1,CATG00000037308.1,CATG00000037460.1,CATG00000037469.1,CATG00000037518.1,CATG00000037542.1,CATG00000037610.1,CATG00000037767.1,CATG00000038087.1,CATG00000038117.1,CATG00000038123.1,CATG00000038144.1,CATG00000038151.1,CATG00000038161.1,CATG00000038174.1,CATG00000038236.1,CATG00000038289.1,CATG00000038299.1,CATG00000038309.1,CATG00000038465.1,CATG00000038489.1,CATG00000038582.1,CATG00000038595.1,CATG00000038635.1,CATG00000038696.1,CATG00000038785.1,CATG00000038795.1,CATG00000038802.1,CATG00000038821.1,CATG00000038823.1,CATG00000038846.1,CATG00000038893.1,CATG00000038978.1,CATG00000039087.1,CATG00000039101.1,CATG00000039166.1,CATG00000039173.1,CATG00000039215.1,CATG00000039217.1,CATG00000039298.1,CATG00000039308.1,CATG00000039344.1,CATG00000039370.1,CATG00000039453.1,CATG00000039482.1,CATG00000039507.1,CATG00000039525.1,CATG00000039534.1,CATG00000039560.1,CATG00000039574.1,CATG00000039603.1,CATG00000039607.1,CATG00000039617.1,CATG00000039680.1,CATG00000039681.1,CATG00000039761.1,CATG00000039787.1,CATG00000039844.1,CATG00000039860.1,CATG00000039888.1,CATG00000039926.1,CATG00000039933.1,CATG00000039945.1,CATG00000039956.1,CATG00000039993.1,CATG00000039999.1,CATG00000040044.1,CATG00000040055.1,CATG00000040069.1,CATG00000040071.1,CATG00000040161.1,CATG00000040194.1,CATG00000040199.1,CATG00000040215.1,CATG00000040236.1,CATG00000040264.1,CATG00000040315.1,CATG00000040329.1,CATG00000040335.1,CATG00000040342.1,CATG00000040485.1,CATG00000040513.1,CATG00000040530.1,CATG00000040535.1,CATG00000040539.1,CATG00000040561.1,CATG00000040724.1,CATG00000040745.1,CATG00000040755.1,CATG00000040756.1,CATG00000040781.1,CATG00000040831.1,CATG00000040865.1,CATG00000040872.1,CATG00000040873.1,CATG00000040984.1,CATG00000041066.1,CATG00000041127.1,CATG00000041202.1,CATG00000041207.1,CATG00000041209.1,CATG00000041222.1,CATG00000041225.1,CATG00000041270.1,CATG00000041274.1,CATG00000041286.1,CATG00000041303.1,CATG00000041319.1,CATG00000041320.1,CATG00000041407.1,CATG00000041409.1,CATG00000041437.1,CATG00000041439.1,CATG00000041465.1,CATG00000041483.1,CATG00000041516.1,CATG00000041536.1,CATG00000041615.1,CATG00000041815.1,CATG00000042163.1,CATG00000042245.1,CATG00000042286.1,CATG00000042287.1,CATG00000042368.1,CATG00000042653.1,CATG00000042732.1,CATG00000042776.1,CATG00000042782.1,CATG00000042813.1,CATG00000042823.1,CATG00000042826.1,CATG00000043014.1,CATG00000043017.1,CATG00000043024.1,CATG00000043074.1,CATG00000043245.1,CATG00000043269.1,CATG00000043304.1,CATG00000043315.1,CATG00000043454.1,CATG00000043524.1,CATG00000043538.1,CATG00000043544.1,CATG00000043546.1,CATG00000043553.1,CATG00000043822.1,CATG00000043868.1,CATG00000043878.1,CATG00000043919.1,CATG00000044060.1,CATG00000044079.1,CATG00000044085.1,CATG00000044367.1,CATG00000044524.1,CATG00000044595.1,CATG00000044642.1,CATG00000044670.1,CATG00000044753.1,CATG00000044778.1,CATG00000044981.1,CATG00000045085.1,CATG00000045146.1,CATG00000045162.1,CATG00000045169.1,CATG00000045330.1,CATG00000045369.1,CATG00000045387.1,CATG00000045466.1,CATG00000045486.1,CATG00000045509.1,CATG00000045691.1,CATG00000045707.1,CATG00000045773.1,CATG00000045774.1,CATG00000045781.1,CATG00000045830.1,CATG00000045834.1,CATG00000045888.1,CATG00000046035.1,CATG00000046376.1,CATG00000046407.1,CATG00000046424.1,CATG00000046447.1,CATG00000046523.1,CATG00000046593.1,CATG00000046881.1,CATG00000046882.1,CATG00000046943.1,CATG00000046961.1,CATG00000046977.1,CATG00000047024.1,CATG00000047038.1,CATG00000047049.1,CATG00000047069.1,CATG00000047222.1,CATG00000047240.1,CATG00000047241.1,CATG00000047256.1,CATG00000047281.1,CATG00000047323.1,CATG00000047345.1,CATG00000047364.1,CATG00000047424.1,CATG00000047431.1,CATG00000047439.1,CATG00000047450.1,CATG00000047453.1,CATG00000047471.1,CATG00000047481.1,CATG00000047487.1,CATG00000047489.1,CATG00000047636.1,CATG00000047794.1,CATG00000047891.1,CATG00000047893.1,CATG00000047911.1,CATG00000048045.1,CATG00000048076.1,CATG00000048179.1,CATG00000048183.1,CATG00000048295.1,CATG00000048300.1,CATG00000048359.1,CATG00000048482.1,CATG00000048700.1,CATG00000048994.1,CATG00000049001.1,CATG00000049010.1,CATG00000049026.1,CATG00000049274.1,CATG00000049336.1,CATG00000049366.1,CATG00000049433.1,CATG00000049542.1,CATG00000049624.1,CATG00000049720.1,CATG00000049721.1,CATG00000049923.1,CATG00000049924.1,CATG00000049947.1,CATG00000049954.1,CATG00000049962.1,CATG00000049984.1,CATG00000050150.1,CATG00000050206.1,CATG00000050337.1,CATG00000050696.1,CATG00000050771.1,CATG00000050836.1,CATG00000050870.1,CATG00000050914.1,CATG00000050947.1,CATG00000051058.1,CATG00000051130.1,CATG00000051276.1,CATG00000051350.1,CATG00000051404.1,CATG00000051421.1,CATG00000051529.1,CATG00000051569.1,CATG00000051699.1,CATG00000051720.1,CATG00000051827.1,CATG00000051849.1,CATG00000051891.1,CATG00000051984.1,CATG00000052141.1,CATG00000052142.1,CATG00000052300.1,CATG00000052341.1,CATG00000052397.1,CATG00000052511.1,CATG00000052531.1,CATG00000052537.1,CATG00000052582.1,CATG00000052649.1,CATG00000052650.1,CATG00000052670.1,CATG00000052722.1,CATG00000052754.1,CATG00000052780.1,CATG00000052839.1,CATG00000052961.1,CATG00000052980.1,CATG00000052993.1,CATG00000053033.1,CATG00000053039.1,CATG00000053087.1,CATG00000053183.1,CATG00000053184.1,CATG00000053286.1,CATG00000053323.1,CATG00000053329.1,CATG00000053458.1,CATG00000053464.1,CATG00000053477.1,CATG00000053493.1,CATG00000053512.1,CATG00000053609.1,CATG00000053610.1,CATG00000053706.1,CATG00000053862.1,CATG00000053864.1,CATG00000053886.1,CATG00000053901.1,CATG00000053910.1,CATG00000053916.1,CATG00000053929.1,CATG00000053962.1,CATG00000054008.1,CATG00000054017.1,CATG00000054033.1,CATG00000054046.1,CATG00000054048.1,CATG00000054064.1,CATG00000054066.1,CATG00000054078.1,CATG00000054226.1,CATG00000054234.1,CATG00000054237.1,CATG00000054240.1,CATG00000054354.1,CATG00000054473.1,CATG00000054511.1,CATG00000054590.1,CATG00000054591.1,CATG00000054642.1,CATG00000054646.1,CATG00000054691.1,CATG00000054693.1,CATG00000054694.1,CATG00000054697.1,CATG00000054741.1,CATG00000054744.1,CATG00000054859.1,CATG00000054930.1,CATG00000055021.1,CATG00000055036.1,CATG00000055255.1,CATG00000055359.1,CATG00000055365.1,CATG00000055371.1,CATG00000055381.1,CATG00000055385.1,CATG00000055463.1,CATG00000055484.1,CATG00000055528.1,CATG00000055540.1,CATG00000055877.1,CATG00000055891.1,CATG00000055941.1,CATG00000055976.1,CATG00000055988.1,CATG00000056029.1,CATG00000056063.1,CATG00000056141.1,CATG00000056188.1,CATG00000056280.1,CATG00000056304.1,CATG00000056421.1,CATG00000056908.1,CATG00000056934.1,CATG00000056944.1,CATG00000057103.1,CATG00000057156.1,CATG00000057185.1,CATG00000057229.1,CATG00000057232.1,CATG00000057268.1,CATG00000057275.1,CATG00000057481.1,CATG00000057564.1,CATG00000057602.1,CATG00000057669.1,CATG00000057701.1,CATG00000057733.1,CATG00000057734.1,CATG00000057756.1,CATG00000057802.1,CATG00000057813.1,CATG00000057822.1,CATG00000057892.1,CATG00000057926.1,CATG00000057961.1,CATG00000057964.1,CATG00000057998.1,CATG00000058063.1,CATG00000058072.1,CATG00000058073.1,CATG00000058081.1,CATG00000058095.1,CATG00000058120.1,CATG00000058125.1,CATG00000058203.1,CATG00000058214.1,CATG00000058233.1,CATG00000058251.1,CATG00000058318.1,CATG00000058572.1,CATG00000058653.1,CATG00000058719.1,CATG00000058738.1,CATG00000058739.1,CATG00000058746.1,CATG00000058835.1,CATG00000058866.1,CATG00000058910.1,CATG00000058915.1,CATG00000059027.1,CATG00000059134.1,CATG00000059154.1,CATG00000059164.1,CATG00000059207.1,CATG00000059224.1,CATG00000059304.1,CATG00000059456.1,CATG00000059477.1,CATG00000059598.1,CATG00000059787.1,CATG00000059846.1,CATG00000059978.1,CATG00000060022.1,CATG00000060061.1,CATG00000060254.1,CATG00000060295.1,CATG00000060349.1,CATG00000060361.1,CATG00000060398.1,CATG00000060571.1,CATG00000060615.1,CATG00000060663.1,CATG00000060668.1,CATG00000060679.1,CATG00000060685.1,CATG00000060691.1,CATG00000060721.1,CATG00000060795.1,CATG00000060811.1,CATG00000060819.1,CATG00000060862.1,CATG00000060907.1,CATG00000061083.1,CATG00000061213.1,CATG00000061314.1,CATG00000061316.1,CATG00000061376.1,CATG00000061390.1,CATG00000061487.1,CATG00000061654.1,CATG00000061692.1,CATG00000061768.1,CATG00000061817.1,CATG00000061856.1,CATG00000061913.1,CATG00000061961.1,CATG00000061966.1,CATG00000062196.1,CATG00000062235.1,CATG00000062238.1,CATG00000062240.1,CATG00000062276.1,CATG00000062280.1,CATG00000062446.1,CATG00000062464.1,CATG00000062476.1,CATG00000062509.1,CATG00000062678.1,CATG00000062875.1,CATG00000062925.1,CATG00000062991.1,CATG00000063103.1,CATG00000063159.1,CATG00000063171.1,CATG00000063189.1,CATG00000063340.1,CATG00000063343.1,CATG00000063513.1,CATG00000063589.1,CATG00000063691.1,CATG00000063705.1,CATG00000063724.1,CATG00000063728.1,CATG00000063826.1,CATG00000063838.1,CATG00000063947.1,CATG00000064030.1,CATG00000064155.1,CATG00000064157.1,CATG00000064206.1,CATG00000064217.1,CATG00000064287.1,CATG00000064385.1,CATG00000064470.1,CATG00000064549.1,CATG00000064601.1,CATG00000064636.1,CATG00000064662.1,CATG00000064694.1,CATG00000064750.1,CATG00000064847.1,CATG00000064897.1,CATG00000064910.1,CATG00000064916.1,CATG00000064955.1,CATG00000064967.1,CATG00000065054.1,CATG00000065114.1,CATG00000065324.1,CATG00000065372.1,CATG00000065379.1,CATG00000065501.1,CATG00000065555.1,CATG00000065719.1,CATG00000065722.1,CATG00000065852.1,CATG00000065895.1,CATG00000065905.1,CATG00000066020.1,CATG00000066030.1,CATG00000066034.1,CATG00000066135.1,CATG00000066191.1,CATG00000066212.1,CATG00000066287.1,CATG00000066341.1,CATG00000066476.1,CATG00000066497.1,CATG00000066647.1,CATG00000066756.1,CATG00000066805.1,CATG00000066837.1,CATG00000066868.1,CATG00000067038.1,CATG00000067298.1,CATG00000067380.1,CATG00000067417.1,CATG00000067436.1,CATG00000067469.1,CATG00000067610.1,CATG00000067617.1,CATG00000067670.1,CATG00000067785.1,CATG00000067992.1,CATG00000068046.1,CATG00000068165.1,CATG00000068251.1,CATG00000068272.1,CATG00000068391.1,CATG00000068468.1,CATG00000068584.1,CATG00000068589.1,CATG00000069005.1,CATG00000069168.1,CATG00000069190.1,CATG00000069256.1,CATG00000069313.1,CATG00000069449.1,CATG00000069478.1,CATG00000069480.1,CATG00000069553.1,CATG00000069628.1,CATG00000069812.1,CATG00000070261.1,CATG00000070365.1,CATG00000070412.1,CATG00000070422.1,CATG00000070521.1,CATG00000070838.1,CATG00000071146.1,CATG00000071172.1,CATG00000071188.1,CATG00000071506.1,CATG00000071563.1,CATG00000071655.1,CATG00000071657.1,CATG00000071663.1,CATG00000071701.1,CATG00000071708.1,CATG00000071713.1,CATG00000071765.1,CATG00000071776.1,CATG00000071777.1,CATG00000071884.1,CATG00000071918.1,CATG00000071927.1,CATG00000071965.1,CATG00000071988.1,CATG00000071996.1,CATG00000072013.1,CATG00000072018.1,CATG00000072024.1,CATG00000072026.1,CATG00000072029.1,CATG00000072049.1,CATG00000072059.1,CATG00000072098.1,CATG00000072102.1,CATG00000072103.1,CATG00000072246.1,CATG00000072332.1,CATG00000072358.1,CATG00000072456.1,CATG00000072458.1,CATG00000072471.1,CATG00000072538.1,CATG00000072551.1,CATG00000072593.1,CATG00000072595.1,CATG00000072675.1,CATG00000072854.1,CATG00000073082.1,CATG00000073197.1,CATG00000073242.1,CATG00000073288.1,CATG00000073289.1,CATG00000073532.1,CATG00000073720.1,CATG00000073730.1,CATG00000073976.1,CATG00000074022.1,CATG00000074070.1,CATG00000074073.1,CATG00000074135.1,CATG00000074151.1,CATG00000074170.1,CATG00000074207.1,CATG00000074265.1,CATG00000074406.1,CATG00000074415.1,CATG00000074419.1,CATG00000074423.1,CATG00000074446.1,CATG00000074518.1,CATG00000074605.1,CATG00000074619.1,CATG00000074664.1,CATG00000074857.1,CATG00000074991.1,CATG00000074992.1,CATG00000075144.1,CATG00000075148.1,CATG00000075150.1,CATG00000075151.1,CATG00000075184.1,CATG00000075188.1,CATG00000075191.1,CATG00000075194.1,CATG00000075280.1,CATG00000075306.1,CATG00000075349.1,CATG00000075373.1,CATG00000075406.1,CATG00000075534.1,CATG00000075886.1,CATG00000075926.1,CATG00000076032.1,CATG00000076514.1,CATG00000076574.1,CATG00000076590.1,CATG00000076591.1,CATG00000076603.1,CATG00000076723.1,CATG00000076945.1,CATG00000076955.1,CATG00000076991.1,CATG00000077048.1,CATG00000077082.1,CATG00000077233.1,CATG00000077264.1,CATG00000077438.1,CATG00000077496.1,CATG00000077499.1,CATG00000077514.1,CATG00000077524.1,CATG00000077563.1,CATG00000077569.1,CATG00000077602.1,CATG00000077719.1,CATG00000077739.1,CATG00000077802.1,CATG00000077809.1,CATG00000077822.1,CATG00000077899.1,CATG00000077907.1,CATG00000078098.1,CATG00000078202.1,CATG00000078238.1,CATG00000078284.1,CATG00000078295.1,CATG00000078371.1,CATG00000078477.1,CATG00000078562.1,CATG00000078680.1,CATG00000078754.1,CATG00000078812.1,CATG00000078836.1,CATG00000078917.1,CATG00000078942.1,CATG00000079011.1,CATG00000079049.1,CATG00000079065.1,CATG00000079077.1,CATG00000079139.1,CATG00000079238.1,CATG00000079525.1,CATG00000079668.1,CATG00000079768.1,CATG00000079958.1,CATG00000079979.1,CATG00000080033.1,CATG00000080176.1,CATG00000080206.1,CATG00000080231.1,CATG00000080233.1,CATG00000080408.1,CATG00000080416.1,CATG00000080417.1,CATG00000080429.1,CATG00000080439.1,CATG00000080447.1,CATG00000080524.1,CATG00000080584.1,CATG00000080797.1,CATG00000080851.1,CATG00000080853.1,CATG00000080878.1,CATG00000081169.1,CATG00000081287.1,CATG00000081298.1,CATG00000081300.1,CATG00000081364.1,CATG00000081381.1,CATG00000081433.1,CATG00000081437.1,CATG00000081468.1,CATG00000081633.1,CATG00000081639.1,CATG00000081641.1,CATG00000081694.1,CATG00000081846.1,CATG00000081852.1,CATG00000081943.1,CATG00000081953.1,CATG00000081959.1,CATG00000081974.1,CATG00000082076.1,CATG00000082109.1,CATG00000082126.1,CATG00000082143.1,CATG00000082146.1,CATG00000082306.1,CATG00000082354.1,CATG00000082414.1,CATG00000082526.1,CATG00000082536.1,CATG00000082615.1,CATG00000082696.1,CATG00000082803.1,CATG00000082809.1,CATG00000082943.1,CATG00000083004.1,CATG00000083162.1,CATG00000083164.1,CATG00000083220.1,CATG00000083347.1,CATG00000083349.1,CATG00000083404.1,CATG00000083439.1,CATG00000083440.1,CATG00000083488.1,CATG00000083522.1,CATG00000083549.1,CATG00000083669.1,CATG00000083724.1,CATG00000083780.1,CATG00000083891.1,CATG00000083909.1,CATG00000084008.1,CATG00000084301.1,CATG00000084398.1,CATG00000084554.1,CATG00000084669.1,CATG00000084670.1,CATG00000084711.1,CATG00000084730.1,CATG00000084791.1,CATG00000084804.1,CATG00000085038.1,CATG00000085210.1,CATG00000085343.1,CATG00000085408.1,CATG00000085429.1,CATG00000085644.1,CATG00000085658.1,CATG00000085699.1,CATG00000085714.1,CATG00000085722.1,CATG00000085737.1,CATG00000085791.1,CATG00000085797.1,CATG00000085848.1,CATG00000085917.1,CATG00000085975.1,CATG00000086002.1,CATG00000086430.1,CATG00000086438.1,CATG00000086539.1,CATG00000086553.1,CATG00000086676.1,CATG00000086800.1,CATG00000086845.1,CATG00000086881.1,CATG00000087051.1,CATG00000087123.1,CATG00000087178.1,CATG00000087187.1,CATG00000087490.1,CATG00000087590.1,CATG00000087609.1,CATG00000087694.1,CATG00000087698.1,CATG00000087699.1,CATG00000087797.1,CATG00000087815.1,CATG00000087876.1,CATG00000087884.1,CATG00000087935.1,CATG00000087969.1,CATG00000088014.1,CATG00000088098.1,CATG00000088132.1,CATG00000088138.1,CATG00000088304.1,CATG00000088309.1,CATG00000088311.1,CATG00000088337.1,CATG00000088372.1,CATG00000088394.1,CATG00000088473.1,CATG00000088545.1,CATG00000088549.1,CATG00000088618.1,CATG00000088656.1,CATG00000088674.1,CATG00000088763.1,CATG00000088791.1,CATG00000088795.1,CATG00000088862.1,CATG00000088941.1,CATG00000089147.1,CATG00000089174.1,CATG00000089293.1,CATG00000089308.1,CATG00000089352.1,CATG00000089459.1,CATG00000089537.1,CATG00000089538.1,CATG00000089585.1,CATG00000089590.1,CATG00000089680.1,CATG00000089684.1,CATG00000089695.1,CATG00000089825.1,CATG00000089843.1,CATG00000089951.1,CATG00000090207.1,CATG00000090305.1,CATG00000090326.1,CATG00000090628.1,CATG00000090629.1,CATG00000090664.1,CATG00000090719.1,CATG00000090731.1,CATG00000090754.1,CATG00000090764.1,CATG00000090771.1,CATG00000090795.1,CATG00000090797.1,CATG00000090814.1,CATG00000090819.1,CATG00000090825.1,CATG00000090844.1,CATG00000090961.1,CATG00000090991.1,CATG00000091000.1,CATG00000091035.1,CATG00000091099.1,CATG00000091219.1,CATG00000091228.1,CATG00000091247.1,CATG00000091287.1,CATG00000091362.1,CATG00000091387.1,CATG00000091464.1,CATG00000091483.1,CATG00000091766.1,CATG00000091904.1,CATG00000091921.1,CATG00000091926.1,CATG00000091961.1,CATG00000092014.1,CATG00000092119.1,CATG00000092121.1,CATG00000092165.1,CATG00000092318.1,CATG00000092551.1,CATG00000092562.1,CATG00000092564.1,CATG00000092568.1,CATG00000092578.1,CATG00000092581.1,CATG00000092598.1,CATG00000092603.1,CATG00000092613.1,CATG00000092614.1,CATG00000092657.1,CATG00000092668.1,CATG00000092751.1,CATG00000092752.1,CATG00000092779.1,CATG00000092891.1,CATG00000092952.1,CATG00000093002.1,CATG00000093145.1,CATG00000093160.1,CATG00000093190.1,CATG00000093239.1,CATG00000093267.1,CATG00000093273.1,CATG00000093280.1,CATG00000093297.1,CATG00000093327.1,CATG00000093384.1,CATG00000093518.1,CATG00000093672.1,CATG00000093674.1,CATG00000093744.1,CATG00000093823.1,CATG00000093881.1,CATG00000093892.1,CATG00000093989.1,CATG00000093999.1,CATG00000094057.1,CATG00000094163.1,CATG00000094169.1,CATG00000094183.1,CATG00000094264.1,CATG00000094265.1,CATG00000094290.1,CATG00000094316.1,CATG00000094466.1,CATG00000094474.1,CATG00000094476.1,CATG00000094486.1,CATG00000094491.1,CATG00000094497.1,CATG00000094509.1,CATG00000094596.1,CATG00000094658.1,CATG00000094716.1,CATG00000094721.1,CATG00000094728.1,CATG00000094733.1,CATG00000094884.1,CATG00000094887.1,CATG00000094892.1,CATG00000094945.1,CATG00000094961.1,CATG00000094980.1,CATG00000094983.1,CATG00000095001.1,CATG00000095041.1,CATG00000095051.1,CATG00000095118.1,CATG00000095444.1,CATG00000095522.1,CATG00000095582.1,CATG00000095605.1,CATG00000095633.1,CATG00000095666.1,CATG00000095701.1,CATG00000095754.1,CATG00000095755.1,CATG00000095775.1,CATG00000095785.1,CATG00000095815.1,CATG00000095982.1,CATG00000096069.1,CATG00000096089.1,CATG00000096098.1,CATG00000096122.1,CATG00000096140.1,CATG00000096261.1,CATG00000096306.1,CATG00000096332.1,CATG00000096416.1,CATG00000096524.1,CATG00000096552.1,CATG00000096714.1,CATG00000096842.1,CATG00000096946.1,CATG00000096951.1,CATG00000096960.1,CATG00000096977.1,CATG00000097055.1,CATG00000097088.1,CATG00000097152.1,CATG00000097229.1,CATG00000097357.1,CATG00000097390.1,CATG00000097451.1,CATG00000097456.1,CATG00000097465.1,CATG00000097652.1,CATG00000097657.1,CATG00000097659.1,CATG00000097660.1,CATG00000097707.1,CATG00000097713.1,CATG00000097725.1,CATG00000097733.1,CATG00000097758.1,CATG00000097802.1,CATG00000097901.1,CATG00000097905.1,CATG00000097943.1,CATG00000097991.1,CATG00000098071.1,CATG00000098129.1,CATG00000098146.1,CATG00000098154.1,CATG00000098161.1,CATG00000098250.1,CATG00000098253.1,CATG00000098308.1,CATG00000098315.1,CATG00000098466.1,CATG00000098473.1,CATG00000098531.1,CATG00000098775.1,CATG00000098907.1,CATG00000099135.1,CATG00000099144.1,CATG00000099385.1,CATG00000099405.1,CATG00000099457.1,CATG00000099509.1,CATG00000099516.1,CATG00000099522.1,CATG00000099557.1,CATG00000099602.1,CATG00000099612.1,CATG00000099621.1,CATG00000099627.1,CATG00000099632.1,CATG00000099775.1,CATG00000099990.1,CATG00000100062.1,CATG00000100215.1,CATG00000100233.1,CATG00000100241.1,CATG00000100509.1,CATG00000100625.1,CATG00000100669.1,CATG00000100676.1,CATG00000100706.1,CATG00000100713.1,CATG00000100855.1,CATG00000100975.1,CATG00000101011.1,CATG00000101165.1,CATG00000101171.1,CATG00000101205.1,CATG00000101245.1,CATG00000101268.1,CATG00000101272.1,CATG00000101344.1,CATG00000101363.1,CATG00000101372.1,CATG00000101427.1,CATG00000101441.1,CATG00000101468.1,CATG00000101480.1,CATG00000101497.1,CATG00000101517.1,CATG00000101535.1,CATG00000101542.1,CATG00000101639.1,CATG00000101644.1,CATG00000101660.1,CATG00000101708.1,CATG00000101882.1,CATG00000101985.1,CATG00000102004.1,CATG00000102005.1,CATG00000102061.1,CATG00000102128.1,CATG00000102257.1,CATG00000102258.1,CATG00000102325.1,CATG00000102411.1,CATG00000102414.1,CATG00000102429.1,CATG00000102471.1,CATG00000102516.1,CATG00000102592.1,CATG00000102623.1,CATG00000102675.1,CATG00000102810.1,CATG00000102970.1,CATG00000103094.1,CATG00000103117.1,CATG00000103135.1,CATG00000103342.1,CATG00000103394.1,CATG00000103428.1,CATG00000103432.1,CATG00000103507.1,CATG00000103518.1,CATG00000103584.1,CATG00000104172.1,CATG00000104271.1,CATG00000104357.1,CATG00000104381.1,CATG00000104402.1,CATG00000104407.1,CATG00000104409.1,CATG00000104412.1,CATG00000104457.1,CATG00000104472.1,CATG00000104480.1,CATG00000104616.1,CATG00000104644.1,CATG00000104765.1,CATG00000104824.1,CATG00000104902.1,CATG00000104923.1,CATG00000104942.1,CATG00000105045.1,CATG00000105046.1,CATG00000105133.1,CATG00000105251.1,CATG00000105259.1,CATG00000105286.1,CATG00000105345.1,CATG00000105544.1,CATG00000105545.1,CATG00000105548.1,CATG00000105571.1,CATG00000105769.1,CATG00000105770.1,CATG00000105946.1,CATG00000105960.1,CATG00000106031.1,CATG00000106034.1,CATG00000106110.1,CATG00000106214.1,CATG00000106259.1,CATG00000106304.1,CATG00000106306.1,CATG00000106639.1,CATG00000107014.1,CATG00000107019.1,CATG00000107049.1,CATG00000107056.1,CATG00000107096.1,CATG00000107100.1,CATG00000107111.1,CATG00000107227.1,CATG00000107335.1,CATG00000107354.1,CATG00000107369.1,CATG00000107433.1,CATG00000107529.1,CATG00000107640.1,CATG00000107684.1,CATG00000107689.1,CATG00000108031.1,CATG00000108084.1,CATG00000108131.1,CATG00000108306.1,CATG00000108329.1,CATG00000108345.1,CATG00000108379.1,CATG00000108399.1,CATG00000108403.1,CATG00000108456.1,CATG00000108474.1,CATG00000108477.1,CATG00000108541.1,CATG00000108572.1,CATG00000108673.1,CATG00000108809.1,CATG00000108815.1,CATG00000108830.1,CATG00000108835.1,CATG00000108839.1,CATG00000108922.1,CATG00000108974.1,CATG00000108976.1,CATG00000109046.1,CATG00000109118.1,CATG00000109141.1,CATG00000109242.1,CATG00000109254.1,CATG00000109309.1,CATG00000109338.1,CATG00000109345.1,CATG00000109430.1,CATG00000109535.1,CATG00000109741.1,CATG00000109763.1,CATG00000109807.1,CATG00000109820.1,CATG00000109831.1,CATG00000109846.1,CATG00000109848.1,CATG00000109887.1,CATG000</t>
  </si>
  <si>
    <t>UBERON:0001872</t>
  </si>
  <si>
    <t>parietal lobe</t>
  </si>
  <si>
    <t>Upper central part of the cerebral hemisphere. (MSH)</t>
  </si>
  <si>
    <t>CNhs10638,CNhs10641,CNhs11782,CNhs12317,CNhs13797,CNhs14074,CNhs14226</t>
  </si>
  <si>
    <t>CATG00000000027.1,CATG00000000031.1,CATG00000000183.1,CATG00000000263.1,CATG00000000273.1,CATG00000000313.1,CATG00000000370.1,CATG00000000487.1,CATG00000000516.1,CATG00000000525.1,CATG00000001087.1,CATG00000001232.1,CATG00000001260.1,CATG00000001331.1,CATG00000001565.1,CATG00000001662.1,CATG00000001665.1,CATG00000001957.1,CATG00000002561.1,CATG00000002582.1,CATG00000002958.1,CATG00000003205.1,CATG00000003266.1,CATG00000003410.1,CATG00000003810.1,CATG00000003863.1,CATG00000003906.1,CATG00000004052.1,CATG00000004091.1,CATG00000004114.1,CATG00000004175.1,CATG00000004224.1,CATG00000004376.1,CATG00000004464.1,CATG00000004478.1,CATG00000004492.1,CATG00000004493.1,CATG00000004584.1,CATG00000004587.1,CATG00000004874.1,CATG00000005012.1,CATG00000005088.1,CATG00000005272.1,CATG00000005842.1,CATG00000006040.1,CATG00000006092.1,CATG00000006167.1,CATG00000006385.1,CATG00000006422.1,CATG00000006438.1,CATG00000006444.1,CATG00000006500.1,CATG00000006934.1,CATG00000006970.1,CATG00000007174.1,CATG00000007192.1,CATG00000007195.1,CATG00000007282.1,CATG00000007308.1,CATG00000007315.1,CATG00000007390.1,CATG00000007530.1,CATG00000007536.1,CATG00000007547.1,CATG00000007552.1,CATG00000007582.1,CATG00000007593.1,CATG00000007655.1,CATG00000007659.1,CATG00000007829.1,CATG00000007993.1,CATG00000008023.1,CATG00000008033.1,CATG00000008128.1,CATG00000008226.1,CATG00000008313.1,CATG00000008704.1,CATG00000008825.1,CATG00000009041.1,CATG00000009186.1,CATG00000009232.1,CATG00000009375.1,CATG00000009605.1,CATG00000009624.1,CATG00000009673.1,CATG00000009676.1,CATG00000009677.1,CATG00000009695.1,CATG00000009893.1,CATG00000009998.1,CATG00000010142.1,CATG00000010520.1,CATG00000010570.1,CATG00000010683.1,CATG00000010877.1,CATG00000010908.1,CATG00000010917.1,CATG00000011038.1,CATG00000011072.1,CATG00000011645.1,CATG00000011702.1,CATG00000011803.1,CATG00000011894.1,CATG00000011979.1,CATG00000012173.1,CATG00000012211.1,CATG00000012319.1,CATG00000012404.1,CATG00000012429.1,CATG00000012502.1,CATG00000012584.1,CATG00000013159.1,CATG00000013286.1,CATG00000013625.1,CATG00000013691.1,CATG00000013767.1,CATG00000013802.1,CATG00000013808.1,CATG00000013817.1,CATG00000013872.1,CATG00000014020.1,CATG00000014051.1,CATG00000014054.1,CATG00000014255.1,CATG00000014696.1,CATG00000014801.1,CATG00000014975.1,CATG00000015304.1,CATG00000015345.1,CATG00000015453.1,CATG00000015651.1,CATG00000015817.1,CATG00000015859.1,CATG00000016007.1,CATG00000016162.1,CATG00000016163.1,CATG00000016171.1,CATG00000016305.1,CATG00000016319.1,CATG00000016469.1,CATG00000016522.1,CATG00000016552.1,CATG00000016559.1,CATG00000016634.1,CATG00000016638.1,CATG00000016690.1,CATG00000016692.1,CATG00000016764.1,CATG00000016977.1,CATG00000017144.1,CATG00000017254.1,CATG00000017469.1,CATG00000017550.1,CATG00000017615.1,CATG00000017664.1,CATG00000017734.1,CATG00000017845.1,CATG00000017870.1,CATG00000017985.1,CATG00000018090.1,CATG00000018224.1,CATG00000018973.1,CATG00000019064.1,CATG00000019238.1,CATG00000019424.1,CATG00000019589.1,CATG00000019613.1,CATG00000019639.1,CATG00000019646.1,CATG00000019663.1,CATG00000019675.1,CATG00000019685.1,CATG00000019782.1,CATG00000019891.1,CATG00000019970.1,CATG00000020077.1,CATG00000020199.1,CATG00000020266.1,CATG00000020292.1,CATG00000020415.1,CATG00000020479.1,CATG00000020666.1,CATG00000020758.1,CATG00000020786.1,CATG00000021272.1,CATG00000021280.1,CATG00000021384.1,CATG00000021788.1,CATG00000021880.1,CATG00000021927.1,CATG00000022021.1,CATG00000022055.1,CATG00000022102.1,CATG00000022184.1,CATG00000022194.1,CATG00000022352.1,CATG00000022433.1,CATG00000022467.1,CATG00000022587.1,CATG00000022783.1,CATG00000022796.1,CATG00000023415.1,CATG00000023500.1,CATG00000023623.1,CATG00000023649.1,CATG00000023701.1,CATG00000023722.1,CATG00000023728.1,CATG00000023881.1,CATG00000023908.1,CATG00000023958.1,CATG00000023974.1,CATG00000023979.1,CATG00000023998.1,CATG00000024010.1,CATG00000024386.1,CATG00000024409.1,CATG00000024434.1,CATG00000024503.1,CATG00000024683.1,CATG00000024806.1,CATG00000024850.1,CATG00000025054.1,CATG00000025191.1,CATG00000025376.1,CATG00000025521.1,CATG00000025559.1,CATG00000025570.1,CATG00000025830.1,CATG00000026180.1,CATG00000026181.1,CATG00000026337.1,CATG00000026405.1,CATG00000026408.1,CATG00000026425.1,CATG00000026427.1,CATG00000026456.1,CATG00000026460.1,CATG00000026480.1,CATG00000026483.1,CATG00000026488.1,CATG00000026502.1,CATG00000026511.1,CATG00000026697.1,CATG00000026715.1,CATG00000027072.1,CATG00000027321.1,CATG00000027391.1,CATG00000027405.1,CATG00000027415.1,CATG00000027432.1,CATG00000027520.1,CATG00000027615.1,CATG00000027674.1,CATG00000027712.1,CATG00000027890.1,CATG00000028006.1,CATG00000028020.1,CATG00000028222.1,CATG00000028352.1,CATG00000028379.1,CATG00000028573.1,CATG00000028576.1,CATG00000028592.1,CATG00000028610.1,CATG00000028614.1,CATG00000028672.1,CATG00000028744.1,CATG00000028751.1,CATG00000028758.1,CATG00000028761.1,CATG00000028782.1,CATG00000028786.1,CATG00000028979.1,CATG00000029267.1,CATG00000029339.1,CATG00000029341.1,CATG00000029342.1,CATG00000029652.1,CATG00000029676.1,CATG00000029705.1,CATG00000029818.1,CATG00000030101.1,CATG00000030217.1,CATG00000030280.1,CATG00000030323.1,CATG00000030356.1,CATG00000030559.1,CATG00000030572.1,CATG00000030619.1,CATG00000030640.1,CATG00000030675.1,CATG00000030821.1,CATG00000031045.1,CATG00000031061.1,CATG00000031100.1,CATG00000031145.1,CATG00000031252.1,CATG00000031397.1,CATG00000031505.1,CATG00000031558.1,CATG00000031820.1,CATG00000031873.1,CATG00000031947.1,CATG00000032169.1,CATG00000032473.1,CATG00000032568.1,CATG00000032649.1,CATG00000032684.1,CATG00000032942.1,CATG00000032956.1,CATG00000033011.1,CATG00000033039.1,CATG00000033044.1,CATG00000033130.1,CATG00000033133.1,CATG00000033149.1,CATG00000033163.1,CATG00000033237.1,CATG00000033249.1,CATG00000033301.1,CATG00000033335.1,CATG00000033353.1,CATG00000033407.1,CATG00000033437.1,CATG00000033565.1,CATG00000033628.1,CATG00000033768.1,CATG00000033770.1,CATG00000033811.1,CATG00000033813.1,CATG00000033956.1,CATG00000034013.1,CATG00000034323.1,CATG00000034328.1,CATG00000034468.1,CATG00000034615.1,CATG00000034670.1,CATG00000034684.1,CATG00000034705.1,CATG00000034752.1,CATG00000034770.1,CATG00000034782.1,CATG00000034820.1,CATG00000034896.1,CATG00000034903.1,CATG00000035039.1,CATG00000035040.1,CATG00000035044.1,CATG00000035056.1,CATG00000035162.1,CATG00000035173.1,CATG00000035174.1,CATG00000035225.1,CATG00000035341.1,CATG00000035391.1,CATG00000035392.1,CATG00000035422.1,CATG00000035489.1,CATG00000035533.1,CATG00000035623.1,CATG00000035635.1,CATG00000035737.1,CATG00000036166.1,CATG00000036213.1,CATG00000036564.1,CATG00000036572.1,CATG00000036619.1,CATG00000036629.1,CATG00000036812.1,CATG00000036919.1,CATG00000036940.1,CATG00000036949.1,CATG00000036982.1,CATG00000037045.1,CATG00000037075.1,CATG00000037105.1,CATG00000037107.1,CATG00000037297.1,CATG00000037308.1,CATG00000037460.1,CATG00000037610.1,CATG00000037990.1,CATG00000038026.1,CATG00000038087.1,CATG00000038123.1,CATG00000038145.1,CATG00000038151.1,CATG00000038161.1,CATG00000038174.1,CATG00000038232.1,CATG00000038289.1,CATG00000038299.1,CATG00000038319.1,CATG00000038573.1,CATG00000038598.1,CATG00000038769.1,CATG00000038785.1,CATG00000038788.1,CATG00000038795.1,CATG00000038796.1,CATG00000038821.1,CATG00000038823.1,CATG00000039123.1,CATG00000039173.1,CATG00000039206.1,CATG00000039215.1,CATG00000039217.1,CATG00000039273.1,CATG00000039344.1,CATG00000039346.1,CATG00000039420.1,CATG00000039482.1,CATG00000039510.1,CATG00000039525.1,CATG00000039603.1,CATG00000039607.1,CATG00000039617.1,CATG00000039659.1,CATG00000039685.1,CATG00000039771.1,CATG00000039834.1,CATG00000039841.1,CATG00000039860.1,CATG00000039888.1,CATG00000039925.1,CATG00000039927.1,CATG00000039933.1,CATG00000039993.1,CATG00000039999.1,CATG00000040069.1,CATG00000040187.1,CATG00000040236.1,CATG00000040329.1,CATG00000040335.1,CATG00000040342.1,CATG00000040539.1,CATG00000040685.1,CATG00000040756.1,CATG00000040933.1,CATG00000041202.1,CATG00000041207.1,CATG00000041209.1,CATG00000041237.1,CATG00000041253.1,CATG00000041303.1,CATG00000041319.1,CATG00000041437.1,CATG00000041516.1,CATG00000041615.1,CATG00000041815.1,CATG00000042163.1,CATG00000042181.1,CATG00000042286.1,CATG00000042287.1,CATG00000042301.1,CATG00000042368.1,CATG00000042823.1,CATG00000043014.1,CATG00000043081.1,CATG00000043431.1,CATG00000043454.1,CATG00000043538.1,CATG00000043546.1,CATG00000043553.1,CATG00000043822.1,CATG00000043868.1,CATG00000043872.1,CATG00000044060.1,CATG00000044079.1,CATG00000044085.1,CATG00000044334.1,CATG00000044399.1,CATG00000044524.1,CATG00000044607.1,CATG00000044635.1,CATG00000044642.1,CATG00000044778.1,CATG00000045106.1,CATG00000045169.1,CATG00000045212.1,CATG00000045330.1,CATG00000045509.1,CATG00000045594.1,CATG00000045691.1,CATG00000045773.1,CATG00000045844.1,CATG00000046035.1,CATG00000046405.1,CATG00000046407.1,CATG00000046447.1,CATG00000046522.1,CATG00000046881.1,CATG00000046961.1,CATG00000046977.1,CATG00000047024.1,CATG00000047049.1,CATG00000047150.1,CATG00000047240.1,CATG00000047287.1,CATG00000047323.1,CATG00000047424.1,CATG00000047439.1,CATG00000047450.1,CATG00000047453.1,CATG00000047457.1,CATG00000047477.1,CATG00000047481.1,CATG00000047636.1,CATG00000047891.1,CATG00000047893.1,CATG00000047911.1,CATG00000047946.1,CATG00000048229.1,CATG00000048972.1,CATG00000048994.1,CATG00000049026.1,CATG00000049133.1,CATG00000049261.1,CATG00000049336.1,CATG00000049514.1,CATG00000049542.1,CATG00000049720.1,CATG00000049721.1,CATG00000049924.1,CATG00000049947.1,CATG00000050150.1,CATG00000050696.1,CATG00000050947.1,CATG00000051130.1,CATG00000051350.1,CATG00000051404.1,CATG00000051411.1,CATG00000051605.1,CATG00000051635.1,CATG00000051645.1,CATG00000051699.1,CATG00000051850.1,CATG00000051891.1,CATG00000051900.1,CATG00000052011.1,CATG00000052103.1,CATG00000052141.1,CATG00000052243.1,CATG00000052300.1,CATG00000052505.1,CATG00000052511.1,CATG00000052537.1,CATG00000052919.1,CATG00000052961.1,CATG00000052980.1,CATG00000053033.1,CATG00000053087.1,CATG00000053183.1,CATG00000053184.1,CATG00000053316.1,CATG00000053329.1,CATG00000053458.1,CATG00000053464.1,CATG00000053477.1,CATG00000053493.1,CATG00000053609.1,CATG00000053610.1,CATG00000053886.1,CATG00000053916.1,CATG00000053929.1,CATG00000054017.1,CATG00000054228.1,CATG00000054237.1,CATG00000054240.1,CATG00000054354.1,CATG00000054413.1,CATG00000054527.1,CATG00000054591.1,CATG00000054642.1,CATG00000054691.1,CATG00000054697.1,CATG00000054744.1,CATG00000054859.1,CATG00000054867.1,CATG00000054930.1,CATG00000055365.1,CATG00000055371.1,CATG00000055385.1,CATG00000055877.1,CATG00000055909.1,CATG00000056019.1,CATG00000056054.1,CATG00000056141.1,CATG00000056304.1,CATG00000056421.1,CATG00000056705.1,CATG00000056944.1,CATG00000057103.1,CATG00000057156.1,CATG00000057481.1,CATG00000057669.1,CATG00000057701.1,CATG00000057813.1,CATG00000057892.1,CATG00000057926.1,CATG00000057978.1,CATG00000058006.1,CATG00000058073.1,CATG00000058103.1,CATG00000058125.1,CATG00000058214.1,CATG00000058412.1,CATG00000058649.1,CATG00000058719.1,CATG00000058738.1,CATG00000058739.1,CATG00000058835.1,CATG00000058862.1,CATG00000058866.1,CATG00000058915.1,CATG00000058945.1,CATG00000058946.1,CATG00000059154.1,CATG00000059162.1,CATG00000059164.1,CATG00000059197.1,CATG00000059207.1,CATG00000059224.1,CATG00000059251.1,CATG00000059306.1,CATG00000059615.1,CATG00000059883.1,CATG00000060250.1,CATG00000060295.1,CATG00000060663.1,CATG00000060668.1,CATG00000060685.1,CATG00000060696.1,CATG00000060721.1,CATG00000060738.1,CATG00000060811.1,CATG00000060819.1,CATG00000060922.1,CATG00000061444.1,CATG00000061487.1,CATG00000061692.1,CATG00000061817.1,CATG00000061856.1,CATG00000061961.1,CATG00000061966.1,CATG00000061968.1,CATG00000062240.1,CATG00000062448.1,CATG00000062476.1,CATG00000062544.1,CATG00000062574.1,CATG00000062581.1,CATG00000062678.1,CATG00000062788.1,CATG00000062991.1,CATG00000063126.1,CATG00000063140.1,CATG00000063171.1,CATG00000063343.1,CATG00000063589.1,CATG00000063724.1,CATG00000063934.1,CATG00000063956.1,CATG00000064206.1,CATG00000064217.1,CATG00000064287.1,CATG00000064385.1,CATG00000064601.1,CATG00000064694.1,CATG00000064967.1,CATG00000065114.1,CATG00000065324.1,CATG00000065379.1,CATG00000065672.1,CATG00000065699.1,CATG00000065719.1,CATG00000065722.1,CATG00000065850.1,CATG00000065915.1,CATG00000066020.1,CATG00000066341.1,CATG00000066476.1,CATG00000066660.1,CATG00000066752.1,CATG00000067038.1,CATG00000067269.1,CATG00000067298.1,CATG00000067341.1,CATG00000067436.1,CATG00000067469.1,CATG00000067478.1,CATG00000067617.1,CATG00000067653.1,CATG00000068046.1,CATG00000068165.1,CATG00000068251.1,CATG00000068278.1,CATG00000068391.1,CATG00000068499.1,CATG00000068584.1,CATG00000068765.1,CATG00000069168.1,CATG00000069190.1,CATG00000069194.1,CATG00000069256.1,CATG00000069313.1,CATG00000069426.1,CATG00000069449.1,CATG00000069925.1,CATG00000070365.1,CATG00000070412.1,CATG00000070521.1,CATG00000070522.1,CATG00000070541.1,CATG00000071146.1,CATG00000071168.1,CATG00000071188.1,CATG00000071368.1,CATG00000071563.1,CATG00000071657.1,CATG00000071663.1,CATG00000071701.1,CATG00000071708.1,CATG00000071713.1,CATG00000071776.1,CATG00000071884.1,CATG00000071996.1,CATG00000072001.1,CATG00000072010.1,CATG00000072013.1,CATG00000072049.1,CATG00000072059.1,CATG00000072246.1,CATG00000072332.1,CATG00000072358.1,CATG00000072458.1,CATG00000072499.1,CATG00000072551.1,CATG00000072675.1,CATG00000072770.1,CATG00000072834.1,CATG00000073082.1,CATG00000073114.1,CATG00000073532.1,CATG00000073720.1,CATG00000074007.1,CATG00000074022.1,CATG00000074064.1,CATG00000074135.1,CATG00000074207.1,CATG00000074330.1,CATG00000074446.1,CATG00000074518.1,CATG00000074691.1,CATG00000074857.1,CATG00000075147.1,CATG00000075148.1,CATG00000075150.1,CATG00000075151.1,CATG00000075180.1,CATG00000075191.1,CATG00000075306.1,CATG00000075349.1,CATG00000075406.1,CATG00000076143.1,CATG00000076223.1,CATG00000076396.1,CATG00000076574.1,CATG00000076616.1,CATG00000076955.1,CATG00000076991.1,CATG00000077031.1,CATG00000077048.1,CATG00000077438.1,CATG00000077514.1,CATG00000077569.1,CATG00000077739.1,CATG00000077809.1,CATG00000078284.1,CATG00000078295.1,CATG00000078812.1,CATG00000078825.1,CATG00000078917.1,CATG00000078951.1,CATG00000078987.1,CATG00000079139.1,CATG00000079401.1,CATG00000079435.1,CATG00000079473.1,CATG00000079668.1,CATG00000080008.1,CATG00000080033.1,CATG00000080176.1,CATG00000080409.1,CATG00000080416.1,CATG00000080417.1,CATG00000080447.1,CATG00000080584.1,CATG00000080803.1,CATG00000080819.1,CATG00000080878.1,CATG00000080922.1,CATG00000080958.1,CATG00000081169.1,CATG00000081364.1,CATG00000081433.1,CATG00000081437.1,CATG00000081468.1,CATG00000081633.1,CATG00000081846.1,CATG00000081852.1,CATG00000081927.1,CATG00000081952.1,CATG00000081953.1,CATG00000082076.1,CATG00000082109.1,CATG00000082126.1,CATG00000082143.1,CATG00000082306.1,CATG00000082634.1,CATG00000082803.1,CATG00000082809.1,CATG00000082943.1,CATG00000083004.1,CATG00000083012.1,CATG00000083147.1,CATG00000083162.1,CATG00000083220.1,CATG00000083367.1,CATG00000083439.1,CATG00000083443.1,CATG00000083504.1,CATG00000083549.1,CATG00000083657.1,CATG00000083669.1,CATG00000083891.1,CATG00000083909.1,CATG00000084008.1,CATG00000084301.1,CATG00000084398.1,CATG00000084406.1,CATG00000084649.1,CATG00000084669.1,CATG00000084670.1,CATG00000084791.1,CATG00000084804.1,CATG00000084819.1,CATG00000085339.1,CATG00000085656.1,CATG00000085686.1,CATG00000085699.1,CATG00000085722.1,CATG00000085737.1,CATG00000085745.1,CATG00000085975.1,CATG00000086800.1,CATG00000086881.1,CATG00000087051.1,CATG00000087104.1,CATG00000087178.1,CATG00000087229.1,CATG00000087606.1,CATG00000087617.1,CATG00000087694.1,CATG00000087698.1,CATG00000087815.1,CATG00000087876.1,CATG00000087900.1,CATG00000087935.1,CATG00000088014.1,CATG00000088098.1,CATG00000088138.1,CATG00000088372.1,CATG00000088763.1,CATG00000088796.1,CATG00000088862.1,CATG00000089308.1,CATG00000089352.1,CATG00000089402.1,CATG00000089537.1,CATG00000089538.1,CATG00000089583.1,CATG00000089684.1,CATG00000089738.1,CATG00000089825.1,CATG00000089843.1,CATG00000090190.1,CATG00000090629.1,CATG00000090719.1,CATG00000090731.1,CATG00000090764.1,CATG00000090770.1,CATG00000090771.1,CATG00000090844.1,CATG00000090991.1,CATG00000091000.1,CATG00000091219.1,CATG00000091228.1,CATG00000091387.1,CATG00000091766.1,CATG00000091795.1,CATG00000092119.1,CATG00000092121.1,CATG00000092165.1,CATG00000092239.1,CATG00000092318.1,CATG00000092613.1,CATG00000092751.1,CATG00000092779.1,CATG00000092952.1,CATG00000093063.1,CATG00000093143.1,CATG00000093160.1,CATG00000093190.1,CATG00000093197.1,CATG00000093273.1,CATG00000093518.1,CATG00000093892.1,CATG00000093999.1,CATG00000094163.1,CATG00000094169.1,CATG00000094290.1,CATG00000094474.1,CATG00000094476.1,CATG00000094486.1,CATG00000094491.1,CATG00000094497.1,CATG00000094596.1,CATG00000094892.1,CATG00000094980.1,CATG00000095001.1,CATG00000095444.1,CATG00000095565.1,CATG00000095582.1,CATG00000095701.1,CATG00000095755.1,CATG00000095815.1,CATG00000095982.1,CATG00000096034.1,CATG00000096039.1,CATG00000096051.1,CATG00000096069.1,CATG00000096080.1,CATG00000096087.1,CATG00000096098.1,CATG00000096122.1,CATG00000096140.1,CATG00000096287.1,CATG00000096332.1,CATG00000096524.1,CATG00000096728.1,CATG00000096977.1,CATG00000097055.1,CATG00000097294.1,CATG00000097445.1,CATG00000097451.1,CATG00000097456.1,CATG00000097652.1,CATG00000097659.1,CATG00000097660.1,CATG00000097707.1,CATG00000097710.1,CATG00000097733.1,CATG00000097802.1,CATG00000097901.1,CATG00000097905.1,CATG00000097921.1,CATG00000097938.1,CATG00000097991.1,CATG00000098071.1,CATG00000098129.1,CATG00000098146.1,CATG00000098157.1,CATG00000098250.1,CATG00000098253.1,CATG00000098460.1,CATG00000098497.1,CATG00000098531.1,CATG00000098626.1,CATG00000098907.1,CATG00000099135.1,CATG00000099385.1,CATG00000099394.1,CATG00000099457.1,CATG00000099474.1,CATG00000099557.1,CATG00000099632.1,CATG00000099696.1,CATG00000099775.1,CATG00000099990.1,CATG00000100062.1,CATG00000100144.1,CATG00000100233.1,CATG00000100507.1,CATG00000100618.1,CATG00000100625.1,CATG00000100667.1,CATG00000100669.1,CATG00000100975.1,CATG00000101011.1,CATG00000101063.1,CATG00000101205.1,CATG00000101241.1,CATG00000101245.1,CATG00000101268.1,CATG00000101272.1,CATG00000101343.1,CATG00000101344.1,CATG00000101427.1,CATG00000101441.1,CATG00000101468.1,CATG00000101480.1,CATG00000101517.1,CATG00000101535.1,CATG00000101542.1,CATG00000101639.1,CATG00000101644.1,CATG00000101757.1,CATG00000101811.1,CATG00000101861.1,CATG00000101882.1,CATG00000101933.1,CATG00000101985.1,CATG00000101994.1,CATG00000102005.1,CATG00000102021.1,CATG00000102142.1,CATG00000102257.1,CATG00000102411.1,CATG00000102414.1,CATG00000102449.1,CATG00000102516.1,CATG00000102521.1,CATG00000102623.1,CATG00000102629.1,CATG00000102969.1,CATG00000103032.1,CATG00000103181.1,CATG00000103342.1,CATG00000103394.1,CATG00000103428.1,CATG00000103430.1,CATG00000103432.1,CATG00000103459.1,CATG00000103507.1,CATG00000103518.1,CATG00000103584.1,CATG00000103788.1,CATG00000104271.1,CATG00000104357.1,CATG00000104402.1,CATG00000104409.1,CATG00000104423.1,CATG00000104457.1,CATG00000104541.1,CATG00000104592.1,CATG00000104690.1,CATG00000104782.1,CATG00000104902.1,CATG00000105045.1,CATG00000105133.1,CATG00000105286.1,CATG00000105412.1,CATG00000105544.1,CATG00000105545.1,CATG00000105571.1,CATG00000105927.1,CATG00000105946.1,CATG00000105960.1,CATG00000106031.1,CATG00000106109.1,CATG00000106110.1,CATG00000106259.1,CATG00000106302.1,CATG00000106747.1,CATG00000106988.1,CATG00000107014.1,CATG00000107019.1,CATG00000107100.1,CATG00000107111.1,CATG00000107477.1,CATG00000107494.1,CATG00000107607.1,CATG00000107684.1,CATG00000107689.1,CATG00000107762.1,CATG00000107951.1,CATG00000108084.1,CATG00000108112.1,CATG00000108329.1,CATG00000108379.1,CATG00000108477.1,CATG00000108541.1,CATG00000108572.1,CATG00000108631.1,CATG00000108665.1,CATG00000108897.1,CATG00000109046.1,CATG00000109643.1,CATG00000109741.1,CATG00000109807.1,CATG00000109820.1,CATG00000109846.1,CATG00000109848.1,CATG00000109856.1,CATG00000109896.1,CATG00000109912.1,CATG00000110027.1,CATG00000110061.1,CATG00000110071.1,CATG00000110095.1,CATG00000110402.1,CATG00000110403.1,CATG00000110436.1,CATG00000110684.1,CATG00000110688.1,CATG00000110758.1,CATG00000110764.1,CATG00000111158.1,CATG00000111196.1,CATG00000111198.1,CATG00000111236.1,CATG00000111407.1,CATG00000111428.1,CATG00000111600.1,CATG00000111634.1,CATG00000111648.1,CATG00000111992.1,CATG00000111993.1,CATG00000112157.1,CATG00000112403.1,CATG00000112639.1,CATG00000112641.1,CATG00000112847.1,CATG00000112948.1,CATG00000113235.1,CATG00000113275.1,CATG00000113528.1,CATG00000113627.1,CATG00000113673.1,CATG00000113693.1,CATG00000113883.1,CATG00000113892.1,CATG00000114008.1,CATG00000114144.1,CATG00000114145.1,CATG00000114354.1,CATG00000114505.1,CATG00000114514.1,CATG00000114605.1,CATG00000114643.1,CATG00000115291.1,CATG00000115490.1,CATG00000115662.1,CATG00000115794.1,CATG00000115811.1,CATG00000116003.1,CATG00000116057.1,CATG00000116148.1,CATG00000116207.1,CATG00000116261.1,CATG00000116278.1,CATG00000116318.1,CATG00000116509.1,CATG00000116512.1,CATG00000116524.1,CATG00000116576.1,CATG00000116622.1,CATG00000116951.1,CATG00000116981.1,CATG00000117002.1,CATG00000117066.1,CATG00000117097.1,CATG00000117344.1,CATG00000117347.1,CATG00000117364.1,CATG00000117368.1,CATG00000117381.1,CATG00000117413.1,CATG00000117479.1,CATG00000117497.1,CATG00000117623.1,CATG00000117636.1,CATG00000117653.1,CATG00000117677.1,CATG00000117687.1,CATG00000117727.1,CATG00000117761.1,CATG00000117927.1,CATG00000118001.1,CATG00000118141.1,CATG00000118215.1,CATG00000118225.1,CATG00000118287.1,CATG00000118375.1,ENSG00000002746.10,ENSG00000003987.9,ENSG00000004660.10,ENSG00000004777.14,ENSG00000004848.6,ENSG00000005379.11,ENSG00000005513.9,ENSG00000006071.7,ENSG00000006116.3,ENSG00000006128.7,ENSG00000006210.6,ENSG00000006283.13,ENSG00000006377.9,ENSG00000006432.11,ENSG00000006740.12,ENSG00000007001.8,ENSG00000008056.8,ENSG00000008086.6,ENSG00000008118.5,ENSG00000008277.10,ENSG00000008735.10,ENSG00000011083.4,ENSG00000011332.15,ENSG00000011347.5,ENSG00000011677.8,ENSG00000013293.5,ENSG00000015592.12,ENSG00000017373.11,ENSG00000018189.8,ENSG00000018236.10,ENSG00000018625.10,ENSG00000019505.3,ENSG00000020129.11,ENSG00000021300.9,ENSG00000021645.13,ENSG00000022355.10,ENSG00000023171.10,ENSG00000033122.14,ENSG00000034053.10,ENSG00000036530.4,ENSG00000037042.8,ENSG00000040608.9,ENSG00000040731.6,ENSG00000041515.11,ENSG00000044524.6,ENSG00000046653.10,ENSG00000047662.4,ENSG00000047936.6,ENSG00000048540.10,ENSG00000048991.12,ENSG00000050030.9,ENSG00000050438.12,ENSG00000053108.12,ENSG00000053438.7,ENSG00000053524.7,ENSG00000053702.10,ENSG00000054356.9,ENSG00000054793.9,ENSG00000054803.3,ENSG00000055813.5,ENSG00000056487.11,ENSG00000058335.11,ENSG00000058404.15,ENSG00000059915.12,ENSG00000060709.9,ENSG00000061337.11,ENSG00000061918.8,ENSG00000063015.15,ENSG00000063180.4,ENSG00000065609.10,ENSG00000065989.11,ENSG00000066032.14,ENSG00000066248.10,ENSG00000066382.12,ENSG00000067191.11,ENSG00000067445.16,ENSG00000067606.11,ENSG00000067715.9,ENSG00000067840.8,ENSG00000067842.13,ENSG00000068615.12,ENSG00000069712.9,ENSG00000070388.7,ENSG00000070808.11,ENSG00000070886.6,ENSG00000072071.12,ENSG00000072182.8,ENSG00000072201.9,ENSG00000072315.3,ENSG00000072657.4,ENSG00000072832.10,ENSG00000073150.9,ENSG00000073464.7,ENSG00000073670.9,ENSG00000074211.9,ENSG00000074317.6,ENSG00000075035.5,ENSG00000075043.13,ENSG00000075340.18,ENSG00000075461.5,ENSG00000075945.8,ENSG00000076344.11,ENSG00000076826.5,ENSG00000076864.15,ENSG00000077063.6,ENSG00000077080.5,ENSG00000077264.10,ENSG00000077279.12,ENSG00000078018.15,ENSG00000078053.12,ENSG00000078295.11,ENSG00000078328.15,ENSG00000078549.10,ENSG00000078725.8,ENSG00000078814.11,ENSG00000079101.12,ENSG00000079102.12,ENSG00000079156.12,ENSG00000079215.9,ENSG00000079841.14,ENSG00000080224.13,ENSG00000080709.10,ENSG00000081138.9,ENSG00000081189.9,ENSG00000081818.1,ENSG00000081842.13,ENSG00000082556.6,ENSG00000082684.10,ENSG00000084444.9,ENSG00000084453.12,ENSG00000084628.5,ENSG00000084710.9,ENSG00000084731.9,ENSG00000084764.6,ENSG00000085433.11,ENSG00000086717.14,ENSG00000087250.4,ENSG00000087258.9,ENSG00000087495.12,ENSG00000088367.16,ENSG00000088538.12,ENSG00000088899.10,ENSG00000089169.10,ENSG00000089558.4,ENSG00000089847.8,ENSG00000090539.11,ENSG00000090932.6,ENSG00000091129.15,ENSG00000091428.13,ENSG00000091622.11,ENSG00000091664.7,ENSG00000092051.12,ENSG00000092096.10,ENSG00000099308.6,ENSG00000099365.5,ENSG00000099617.2,ENSG00000099625.8,ENSG00000099822.2,ENSG00000099864.13,ENSG00000100027.10,ENSG00000100095.14,ENSG00000100146.12,ENSG00000100154.10,ENSG00000100167.15,ENSG00000100276.9,ENSG00000100285.9,ENSG00000100302.6,ENSG00000100321.10,ENSG00000100341.7,ENSG00000100346.13,ENSG00000100362.8,ENSG00000100427.11,ENSG00000100433.11,ENSG00000100505.9,ENSG00000100604.8,ENSG00000100884.5,ENSG00000101079.16,ENSG00000101098.8,ENSG00000101134.7,ENSG00000101180.11,ENSG00000101204.11,ENSG00000101210.6,ENSG00000101292.6,ENSG00000101298.9,ENSG00000101349.12,ENSG00000101438.3,ENSG00000101463.5,ENSG00000101489.14,ENSG00000101542.5,ENSG00000101638.9,ENSG00000101746.11,ENSG00000101958.9,ENSG00000101977.15,ENSG00000102003.6,ENSG00000102109.7,ENSG00000102230.9,ENSG00000102271.9,ENSG00000102290.17,ENSG00000102383.9,ENSG00000102385.8,ENSG00000102452.11,ENSG00000102466.11,ENSG00000102468.6,ENSG00000102678.6,ENSG00000102934.5,ENSG00000103034.10,ENSG00000103056.7,ENSG00000103089.4,ENSG00000103154.5,ENSG00000103184.7,ENSG00000103269.9,ENSG00000103316.6,ENSG00000103460.12,ENSG00000103528.12,ENSG00000103723.8,ENSG00000103740.5,ENSG00000104059.4,ENSG00000104112.4,ENSG00000104290.6,ENSG00000104381.8,ENSG00000104435.9,ENSG00000104490.13,ENSG00000104722.9,ENSG00000104725.9,ENSG00000104833.6,ENSG00000104888.5,ENSG00000104967.6,ENSG00000105143.8,ENSG00000105251.6,ENSG00000105255.6,ENSG00000105270.10,ENSG00000105278.6,ENSG00000105290.7,ENSG00000105376.4,ENSG00000105409.11,ENSG00000105605.3,ENSG00000105613.5,ENSG00000105642.11,ENSG00000105649.5,ENSG00000105695.10,ENSG00000105696.4,ENSG00000105711.6,ENSG00000105737.5,ENSG00000105767.2,ENSG00000105784.11,ENSG00000105880.4,ENSG00000106089.7,ENSG00000106113.14,ENSG00000106123.7,ENSG00000106278.7,ENSG00000106536.15,ENSG00000106689.6,ENSG00000106852.11,ENSG00000106976.14,ENSG00000107105.10,ENSG00000107130.6,ENSG00000107147.7,ENSG00000107282.5,ENSG00000107295.8,ENSG00000107518.12,ENSG00000107864.10,ENSG00000107954.6,ENSG00000108018.11,ENSG00000108231.7,ENSG00000108309.8,ENSG00000108352.7,ENSG00000108379.5,ENSG00000108387.10,ENSG00000108684.10,ENSG00000108797.7,ENSG00000108852.10,ENSG00000108924.9,ENSG00000108947.4,ENSG00000109107.9,ENSG00000109158.6,ENSG00000109265.8,ENSG00000109339.14,ENSG00000109472.9,ENSG00000109654.10,ENSG00000109670.9,ENSG00000109738.6,ENSG00000109794.9,ENSG00000109832.8,ENSG00000109956.8,ENSG00000110076.14,ENSG00000110148.5,ENSG00000110427.10,ENSG00000110436.7,ENSG00000110675.8,ENSG00000110786.13,ENSG00000110881.7,ENSG00000110975.4,ENSG00000111218.7,ENSG00000111249.9,ENSG00000111262.4,ENSG00000111344.7,ENSG00000111490.8,ENSG00000111674.4,ENSG00000111879.14,ENSG00000112038.13,ENSG00000112186.7,ENSG00000112218.7,ENSG00000112232.8,ENSG00000112290.8,ENSG00000112309.6,ENSG00000112320.7,ENSG00000112333.7,ENSG00000112379.8,ENSG00000112530.7,ENSG00000112796.5,ENSG00000112981.3,ENSG00000113073.10,ENSG00000113100.5,ENSG00000113205.2,ENSG00000113211.3,ENSG00000113231.9,ENSG00000113327.10,ENSG00000113578.13,ENSG00000113763.6,ENSG00000113805.8,ENSG00000114279.9,ENSG00000114631.10,ENSG00000114646.5,ENSG00000114757.14,ENSG00000114805.12,ENSG00000114948.8,ENSG00000115041.8,ENSG00000115194.6,ENSG00000115266.7,ENSG00000115353.6,ENSG00000115844.6,ENSG00000116106.7,ENSG00000116141.11,ENSG00000116147.12,ENSG00000116254.13,ENSG00000116329.6,ENSG00000116544.7,ENSG00000116675.11,ENSG00000116852.10,ENSG00000116983.8,ENSG00000117013.10,ENSG00000117016.5,ENSG00000117152.9,ENSG00000117154.7,ENSG00000117245.8,ENSG00000117598.7,ENSG00000117600.8,ENSG00000118160.9,ENSG00000118276.7,ENSG00000118432.11,ENSG00000118473.17,ENSG00000118702.5,ENSG00000118733.12,ENSG00000118946.7,ENSG00000118997.9,ENSG00000119042.12,ENSG00000119125.12,ENSG00000119283.11,ENSG00000119547.5,ENSG00000119737.5,ENSG00000119866.16,ENSG00000119946.9,ENSG00000119973.3,ENSG00000120088.10,ENSG00000120251.14,ENSG00000120324.4,ENSG00000120327.4,ENSG00000120645.7,ENSG00000120658.8,ENSG00000120903.6,ENSG00000121335.10,ENSG00000121440.10,ENSG00000121653.7,ENSG00000121753.8,ENSG00000121764.7,ENSG00000121871.3,ENSG00000121904.13,ENSG00000121905.5,ENSG00000122012.9,ENSG00000122375.7,ENSG00000122574.6,ENSG00000122584.8,ENSG00000122585.3,ENSG00000122733.11,ENSG00000122756.10,ENSG00000122966.9,ENSG00000123119.7,ENSG00000123360.7,ENSG00000123570.3,ENSG00000123901.4,ENSG00000124134.4,ENSG00000124140.8,ENSG00000124194.11,ENSG00000124251.6,ENSG00000124479.8,ENSG00000124507.6,ENSG00000124785.4,ENSG00000125285.4,ENSG00000125462.12,ENSG00000125510.11,ENSG00000125522.3,ENSG00000125675.13,ENSG00000125814.13,ENSG00000125820.5,ENSG00000125851.5,ENSG00000125869.5,ENSG00000125895.5,ENSG00000126217.16,ENSG00000126500.3,ENSG00000126583.6,ENSG00000126733.16,ENSG00000126861.4,ENSG00000126950.7,ENSG00000127561.10,ENSG00000127585.7,ENSG00000128045.5,ENSG00000128242.8,ENSG00000128245.10,ENSG00000128253.9,ENSG00000128254.9,ENSG00000128266.7,ENSG00000128268.11,ENSG00000128285.4,ENSG00000128482.11,ENSG00000128564.5,ENSG00000128594.3,ENSG00000128596.12,ENSG00000128656.9,ENSG00000128683.9,ENSG00000128739.16,ENSG00000128872.5,ENSG00000129159.6,ENSG00000129244.4,ENSG00000129682.9,ENSG00000129946.6,ENSG00000129951.14,ENSG00000129990.10,ENSG00000130032.11,ENSG00000130035.2,ENSG00000130226.12,ENSG00000130283.7,ENSG00000130287.9,ENSG00000130294.10,ENSG00000130477.10,ENSG00000130540.9,ENSG00000130558.14,ENSG00000130643.4,ENSG00000130711.3,ENSG00000130758.3,ENSG00000130822.11,ENSG00000130876.7,ENSG00000131089.9,ENSG00000131097.2,ENSG00000131398.9,ENSG00000131409.8,ENSG00000131437.11,ENSG00000131711.10,ENSG00000131771.9,ENSG00000131773.9,ENSG00000131969.10,ENSG00000132016.7,ENSG00000132164.5,ENSG00000132535.14,ENSG00000132563.11,ENSG00000132639.8,ENSG00000132671.4,ENSG00000132692.14,ENSG00000132718.7,ENSG00000132821.7,ENSG00000132832.5,ENSG00000132872.7,ENSG00000132911.4,ENSG00000132932.12,ENSG00000132938.14,ENSG00000132975.6,ENSG00000133019.7,ENSG00000133083.10,ENSG00000133134.7,ENSG00000133169.5,ENSG00000133318.9,ENSG00000133401.11,ENSG00000133519.8,ENSG00000133627.13,ENSG00000133878.4,ENSG00000133958.9,ENSG00000134042.8,ENSG00000134115.8,ENSG00000134121.5,ENSG00000134207.10,ENSG00000134323.10,ENSG00000134343.8,ENSG00000134376.10,ENSG00000134532.11,ENSG00000134780.5,ENSG00000134873.5,ENSG00000134909.14,ENSG00000134917.9,ENSG00000134982.12,ENSG00000134986.9,ENSG00000135116.5,ENSG00000135119.10,ENSG00000135298.9,ENSG00000135324.5,ENSG00000135333.9,ENSG00000135423.8,ENSG00000135426.10,ENSG00000135439.7,ENSG00000135454.9,ENSG00000135472.4,ENSG00000135502.12,ENSG00000135519.6,ENSG00000135638.9,ENSG00000135643.4,ENSG00000135709.8,ENSG00000135824.8,ENSG00000136002.12,ENSG00000136099.9,ENSG00000136237.14,ENSG00000136267.9,ENSG00000136274.8,ENSG00000136297.10,ENSG00000136367.12,ENSG00000136531.9,ENSG00000136535.10,ENSG00000136750.7,ENSG00000136828.14,ENSG00000136854.13,ENSG00000136895.14,ENSG00000136928.4,ENSG00000137142.4,ENSG00000137218.6,ENSG00000137252.5,ENSG00000137261.9,ENSG00000137267.5,ENSG00000137285.9,ENSG00000137343.13,ENSG00000137726.11,ENSG00000137766.12,ENSG00000137821.7,ENSG00000137825.6,ENSG00000137843.7,ENSG00000137941.12,ENSG00000137968.12,ENSG00000138028.10,ENSG00000138078.11,ENSG00000138311.11,ENSG00000138622.3,ENSG00000138650.7,ENSG00000138741.6,ENSG00000138769.6,ENSG00000139155.4,ENSG00000139190.12,ENSG00000139200.9,ENSG00000139220.12,ENSG00000139352.3,ENSG00000139364.6,ENSG00000139737.17,ENSG00000139767.4,ENSG00000139874.5,ENSG00000139890.5,ENSG00000139910.15,ENSG00000139915.14,ENSG00000139970.12,ENSG00000139998.10,ENSG00000140015.15,ENSG00000140323.4,ENSG00000140488.10,ENSG00000140538.12,ENSG00000140600.12,ENSG00000140798.11,ENSG00000141314.8,ENSG00000141404.11,ENSG00000141431.5,ENSG00000141433.8,ENSG00000141576.10,ENSG00000141622.9,ENSG00000141639.7,ENSG00000141668.5,ENSG00000141750.6,ENSG00000141837.14,ENSG00000142149.4,ENSG00000142235.4,ENSG00000142408.2,ENSG00000142449.8,ENSG00000142549.9,ENSG00000142686.7,ENSG00000143126.7,ENSG00000143153.8,ENSG00000143171.8,ENSG00000143195.8,ENSG00000143469.12,ENSG00000143473.7,ENSG00000143502.10,ENSG00000143603.14,ENSG00000143630.5,ENSG00000143847.11,ENSG00000143850.8,ENSG00000143858.7,ENSG00000144040.8,ENSG00000144057.11,ENSG00000144119.3,ENSG00000144227.4,ENSG00000144229.7,ENSG00000144230.12,ENSG00000144285.11,ENSG00000144290.12,ENSG00000144331.14,ENSG00000144339.7,ENSG00000144355.10,ENSG00000144369.8,ENSG00000144406.14,ENSG0</t>
  </si>
  <si>
    <t>UBERON:0001873</t>
  </si>
  <si>
    <t>caudate nucleus</t>
  </si>
  <si>
    <t>Subcortical nucleus of telecephalic origin consisting of an elongated gray mass lying lateral to and bordering the lateral ventricle. It is divided into a head, body and tail in some species.</t>
  </si>
  <si>
    <t>CNhs12321,CNhs13802,CNhs14071</t>
  </si>
  <si>
    <t>CATG00000000031.1,CATG00000000247.1,CATG00000000417.1,CATG00000000487.1,CATG00000000944.1,CATG00000001044.1,CATG00000001384.1,CATG00000001570.1,CATG00000001744.1,CATG00000001994.1,CATG00000002237.1,CATG00000002640.1,CATG00000002970.1,CATG00000003325.1,CATG00000003410.1,CATG00000004091.1,CATG00000004155.1,CATG00000004175.1,CATG00000004224.1,CATG00000004376.1,CATG00000004493.1,CATG00000004986.1,CATG00000005088.1,CATG00000005139.1,CATG00000005450.1,CATG00000005700.1,CATG00000005717.1,CATG00000005899.1,CATG00000006010.1,CATG00000006193.1,CATG00000006240.1,CATG00000006868.1,CATG00000006970.1,CATG00000007163.1,CATG00000007174.1,CATG00000007282.1,CATG00000007594.1,CATG00000007708.1,CATG00000007993.1,CATG00000008212.1,CATG00000008305.1,CATG00000008313.1,CATG00000008825.1,CATG00000008882.1,CATG00000008928.1,CATG00000009038.1,CATG00000009695.1,CATG00000010474.1,CATG00000010477.1,CATG00000010520.1,CATG00000011038.1,CATG00000011129.1,CATG00000011702.1,CATG00000012069.1,CATG00000012104.1,CATG00000012243.1,CATG00000012388.1,CATG00000012430.1,CATG00000012516.1,CATG00000013188.1,CATG00000013625.1,CATG00000013714.1,CATG00000014029.1,CATG00000014051.1,CATG00000014203.1,CATG00000015243.1,CATG00000015453.1,CATG00000015778.1,CATG00000015859.1,CATG00000015872.1,CATG00000016158.1,CATG00000016250.1,CATG00000016252.1,CATG00000016393.1,CATG00000016469.1,CATG00000016481.1,CATG00000016531.1,CATG00000016559.1,CATG00000016638.1,CATG00000016977.1,CATG00000017254.1,CATG00000017469.1,CATG00000017615.1,CATG00000017825.1,CATG00000017985.1,CATG00000018046.1,CATG00000018138.1,CATG00000018293.1,CATG00000018442.1,CATG00000018508.1,CATG00000019381.1,CATG00000019424.1,CATG00000019613.1,CATG00000019720.1,CATG00000019756.1,CATG00000019782.1,CATG00000020016.1,CATG00000020039.1,CATG00000020266.1,CATG00000020370.1,CATG00000021389.1,CATG00000021505.1,CATG00000021813.1,CATG00000021927.1,CATG00000022386.1,CATG00000022433.1,CATG00000022467.1,CATG00000022514.1,CATG00000022620.1,CATG00000022681.1,CATG00000023329.1,CATG00000023415.1,CATG00000023471.1,CATG00000023701.1,CATG00000023958.1,CATG00000023974.1,CATG00000024243.1,CATG00000024255.1,CATG00000024263.1,CATG00000024386.1,CATG00000024503.1,CATG00000024584.1,CATG00000024686.1,CATG00000024789.1,CATG00000024850.1,CATG00000025520.1,CATG00000025527.1,CATG00000025559.1,CATG00000026180.1,CATG00000026240.1,CATG00000026337.1,CATG00000026697.1,CATG00000026724.1,CATG00000027520.1,CATG00000027674.1,CATG00000027736.1,CATG00000028351.1,CATG00000028352.1,CATG00000028394.1,CATG00000028510.1,CATG00000028610.1,CATG00000029148.1,CATG00000029341.1,CATG00000029652.1,CATG00000029705.1,CATG00000029918.1,CATG00000030035.1,CATG00000030114.1,CATG00000030323.1,CATG00000030364.1,CATG00000030365.1,CATG00000030503.1,CATG00000030559.1,CATG00000030619.1,CATG00000030640.1,CATG00000031045.1,CATG00000031061.1,CATG00000031515.1,CATG00000031540.1,CATG00000031558.1,CATG00000031917.1,CATG00000031981.1,CATG00000032607.1,CATG00000032684.1,CATG00000032768.1,CATG00000032887.1,CATG00000032905.1,CATG00000032956.1,CATG00000033033.1,CATG00000033118.1,CATG00000033233.1,CATG00000033583.1,CATG00000033585.1,CATG00000033586.1,CATG00000033813.1,CATG00000033823.1,CATG00000034013.1,CATG00000034081.1,CATG00000034323.1,CATG00000034574.1,CATG00000034684.1,CATG00000034705.1,CATG00000035056.1,CATG00000035391.1,CATG00000035401.1,CATG00000035422.1,CATG00000035584.1,CATG00000035657.1,CATG00000035663.1,CATG00000036176.1,CATG00000036474.1,CATG00000036482.1,CATG00000036619.1,CATG00000036860.1,CATG00000037107.1,CATG00000037173.1,CATG00000037287.1,CATG00000037536.1,CATG00000037626.1,CATG00000038026.1,CATG00000038035.1,CATG00000038156.1,CATG00000038289.1,CATG00000038299.1,CATG00000038598.1,CATG00000038605.1,CATG00000038795.1,CATG00000038802.1,CATG00000039123.1,CATG00000039173.1,CATG00000039215.1,CATG00000039306.1,CATG00000039482.1,CATG00000039603.1,CATG00000039616.1,CATG00000039679.1,CATG00000039711.1,CATG00000039741.1,CATG00000039757.1,CATG00000039771.1,CATG00000039925.1,CATG00000039970.1,CATG00000039993.1,CATG00000040189.1,CATG00000040310.1,CATG00000040724.1,CATG00000040756.1,CATG00000040858.1,CATG00000041200.1,CATG00000041202.1,CATG00000041247.1,CATG00000041274.1,CATG00000041275.1,CATG00000041279.1,CATG00000041303.1,CATG00000041319.1,CATG00000041385.1,CATG00000041437.1,CATG00000041439.1,CATG00000041447.1,CATG00000041516.1,CATG00000041533.1,CATG00000041542.1,CATG00000041720.1,CATG00000042163.1,CATG00000042245.1,CATG00000042255.1,CATG00000042498.1,CATG00000042653.1,CATG00000043014.1,CATG00000043024.1,CATG00000043822.1,CATG00000043919.1,CATG00000044079.1,CATG00000044244.1,CATG00000044430.1,CATG00000044607.1,CATG00000044635.1,CATG00000044981.1,CATG00000045106.1,CATG00000045258.1,CATG00000045374.1,CATG00000045509.1,CATG00000045534.1,CATG00000045750.1,CATG00000045888.1,CATG00000046035.1,CATG00000046407.1,CATG00000046696.1,CATG00000046881.1,CATG00000046958.1,CATG00000047024.1,CATG00000047038.1,CATG00000047157.1,CATG00000047345.1,CATG00000047431.1,CATG00000047450.1,CATG00000047453.1,CATG00000047489.1,CATG00000047636.1,CATG00000047858.1,CATG00000047891.1,CATG00000047911.1,CATG00000048328.1,CATG00000049006.1,CATG00000049026.1,CATG00000049204.1,CATG00000049324.1,CATG00000049425.1,CATG00000049433.1,CATG00000049834.1,CATG00000049924.1,CATG00000049947.1,CATG00000049954.1,CATG00000050150.1,CATG00000050359.1,CATG00000050696.1,CATG00000051058.1,CATG00000051130.1,CATG00000051152.1,CATG00000051723.1,CATG00000051839.1,CATG00000051891.1,CATG00000052054.1,CATG00000052294.1,CATG00000052298.1,CATG00000052311.1,CATG00000052531.1,CATG00000052819.1,CATG00000052980.1,CATG00000052993.1,CATG00000053087.1,CATG00000053184.1,CATG00000053334.1,CATG00000053385.1,CATG00000053427.1,CATG00000053610.1,CATG00000053929.1,CATG00000054017.1,CATG00000054033.1,CATG00000054234.1,CATG00000054354.1,CATG00000054413.1,CATG00000054591.1,CATG00000054642.1,CATG00000054646.1,CATG00000054650.1,CATG00000054690.1,CATG00000054884.1,CATG00000055258.1,CATG00000055381.1,CATG00000055463.1,CATG00000055528.1,CATG00000055540.1,CATG00000055877.1,CATG00000055882.1,CATG00000056019.1,CATG00000056188.1,CATG00000056201.1,CATG00000056464.1,CATG00000056723.1,CATG00000056897.1,CATG00000056934.1,CATG00000056944.1,CATG00000056952.1,CATG00000057232.1,CATG00000057241.1,CATG00000057342.1,CATG00000057481.1,CATG00000057669.1,CATG00000057733.1,CATG00000057992.1,CATG00000058072.1,CATG00000058073.1,CATG00000058095.1,CATG00000058365.1,CATG00000058713.1,CATG00000058866.1,CATG00000058905.1,CATG00000059034.1,CATG00000059140.1,CATG00000059184.1,CATG00000059224.1,CATG00000059538.1,CATG00000060027.1,CATG00000060295.1,CATG00000060361.1,CATG00000060519.1,CATG00000060907.1,CATG00000060947.1,CATG00000061008.1,CATG00000061213.1,CATG00000061316.1,CATG00000061444.1,CATG00000061587.1,CATG00000061639.1,CATG00000061804.1,CATG00000061961.1,CATG00000061966.1,CATG00000062380.1,CATG00000062725.1,CATG00000062788.1,CATG00000062801.1,CATG00000062802.1,CATG00000063073.1,CATG00000063126.1,CATG00000063159.1,CATG00000063589.1,CATG00000063727.1,CATG00000063812.1,CATG00000064016.1,CATG00000064174.1,CATG00000064217.1,CATG00000064422.1,CATG00000065037.1,CATG00000065311.1,CATG00000065328.1,CATG00000065372.1,CATG00000065672.1,CATG00000065719.1,CATG00000065722.1,CATG00000065811.1,CATG00000065920.1,CATG00000066030.1,CATG00000066314.1,CATG00000066476.1,CATG00000066660.1,CATG00000066805.1,CATG00000067298.1,CATG00000067466.1,CATG00000067469.1,CATG00000067476.1,CATG00000067530.1,CATG00000067670.1,CATG00000068900.1,CATG00000068978.1,CATG00000069478.1,CATG00000070521.1,CATG00000071146.1,CATG00000071656.1,CATG00000071657.1,CATG00000071708.1,CATG00000071765.1,CATG00000071904.1,CATG00000072049.1,CATG00000072219.1,CATG00000072220.1,CATG00000072634.1,CATG00000072755.1,CATG00000072770.1,CATG00000073082.1,CATG00000073548.1,CATG00000073720.1,CATG00000073851.1,CATG00000074073.1,CATG00000074074.1,CATG00000074196.1,CATG00000074492.1,CATG00000074664.1,CATG00000074739.1,CATG00000075005.1,CATG00000075973.1,CATG00000076016.1,CATG00000076388.1,CATG00000076556.1,CATG00000076574.1,CATG00000076994.1,CATG00000077438.1,CATG00000077719.1,CATG00000077809.1,CATG00000078562.1,CATG00000078890.1,CATG00000079435.1,CATG00000080008.1,CATG00000080033.1,CATG00000080160.1,CATG00000080172.1,CATG00000080416.1,CATG00000080429.1,CATG00000080699.1,CATG00000080851.1,CATG00000080922.1,CATG00000081067.1,CATG00000081169.1,CATG00000081189.1,CATG00000081223.1,CATG00000081364.1,CATG00000081376.1,CATG00000081381.1,CATG00000081953.1,CATG00000082106.1,CATG00000082255.1,CATG00000082478.1,CATG00000082696.1,CATG00000082803.1,CATG00000082809.1,CATG00000082943.1,CATG00000083504.1,CATG00000083657.1,CATG00000083669.1,CATG00000083753.1,CATG00000083780.1,CATG00000083874.1,CATG00000084090.1,CATG00000084507.1,CATG00000084554.1,CATG00000084648.1,CATG00000084649.1,CATG00000084711.1,CATG00000084862.1,CATG00000084933.1,CATG00000084956.1,CATG00000085339.1,CATG00000085433.1,CATG00000085516.1,CATG00000085674.1,CATG00000085904.1,CATG00000086670.1,CATG00000086845.1,CATG00000086855.1,CATG00000086863.1,CATG00000086881.1,CATG00000087051.1,CATG00000087178.1,CATG00000087818.1,CATG00000087900.1,CATG00000087935.1,CATG00000088014.1,CATG00000088041.1,CATG00000088098.1,CATG00000088274.1,CATG00000088545.1,CATG00000088763.1,CATG00000088791.1,CATG00000088862.1,CATG00000089009.1,CATG00000089147.1,CATG00000089174.1,CATG00000089308.1,CATG00000089352.1,CATG00000089459.1,CATG00000089581.1,CATG00000089585.1,CATG00000089684.1,CATG00000089720.1,CATG00000089825.1,CATG00000089968.1,CATG00000090134.1,CATG00000090147.1,CATG00000090397.1,CATG00000090731.1,CATG00000090764.1,CATG00000090770.1,CATG00000090771.1,CATG00000090844.1,CATG00000091035.1,CATG00000091112.1,CATG00000091305.1,CATG00000091811.1,CATG00000091842.1,CATG00000092239.1,CATG00000092266.1,CATG00000092318.1,CATG00000092952.1,CATG00000093047.1,CATG00000093518.1,CATG00000093892.1,CATG00000093999.1,CATG00000094077.1,CATG00000094163.1,CATG00000094169.1,CATG00000095444.1,CATG00000095582.1,CATG00000095701.1,CATG00000095755.1,CATG00000095763.1,CATG00000095926.1,CATG00000095982.1,CATG00000095985.1,CATG00000096140.1,CATG00000096332.1,CATG00000096524.1,CATG00000096538.1,CATG00000097055.1,CATG00000097082.1,CATG00000097446.1,CATG00000097451.1,CATG00000097554.1,CATG00000097633.1,CATG00000097671.1,CATG00000097725.1,CATG00000097991.1,CATG00000098071.1,CATG00000098146.1,CATG00000098308.1,CATG00000098338.1,CATG00000099034.1,CATG00000099135.1,CATG00000099385.1,CATG00000099522.1,CATG00000099569.1,CATG00000100233.1,CATG00000100290.1,CATG00000100319.1,CATG00000101008.1,CATG00000101272.1,CATG00000101344.1,CATG00000101393.1,CATG00000101402.1,CATG00000101405.1,CATG00000101480.1,CATG00000101639.1,CATG00000101642.1,CATG00000101811.1,CATG00000101878.1,CATG00000101985.1,CATG00000102005.1,CATG00000102021.1,CATG00000102173.1,CATG00000102378.1,CATG00000102414.1,CATG00000102516.1,CATG00000102592.1,CATG00000102813.1,CATG00000103455.1,CATG00000104172.1,CATG00000104457.1,CATG00000104592.1,CATG00000104824.1,CATG00000104902.1,CATG00000105286.1,CATG00000105412.1,CATG00000105435.1,CATG00000105544.1,CATG00000105545.1,CATG00000105769.1,CATG00000105927.1,CATG00000106031.1,CATG00000106259.1,CATG00000106279.1,CATG00000106763.1,CATG00000106919.1,CATG00000106920.1,CATG00000106979.1,CATG00000107433.1,CATG00000108299.1,CATG00000108345.1,CATG00000108379.1,CATG00000108541.1,CATG00000108683.1,CATG00000108830.1,CATG00000108835.1,CATG00000108897.1,CATG00000108976.1,CATG00000108992.1,CATG00000109046.1,CATG00000109065.1,CATG00000109254.1,CATG00000109807.1,CATG00000109831.1,CATG00000109896.1,CATG00000109912.1,CATG00000109959.1,CATG00000110402.1,CATG00000110403.1,CATG00000110857.1,CATG00000111067.1,CATG00000111096.1,CATG00000111125.1,CATG00000111174.1,CATG00000111327.1,CATG00000111634.1,CATG00000112223.1,CATG00000112521.1,CATG00000113223.1,CATG00000113275.1,CATG00000113561.1,CATG00000113673.1,CATG00000113928.1,CATG00000114008.1,CATG00000114132.1,CATG00000114145.1,CATG00000114148.1,CATG00000114514.1,CATG00000114593.1,CATG00000114643.1,CATG00000115895.1,CATG00000116003.1,CATG00000116086.1,CATG00000116207.1,CATG00000116318.1,CATG00000116401.1,CATG00000116478.1,CATG00000116524.1,CATG00000116526.1,CATG00000116531.1,CATG00000116601.1,CATG00000116713.1,CATG00000116951.1,CATG00000116987.1,CATG00000117224.1,CATG00000117227.1,CATG00000117623.1,CATG00000117630.1,CATG00000117636.1,CATG00000117772.1,CATG00000118221.1,CATG00000118225.1,CATG00000118287.1,CATG00000118342.1,ENSG00000003096.9,ENSG00000003987.9,ENSG00000004777.14,ENSG00000004838.9,ENSG00000004848.6,ENSG00000005379.11,ENSG00000005513.9,ENSG00000006116.3,ENSG00000006128.7,ENSG00000006210.6,ENSG00000006377.9,ENSG00000006740.12,ENSG00000006747.10,ENSG00000007001.8,ENSG00000007174.13,ENSG00000007237.14,ENSG00000007372.16,ENSG00000007402.7,ENSG00000007516.9,ENSG00000008086.6,ENSG00000008118.5,ENSG00000008226.15,ENSG00000008277.10,ENSG00000008735.10,ENSG00000011201.6,ENSG00000011332.15,ENSG00000013293.5,ENSG00000016082.10,ENSG00000018189.8,ENSG00000018625.10,ENSG00000020129.11,ENSG00000021300.9,ENSG00000021645.13,ENSG00000027644.4,ENSG00000033122.14,ENSG00000034239.6,ENSG00000036530.4,ENSG00000038295.3,ENSG00000042304.6,ENSG00000043591.4,ENSG00000046653.10,ENSG00000046889.14,ENSG00000047579.15,ENSG00000047617.10,ENSG00000047662.4,ENSG00000048540.10,ENSG00000049759.12,ENSG00000050030.9,ENSG00000050165.13,ENSG00000053108.12,ENSG00000053438.7,ENSG00000053702.10,ENSG00000054179.7,ENSG00000054356.9,ENSG00000056487.11,ENSG00000058404.15,ENSG00000059915.12,ENSG00000060709.9,ENSG00000061337.11,ENSG00000061918.8,ENSG00000063015.15,ENSG00000063180.4,ENSG00000064692.14,ENSG00000065923.5,ENSG00000066032.14,ENSG00000066248.10,ENSG00000066382.12,ENSG00000066629.12,ENSG00000067606.11,ENSG00000067840.8,ENSG00000067842.13,ENSG00000068078.13,ENSG00000068383.14,ENSG00000068615.12,ENSG00000069535.12,ENSG00000069712.9,ENSG00000070748.13,ENSG00000070808.11,ENSG00000072133.6,ENSG00000072182.8,ENSG00000074211.9,ENSG00000075035.5,ENSG00000075043.13,ENSG00000075340.18,ENSG00000075429.4,ENSG00000075461.5,ENSG00000076344.11,ENSG00000076864.15,ENSG00000077063.6,ENSG00000077080.5,ENSG00000077092.14,ENSG00000077264.10,ENSG00000077327.11,ENSG00000078018.15,ENSG00000078114.14,ENSG00000078295.11,ENSG00000078328.15,ENSG00000078549.10,ENSG00000078725.8,ENSG00000079215.9,ENSG00000079337.11,ENSG00000079482.11,ENSG00000080224.13,ENSG00000080493.9,ENSG00000080572.8,ENSG00000080854.10,ENSG00000081138.9,ENSG00000081818.1,ENSG00000082556.6,ENSG00000082684.10,ENSG00000084710.9,ENSG00000084764.6,ENSG00000087085.9,ENSG00000087250.4,ENSG00000087258.9,ENSG00000087495.12,ENSG00000088538.12,ENSG00000088899.10,ENSG00000089101.13,ENSG00000089250.14,ENSG00000089558.4,ENSG00000091428.13,ENSG00000091622.11,ENSG00000092051.12,ENSG00000092096.10,ENSG00000092850.7,ENSG00000095587.8,ENSG00000095777.10,ENSG00000099625.8,ENSG00000099822.2,ENSG00000099864.13,ENSG00000100027.10,ENSG00000100167.15,ENSG00000100218.7,ENSG00000100276.9,ENSG00000100302.6,ENSG00000100341.7,ENSG00000100346.13,ENSG00000100427.11,ENSG00000100473.11,ENSG00000100505.9,ENSG00000100583.4,ENSG00000100626.12,ENSG00000100884.5,ENSG00000101098.8,ENSG00000101144.8,ENSG00000101180.11,ENSG00000101198.10,ENSG00000101203.12,ENSG00000101222.8,ENSG00000101298.9,ENSG00000101327.4,ENSG00000101349.12,ENSG00000101438.3,ENSG00000101489.14,ENSG00000101542.5,ENSG00000101746.11,ENSG00000101958.9,ENSG00000102109.7,ENSG00000102230.9,ENSG00000102290.17,ENSG00000102385.8,ENSG00000102466.11,ENSG00000102468.6,ENSG00000102780.12,ENSG00000102904.10,ENSG00000103021.5,ENSG00000103034.10,ENSG00000103056.7,ENSG00000103154.5,ENSG00000103184.7,ENSG00000103227.14,ENSG00000103269.9,ENSG00000103316.6,ENSG00000103723.8,ENSG00000103740.5,ENSG00000104112.4,ENSG00000104290.6,ENSG00000104313.13,ENSG00000104327.3,ENSG00000104499.2,ENSG00000104833.6,ENSG00000104967.6,ENSG00000105143.8,ENSG00000105219.4,ENSG00000105270.10,ENSG00000105278.6,ENSG00000105376.4,ENSG00000105519.8,ENSG00000105649.5,ENSG00000105662.11,ENSG00000105696.4,ENSG00000105737.5,ENSG00000105784.11,ENSG00000105877.13,ENSG00000105880.4,ENSG00000106113.14,ENSG00000106125.14,ENSG00000106278.7,ENSG00000106689.6,ENSG00000106852.11,ENSG00000107147.7,ENSG00000107954.6,ENSG00000108018.11,ENSG00000108176.10,ENSG00000108231.7,ENSG00000108309.8,ENSG00000108352.7,ENSG00000108370.11,ENSG00000108684.10,ENSG00000108924.9,ENSG00000108947.4,ENSG00000109158.6,ENSG00000109472.9,ENSG00000109738.6,ENSG00000109794.9,ENSG00000109832.8,ENSG00000109956.8,ENSG00000110076.14,ENSG00000110318.9,ENSG00000110436.7,ENSG00000110675.8,ENSG00000110786.13,ENSG00000110881.7,ENSG00000110975.4,ENSG00000111218.7,ENSG00000111262.4,ENSG00000111752.6,ENSG00000111783.8,ENSG00000111785.14,ENSG00000111834.8,ENSG00000111879.14,ENSG00000111907.16,ENSG00000112038.13,ENSG00000112053.9,ENSG00000112137.12,ENSG00000112164.5,ENSG00000112218.7,ENSG00000112290.8,ENSG00000112294.8,ENSG00000112309.6,ENSG00000112333.7,ENSG00000112530.7,ENSG00000112539.10,ENSG00000112541.9,ENSG00000112981.3,ENSG00000113100.5,ENSG00000113211.3,ENSG00000113231.9,ENSG00000113327.10,ENSG00000113578.13,ENSG00000113966.5,ENSG00000114646.5,ENSG00000114805.12,ENSG00000114841.13,ENSG00000114923.12,ENSG00000114948.8,ENSG00000115155.12,ENSG00000115266.7,ENSG00000115353.6,ENSG00000115423.14,ENSG00000115596.3,ENSG00000116147.12,ENSG00000116329.6,ENSG00000116544.7,ENSG00000116983.8,ENSG00000117480.11,ENSG00000117598.7,ENSG00000117600.8,ENSG00000118160.9,ENSG00000118432.11,ENSG00000118473.17,ENSG00000118492.12,ENSG00000118690.8,ENSG00000118733.12,ENSG00000118785.9,ENSG00000118946.7,ENSG00000118997.9,ENSG00000119125.12,ENSG00000119411.10,ENSG00000119547.5,ENSG00000119636.11,ENSG00000119698.7,ENSG00000119703.12,ENSG00000119737.5,ENSG00000119946.9,ENSG00000120049.14,ENSG00000120251.14,ENSG00000120324.4,ENSG00000120694.15,ENSG00000121101.11,ENSG00000121207.7,ENSG00000121335.10,ENSG00000121653.7,ENSG00000121753.8,ENSG00000121871.3,ENSG00000121904.13,ENSG00000121905.5,ENSG00000122012.9,ENSG00000122375.7,ENSG00000122574.6,ENSG00000122584.8,ENSG00000122585.3,ENSG00000122733.11,ENSG00000122735.11,ENSG00000122756.10,ENSG00000122966.9,ENSG00000123119.7,ENSG00000123191.9,ENSG00000123360.7,ENSG00000123570.3,ENSG00000123901.4,ENSG00000123977.5,ENSG00000124140.8,ENSG00000124406.12,ENSG00000124479.8,ENSG00000124507.6,ENSG00000124772.7,ENSG00000125285.4,ENSG00000125398.5,ENSG00000125462.12,ENSG00000125510.11,ENSG00000125648.10,ENSG00000125675.13,ENSG00000125851.5,ENSG00000125869.5,ENSG00000125895.5,ENSG00000126351.8,ENSG00000126583.6,ENSG00000126733.16,ENSG00000126861.4,ENSG00000126950.7,ENSG00000127585.7,ENSG00000128203.6,ENSG00000128254.9,ENSG00000128266.7,ENSG00000128408.7,ENSG00000128482.11,ENSG00000128564.5,ENSG00000128578.5,ENSG00000128594.3,ENSG00000128656.9,ENSG00000128683.9,ENSG00000128872.5,ENSG00000128989.6,ENSG00000129151.4,ENSG00000129244.4,ENSG00000129295.4,ENSG00000129654.7,ENSG00000129682.9,ENSG00000129951.14,ENSG00000129990.10,ENSG00000130037.3,ENSG00000130226.12,ENSG00000130283.7,ENSG00000130287.9,ENSG00000130294.10,ENSG00000130477.10,ENSG00000130540.9,ENSG00000130643.4,ENSG00000130711.3,ENSG00000130822.11,ENSG00000131044.12,ENSG00000131089.9,ENSG00000131095.7,ENSG00000131097.2,ENSG00000131409.8,ENSG00000131771.9,ENSG00000131951.6,ENSG00000131969.10,ENSG00000132139.8,ENSG00000132259.8,ENSG00000132321.12,ENSG00000132535.14,ENSG00000132554.15,ENSG00000132563.11,ENSG00000132671.4,ENSG00000132692.14,ENSG00000132718.7,ENSG00000132832.5,ENSG00000132872.7,ENSG00000132975.6,ENSG00000133083.10,ENSG00000133115.7,ENSG00000133116.6,ENSG00000133134.7,ENSG00000133169.5,ENSG00000133401.11,ENSG00000133627.13,ENSG00000133640.14,ENSG00000133665.8,ENSG00000133687.11,ENSG00000134042.8,ENSG00000134121.5,ENSG00000134138.15,ENSG00000134201.6,ENSG00000134207.10,ENSG00000134343.8,ENSG00000134376.10,ENSG00000134504.8,ENSG00000134533.2,ENSG00000134569.5,ENSG00000134769.17,ENSG00000134909.14,ENSG00000134982.12,ENSG00000135063.13,ENSG00000135245.9,ENSG00000135298.9,ENSG00000135312.4,ENSG00000135324.5,ENSG00000135333.9,ENSG00000135423.8,ENSG00000135439.7,ENSG00000135447.12,ENSG00000135454.9,ENSG00000135472.4,ENSG00000135519.6,ENSG00000135625.6,ENSG00000135740.12,ENSG00000135824.8,ENSG00000136002.12,ENSG00000136099.9,ENSG00000136110.8,ENSG00000136267.9,ENSG00000136297.10,ENSG00000136367.12,ENSG00000136531.9,ENSG00000136750.7,ENSG00000136918.3,ENSG00000137098.9,ENSG00000137261.9,ENSG00000137473.13,ENSG00000137727.8,ENSG00000137821.7,ENSG00000137825.6,ENSG00000137843.7,ENSG00000137875.4,ENSG00000138028.10,ENSG00000138078.11,ENSG00000138083.3,ENSG00000138400.8,ENSG00000138650.7,ENSG00000138696.6,ENSG00000138741.6,ENSG00000138759.13,ENSG00000138769.6,ENSG00000138814.12,ENSG00000139155.4,ENSG00000139200.9,ENSG00000139220.12,ENSG00000139304.8,ENSG00000139364.6,ENSG00000139865.12,ENSG00000139890.5,ENSG00000139910.15,ENSG00000139915.14,ENSG00000139970.12,ENSG00000140057.4,ENSG00000140067.6,ENSG00000140403.8,ENSG00000140538.12,ENSG00000140600.12,ENSG00000141150.3,ENSG00000141294.5,ENSG00000141404.11,ENSG00000141519.10,ENSG00000141542.6,ENSG00000141639.7,ENSG00000141665.7,ENSG00000141744.3,ENSG00000141837.14,ENSG00000142235.4,ENSG00000142408.2,ENSG00000142494.9,ENSG00000142606.11,ENSG00000142609.13,ENSG00000143036.12,ENSG00000143171.8,ENSG00000143257.7,ENSG00000143473.7,ENSG00000143502.10,ENSG00000143603.14,ENSG00000143850.8,ENSG00000144040.8,ENSG00000144229.7,ENSG00000144230.12,ENSG00000144285.11,ENSG00000144290.12,ENSG00000144331.14,ENSG00000144339.7,ENSG00000144369.8,ENSG00000144406.14,ENSG00000144460.10,ENSG00000144834.8,ENSG00000144847.8,ENSG00000145075.7,ENSG00000145087.8,ENSG00000145248.6,ENSG00000145284.7,ENSG00000145362.12,ENSG00000145451.8,ENSG00000145491.7,ENSG00000145721.7,ENSG00000145808.4,ENSG00000145864.8,ENSG00000145920.10,ENSG00000146005.3,ENSG00000146006.7,ENSG00000146151.8,ENSG00000146216.7,ENSG00000146221.8,ENSG00000146352.8,ENSG00000146360.7,ENSG00000146378.5,ENSG00000146453.8,ENSG00000147041.7,ENSG00000147246.5,ENSG00000147402.7,ENSG00000147437.5,ENSG00000147481.9,ENSG00000147509.9,ENSG00000147588.6,ENSG00000147642.12,ENSG00000147724.7,ENSG00000148053.11,ENSG00000148123.10,ENSG00000148408.8,ENSG00000148482.7,ENSG00000148600.10,ENSG00000148604.9,ENSG00000148704.8,ENSG00000148734.7,ENSG00000148798.5,ENSG00000148948.3,ENSG00000149201.5,ENSG00000149243.11,ENSG00000149294.12,ENSG00000149295.9,ENSG00000149571.6,ENSG00000149575.5,ENSG00000149970.10,ENSG00000150275.13,ENSG00000150394.9,ENSG00000150471.11,ENSG00000150625.12,ENSG00000150627.11,ENSG00000150672.12,ENSG00000150773.6,ENSG00000150873.7,ENSG00000151023.12,ENSG00000151025.9,ENSG00000151229.8,ENSG00000151320.6,ENSG00000151322.14,ENSG00000151490.9,ENSG00000151575.10,ENSG00000151577.8,ENSG00000151778.6,ENSG00000151812.10,ENSG00000151834.11,ENSG00000152092.11,ENSG00000152208.7,ENSG00000152214.8,ENSG00000152268.8,ENSG00000152402.6,ENSG00000152413.10,ENSG00000152467.5,ENSG00000152495.6,ENSG00000152583.8,ENSG00000152611.7,ENSG00000152760.5,ENSG00000152822.9,ENSG00000152932.6,ENSG00000152936.6,ENSG00000152954.7,ENSG00000152969.12,ENSG00000153237.13,ENSG00000153253.11,ENSG00000153291.11,ENSG00000153347.5,ENSG00000153789.8,ENSG00000153930.6,ENSG00000154118.8,ENSG00000154146.8,ENSG00000154162.9,ENSG00000154316.10,ENSG00000154548.8,ENSG00000154654.10,ENSG00000154928.12,ENSG00000155052.14,ENSG00000155093.13,ENSG00000155511.13,ENSG00000155530.2,ENSG00000155749.8,ENSG00000155761.9,ENSG00000155816.15,ENSG00000155886.7,ENSG00000155974.7,ENSG00000155980.7,ENSG00000156011.12,ENSG00000156042.13,ENSG00000156076.5,ENSG00000156097.8,ENSG00000156140.4,ENSG00000156206.9,ENSG00000156298.8,ENSG00000156395.8,ENSG00000156414.14,ENSG00000156475.14,ENSG00000156959.7,ENSG00000157005.3,ENSG00000157064.6,ENSG00000157087.12,ENSG00000157103.6,ENSG00000157152.12,ENSG00000157219.3,ENSG00000157330.5,ENSG00000157368.6,ENSG00000157388.9,ENSG00000157423.13,ENSG00000157445.10,ENSG00000157680.11,ENSG00000157851.12,ENSG00000157856.6,ENSG00000157890.13,ENSG00000158077.4,ENSG00000158079.10,ENSG00000158301.14,ENSG00000158423.12,ENSG00000158445.7,ENSG00000158458.15,ENSG00000158486.9,ENSG00000158528.7,ENSG00000158560.10,ENSG00000158748.3,ENSG00000158856.13,ENSG00000158966.9,ENSG00000159248.4,ENSG00000159409.10,ENSG00000159625.10,ENSG00000159712.10,ENSG00000159904.7,ENSG00000160161.5,ENSG00000160188.5,ENSG00000160401.10,ENSG00000160460.11,ENSG00000160469.12,ENSG00000160716.4,ENSG00000160838.9,ENSG00000161082.8,ENSG00000161509.9,ENSG00000162004.12,ENSG00000162148.6,ENSG00000162188.5,ENSG00000162456.5,ENSG00000162598.9,ENSG00000162643.8,ENSG00000162670.8,ENSG00000162706.8,ENSG00000162728.4,ENSG00000162755.9,ENSG00000162782.11,ENSG00000162814.6,ENSG00000162873.10,ENSG00000162913.9,ENSG00000162931.7,ENSG00000162951.6,ENSG00000162975.3,ENSG00000162981.12,ENSG00000162999.8,ENSG00000163013.7,ENSG00000163046.11,ENSG00000163075.8,ENSG00000163285.7,ENSG00000163288.9,ENSG00000163328.9,ENSG00000163406.6,ENSG00000163491.12,ENSG00000163618.13,ENSG00000163630.6,ENSG00000163646.6,ENSG00000163673.6,ENSG00000163873.5,ENSG00000163885.7,ENSG00000163995.14,ENSG00000164061.4,ENSG00000164070.7,ENSG00000164076.12,ENSG00000164089.4,ENSG00000164100.7,ENSG00000164116.12,ENSG00000164128.2,ENSG00000164129.7,ENSG00000164185.4,ENSG00000164188.4,ENSG00000164197.7,ENSG00000164199.11,ENSG00000164270.13,ENSG00000164418.15,ENSG00000164488.7,ENSG00000164512.13,ENSG00000164616.10,ENSG00000164683.12,ENSG00000164742.10,ENSG00000164746.9,ENSG00000164796.13,ENSG00000164929.12,ENSG00000164972.8,ENSG00000165061.10,ENSG00000165084.11,ENSG00000165164.8,ENSG00000165186.9,ENSG00000165300.6,ENSG00000165309.9,ENSG00000165323.11,ENSG00000165443.7,ENSG00000165478.6,ENSG00000165521.11,ENSG00000165566.11,ENSG00000165659.12,ENSG00000165730.10,ENSG00000165795.16,ENSG00000165868.8,ENSG00000166105.11,ENSG00000166111.5,ENSG00000166159.6,ENSG00000166165.8,ENSG00000166206.9,ENSG00000166257.4,ENSG00000166342.14,ENSG00000166448.10,ENSG00000166596.10,ENSG00000166603.3,ENSG00000166676.10,ENSG00000166682.6,ENSG00000166707.6,ENSG00000166736.7,ENSG00000166862.6,ENSG00000166897.10,ENSG00000166924.4,ENSG00000167037.14,ENSG00000167100.10,ENSG00000167178.11,ENSG00000167210.12,ENSG00000167281.14,ENSG00000167371.12,ENSG00000167390.8,ENSG00000167524.10,ENSG00000167549.14,ENSG00000167614.9,ENSG00000167619.7,ENSG00000167654.13,ENSG00000167702.7,ENSG00000167858.8,ENSG00000167964.8,ENSG00000167971.14,ENSG00000168032.4,ENSG00000168135.4,ENSG00000168243.6,ENSG00000168280.12,ENSG00000168309.12,ENSG00000168348.3,ENSG00000168490.9,ENSG00000168539.3,ENSG00000168589.10,ENSG00000168658.14,ENSG00000168702.12,ENSG00000168748.9,ENSG00000168772.9,ENSG00000168824.10,ENSG00000168830.6,ENSG00000168913.6,ENSG00000168959.10,ENSG00000168993.10,ENSG00000169006.6,ENSG00000169064.8,ENSG00000169181.8,ENSG00000169282.13,ENSG00000169302.10,ENSG00000169306.5,ENSG00000169330.4,ENSG00000169860.4,ENSG00000169862.14,ENSG00000169884.9,ENSG00000169918.5,ENSG00000169933.8,ENSG00000169992.5,ENSG00000170075.8,ENSG00000170091.6,ENSG00000170153.6,ENSG00000170231.11,ENSG00000170324.15,ENSG00000170370.10,ENSG00000170381.8,ENSG00000170382.7,ENSG00000170390.10,ENSG00000170419.6,ENSG00000170500.8,ENSG00000170616.9,ENSG00000170629.10,ENSG00000170788.9,ENSG00000170837.2,ENSG00000170959.10,ENSG00000171004.13,ENSG00000171033.8,ENSG00000171126.7,ENSG00000171189.12,ENSG00000171357.5,ENSG00000171385.5,ENSG00000171435.9,ENSG00000171450.4,ENSG00000171533.7,ENSG00000171551.7,ENSG00000171587.10,ENSG00000171595.9,ENSG00000171695.6,ENSG00000171724.2,ENSG00000171757.11,ENSG00000171811.8,ENSG00000171817.12,ENSG00000171823.6,ENSG00000171885.9,ENSG00000171951.4,ENSG00000171962.13,ENSG00000172031.6,ENSG00000172247.3,ENSG00000172264.12,ENSG00000172361.5,ENSG00000172375.8,ENSG00000172379.14,ENSG00000172458.4,ENSG00000172461.6,ENSG00000172568.4,ENSG00000172733.10,ENSG00000172771.7,ENSG00000172803.13,ENSG00000172824.10,ENSG00000172995.12,ENSG00000173110.6,ENSG00000173114.8,ENSG00000173175.10,ENSG00000173227.9,ENSG00000173258.8,ENSG00000173320.5,ENSG00000173452.9,ENSG00000173557.10,ENSG00000173805.11,ENSG00000173898.7,ENSG00000173947.9,ENSG00000174226.4,ENSG00000174460.3,ENSG00000174473.11,ENSG00000174672.11,ENSG00000174680.5,ENSG00000174776.6,ENSG00000174844.10,ENSG00000174871.6,ENSG00000174939.6,ENSG00000174948.5,ENSG00000175161.9,ENSG00000175170.10,ENSG00000175229.6,ENSG00000175267.10,ENSG00000175318.7,ENSG00000175497.12,ENSG00000175664.5,ENSG00000175785.8,ENSG00000175928.5,ENSG00000176029.9,ENSG00000176040.9,ENSG00000176165.7,ENSG00000176204.9,ENSG00000176244.6,ENSG00000176383.8,ENSG00000176406.16,ENSG00000176533.8,ENSG00000176595.3,ENSG00000176601.7,ENSG00000176734.3,ENSG00000176749.4,ENSG00000176884.10,ENSG00000176956.8,ENSG00000176984.2,ENSG00000177098.4,ENSG00000177103.9,ENSG00000177133.6,ENSG00000177181.10,ENSG00000177182.6,ENSG00000177301.9,ENSG00000177453.3,ENSG00000177459.6,ENSG00000177511.5,ENSG00000177640.11,ENSG00000177679.14,ENSG00000177807.6,ENSG00000177994.11,ENSG00000178125.10,ENSG00000178171.6,ENSG00000178522.10,ENSG00000178531.4,ENSG00000178538.5,ENSG00000178568.9,ENSG00000178662.11,ENSG00000178796.8,ENSG00000178947.8,ENSG00000178965.9,ENSG00000179083.5,ENSG00000179133.7,ENSG00000179399.9,ENSG00000179520.6,ENSG00000179546.3,ENSG00000179603.13,ENSG00000179673.3,ENSG00000179698.9,ENSG00000179774.7,ENSG00000179796.7,ENSG00000179813.2,ENSG00000179841.8,ENSG00000179846.7,ENSG00000179902.8,ENSG00000179935.5,ENSG00000180071.14,ENSG00000180269.7,ENSG00000180332.5,ENSG00000180458.2,ENSG00000180616.4,ENSG00000180638.13,ENSG00000180720.6,ENSG00000180777.9,ENSG00000180998.7,ENSG00000181085.10,ENSG00000181195.6,ENSG00000181291.5,ENSG00000181322.9,ENSG00000181378.9,ENSG00000181418.7,ENSG00000181449.2,ENSG00000181585.3,ENSG00000181652.14,ENSG00000181656.6,ENSG00000181790.6,ENSG00000182013.13,ENSG00000182050.9,ENSG00000182103.3,ENSG00000182132.8,ENSG00000182230.7,ENSG00000182255.6,ENSG00000182256.8,ENSG00000182272.7,ENSG00000182329.6,ENSG00000182389.14,ENSG00000182450.8,ENSG00000182508.9,ENSG00000182600.5,ENSG00000182601.6,ENSG00000182621.12,ENSG00000182698.7,ENSG00000182747.4,ENSG00000182771.13,ENSG00000182901.11,ENSG00000182902.9,ENSG00000183036.6,ENSG00000183044.7,ENSG00000183067.5,ENSG00000183114.6,ENSG00000183117.13,ENSG00000183150.3,ENSG00000183166.6,ENSG00000183196.4,ENSG00000183273.2,ENSG00000183307.3,ENSG00000183317.12,ENSG00000183379.4,ENSG00000183454.9,ENSG00000183644.9,ENSG00000183654.8,ENSG00000183655.11,ENSG00000183715.9,ENSG00000183775.6,ENSG00000183778.13,ENSG00000183780.8,ENSG00000183783.6,ENSG00000183831.6,ENSG00000183833.12,ENSG00000183888.4,ENSG00000183908.5,ENSG00000183914.10,ENSG00000184156.11,ENSG00000184221.8,ENSG00000184307.9,ENSG00000184368.11,ENSG00000184378.2,ENSG00000184385.2,ENSG00000184408.5,ENSG00000184414.2,ENSG00000184471.6,ENSG00000184524.5,ENSG00000184564.8,ENSG00000184608.4,ENSG00000184672.7,ENSG00000184702.13,ENSG00000184716.9,ENSG00000184809.8,ENSG00000184845.3,ENSG00000184905.4,ENSG00000184911.10,ENSG00000184949.11,ENSG00000184984.8,ENSG00000184985.12,ENSG00000185008.13,ENSG00000185046.14,ENSG00000185053.8,ENSG00000185055.6,ENSG00000185149.5,ENSG00000185250.11,ENSG00000185274.7,ENSG00000185352.7,ENSG00000185565.7,ENSG00000185610.6,ENSG00000185666.10,ENSG00000185668.5,ENSG00000185681.8,ENSG00000185742.6,ENSG00000185760.11,ENSG00000185774.10,ENSG00000185818.7,ENSG00000185942.7,ENSG00000185985.7,ENSG00000186094.12,ENSG00000186297.7,ENSG00000186369.5,ENSG00000186409.10,ENSG00000186462.7,ENSG00000186472.15,ENSG00000186479.4,ENSG00000186481.11,ENSG00000186487.13,ENSG00000186642.11,ENSG00000186648.10,ENSG00000186710.7,ENSG00000186862.13,ENSG00000186867.6,ENSG00000186868.11,ENSG00000186889.5,ENSG00000186952.10,ENSG00000186960.6,ENSG00000186973.6,ENSG00000187068.2,ENSG00000187122.12,ENSG00000187135.7,ENSG00000187323.7,ENSG00000187391.13,ENSG00000187398.7,ENSG00000187416.7,ENSG00000187461.5,ENSG00000187486.5,ENSG00000187715.9,ENSG00000187726.4,ENSG00000187730.6,ENSG00000187773.7,ENSG00000187801.10,ENSG00000187902.7,ENSG00000187905.6,ENSG00000187984.8,ENSG00000188011.5,ENSG00000188039.9,ENSG00000188316.9,ENSG00000188368.5,ENSG00000188394.6,ENSG00000188517.10,ENSG00000188523.4,ENSG00000188573.7,ENSG00000188596.5,ENSG00000188662.5,ENSG00000188674.6,ENSG00000188859.5,ENSG00000188888.7,ENSG00000188916.4,ENSG00000188931.3,ENSG00000188981.6,ENSG00000189127.3,ENSG00000189212.8,ENSG00000189350.8,ENSG00000196096.3,ENSG00000196104.6,ENSG00000196169.10,ENSG00000196273.3,ENSG00000196277.11,ENSG00000196338.8,ENSG00000196353.7,ENSG00000196368.4,ENSG00000196376.6,ENSG00000196391.6,ENSG00000196408.7,ENSG00000196557.6,ENSG00000196581.6,ENSG00000196767.4,ENSG00000196872.6,ENSG00000196876.9,ENSG00000197057.4,ENSG00000197106.6,ENSG00000197168.7,ENSG00000197251.3,ENSG00000197261.7,ENSG00000197283.8,ENSG00000197410.8,ENSG00000197430.6,ENSG00000197444.5,ENSG00000197457.</t>
  </si>
  <si>
    <t>UBERON:0001874</t>
  </si>
  <si>
    <t>putamen</t>
  </si>
  <si>
    <t>Subcortical nucleus of telencephalic , which together with the caudate nucleus, forms the striatum. The putamen lies lateral to the internal capsule and medial to the external medullary lamina, and is separated from the caudate nucleus by the fibers of the internal capsule for most of its length, except at its anterior portion.</t>
  </si>
  <si>
    <t>CNhs12324,CNhs13912,CNhs14083,CNhs14618</t>
  </si>
  <si>
    <t>CATG00000000031.1,CATG00000000205.1,CATG00000000487.1,CATG00000000711.1,CATG00000000944.1,CATG00000001087.1,CATG00000001203.1,CATG00000001260.1,CATG00000001384.1,CATG00000001395.1,CATG00000001662.1,CATG00000001665.1,CATG00000001744.1,CATG00000001900.1,CATG00000002237.1,CATG00000002383.1,CATG00000002571.1,CATG00000002622.1,CATG00000002958.1,CATG00000003009.1,CATG00000003410.1,CATG00000003412.1,CATG00000004052.1,CATG00000004091.1,CATG00000004151.1,CATG00000004224.1,CATG00000004376.1,CATG00000004493.1,CATG00000004547.1,CATG00000004937.1,CATG00000005088.1,CATG00000005139.1,CATG00000005272.1,CATG00000005391.1,CATG00000005688.1,CATG00000005700.1,CATG00000005849.1,CATG00000005922.1,CATG00000005941.1,CATG00000005956.1,CATG00000006127.1,CATG00000006868.1,CATG00000007174.1,CATG00000007212.1,CATG00000007282.1,CATG00000007293.1,CATG00000007389.1,CATG00000007588.1,CATG00000007639.1,CATG00000007655.1,CATG00000007993.1,CATG00000008033.1,CATG00000008099.1,CATG00000008128.1,CATG00000008313.1,CATG00000008601.1,CATG00000008619.1,CATG00000008704.1,CATG00000008825.1,CATG00000008939.1,CATG00000009144.1,CATG00000009232.1,CATG00000009673.1,CATG00000009771.1,CATG00000009893.1,CATG00000010339.1,CATG00000010477.1,CATG00000010520.1,CATG00000010570.1,CATG00000010877.1,CATG00000010995.1,CATG00000011038.1,CATG00000011094.1,CATG00000011129.1,CATG00000011134.1,CATG00000011157.1,CATG00000011634.1,CATG00000012069.1,CATG00000012173.1,CATG00000012430.1,CATG00000013188.1,CATG00000013625.1,CATG00000014051.1,CATG00000014054.1,CATG00000014150.1,CATG00000014320.1,CATG00000014472.1,CATG00000014479.1,CATG00000015304.1,CATG00000015453.1,CATG00000015546.1,CATG00000015778.1,CATG00000015859.1,CATG00000016119.1,CATG00000016305.1,CATG00000016359.1,CATG00000016428.1,CATG00000016469.1,CATG00000016552.1,CATG00000016559.1,CATG00000016576.1,CATG00000016577.1,CATG00000016638.1,CATG00000016703.1,CATG00000016764.1,CATG00000016854.1,CATG00000016977.1,CATG00000017160.1,CATG00000017254.1,CATG00000017549.1,CATG00000017615.1,CATG00000017791.1,CATG00000017985.1,CATG00000018008.1,CATG00000018441.1,CATG00000018669.1,CATG00000018856.1,CATG00000019179.1,CATG00000019424.1,CATG00000019613.1,CATG00000019663.1,CATG00000019756.1,CATG00000019970.1,CATG00000020220.1,CATG00000020266.1,CATG00000020292.1,CATG00000020370.1,CATG00000020399.1,CATG00000020733.1,CATG00000020805.1,CATG00000021269.1,CATG00000021389.1,CATG00000021393.1,CATG00000021421.1,CATG00000021817.1,CATG00000021927.1,CATG00000021983.1,CATG00000022055.1,CATG00000022184.1,CATG00000022351.1,CATG00000022352.1,CATG00000022433.1,CATG00000022467.1,CATG00000022514.1,CATG00000022758.1,CATG00000023177.1,CATG00000023415.1,CATG00000023732.1,CATG00000023739.1,CATG00000023932.1,CATG00000023958.1,CATG00000023974.1,CATG00000023979.1,CATG00000023998.1,CATG00000024243.1,CATG00000024255.1,CATG00000024584.1,CATG00000024618.1,CATG00000024680.1,CATG00000024786.1,CATG00000024848.1,CATG00000024850.1,CATG00000025376.1,CATG00000025521.1,CATG00000025555.1,CATG00000025559.1,CATG00000025620.1,CATG00000026054.1,CATG00000026100.1,CATG00000026180.1,CATG00000026181.1,CATG00000026337.1,CATG00000026394.1,CATG00000026425.1,CATG00000026450.1,CATG00000026477.1,CATG00000026483.1,CATG00000026511.1,CATG00000026715.1,CATG00000026718.1,CATG00000026902.1,CATG00000026942.1,CATG00000027391.1,CATG00000027394.1,CATG00000027405.1,CATG00000027520.1,CATG00000027674.1,CATG00000027712.1,CATG00000027890.1,CATG00000028292.1,CATG00000028351.1,CATG00000028352.1,CATG00000028363.1,CATG00000028576.1,CATG00000028744.1,CATG00000028898.1,CATG00000028946.1,CATG00000028979.1,CATG00000029167.1,CATG00000029169.1,CATG00000029341.1,CATG00000029342.1,CATG00000029344.1,CATG00000029352.1,CATG00000029561.1,CATG00000029652.1,CATG00000029670.1,CATG00000029705.1,CATG00000029818.1,CATG00000030280.1,CATG00000030323.1,CATG00000030472.1,CATG00000030529.1,CATG00000030559.1,CATG00000030619.1,CATG00000030880.1,CATG00000031045.1,CATG00000031061.1,CATG00000031086.1,CATG00000031141.1,CATG00000031145.1,CATG00000031514.1,CATG00000031671.1,CATG00000031981.1,CATG00000032056.1,CATG00000032684.1,CATG00000032942.1,CATG00000032956.1,CATG00000033011.1,CATG00000033033.1,CATG00000033130.1,CATG00000033216.1,CATG00000033335.1,CATG00000033583.1,CATG00000033585.1,CATG00000033586.1,CATG00000033817.1,CATG00000033858.1,CATG00000033941.1,CATG00000034013.1,CATG00000034323.1,CATG00000034468.1,CATG00000034550.1,CATG00000034705.1,CATG00000034824.1,CATG00000034893.1,CATG00000035056.1,CATG00000035171.1,CATG00000035337.1,CATG00000035391.1,CATG00000035401.1,CATG00000035533.1,CATG00000035584.1,CATG00000035623.1,CATG00000035663.1,CATG00000035737.1,CATG00000036183.1,CATG00000036196.1,CATG00000036255.1,CATG00000036259.1,CATG00000036308.1,CATG00000036559.1,CATG00000036573.1,CATG00000036860.1,CATG00000037297.1,CATG00000037308.1,CATG00000037536.1,CATG00000037626.1,CATG00000037990.1,CATG00000038026.1,CATG00000038035.1,CATG00000038299.1,CATG00000038598.1,CATG00000038821.1,CATG00000038978.1,CATG00000039004.1,CATG00000039123.1,CATG00000039197.1,CATG00000039215.1,CATG00000039419.1,CATG00000039453.1,CATG00000039482.1,CATG00000039534.1,CATG00000039603.1,CATG00000039616.1,CATG00000039633.1,CATG00000039685.1,CATG00000039757.1,CATG00000039769.1,CATG00000039771.1,CATG00000039839.1,CATG00000039860.1,CATG00000039888.1,CATG00000039894.1,CATG00000039925.1,CATG00000039993.1,CATG00000039999.1,CATG00000040236.1,CATG00000040264.1,CATG00000040315.1,CATG00000040494.1,CATG00000040513.1,CATG00000040530.1,CATG00000040722.1,CATG00000040724.1,CATG00000041127.1,CATG00000041202.1,CATG00000041253.1,CATG00000041274.1,CATG00000041286.1,CATG00000041385.1,CATG00000041437.1,CATG00000041439.1,CATG00000041483.1,CATG00000041542.1,CATG00000041615.1,CATG00000041815.1,CATG00000042245.1,CATG00000042498.1,CATG00000042575.1,CATG00000042653.1,CATG00000042776.1,CATG00000042811.1,CATG00000042823.1,CATG00000043014.1,CATG00000043300.1,CATG00000043371.1,CATG00000043538.1,CATG00000043822.1,CATG00000043872.1,CATG00000043919.1,CATG00000044079.1,CATG00000044334.1,CATG00000044430.1,CATG00000044607.1,CATG00000044635.1,CATG00000044943.1,CATG00000045238.1,CATG00000045409.1,CATG00000045631.1,CATG00000045888.1,CATG00000046035.1,CATG00000046447.1,CATG00000046881.1,CATG00000046882.1,CATG00000046920.1,CATG00000046958.1,CATG00000046977.1,CATG00000047024.1,CATG00000047049.1,CATG00000047052.1,CATG00000047450.1,CATG00000047453.1,CATG00000047489.1,CATG00000047626.1,CATG00000047636.1,CATG00000047786.1,CATG00000047858.1,CATG00000047911.1,CATG00000048359.1,CATG00000049006.1,CATG00000049133.1,CATG00000049336.1,CATG00000049394.1,CATG00000049924.1,CATG00000049947.1,CATG00000049954.1,CATG00000049962.1,CATG00000050150.1,CATG00000050337.1,CATG00000050657.1,CATG00000050870.1,CATG00000050914.1,CATG00000051058.1,CATG00000051350.1,CATG00000051411.1,CATG00000051699.1,CATG00000051723.1,CATG00000051849.1,CATG00000051891.1,CATG00000052141.1,CATG00000052298.1,CATG00000052311.1,CATG00000052531.1,CATG00000052670.1,CATG00000052961.1,CATG00000053067.1,CATG00000053077.1,CATG00000053082.1,CATG00000053183.1,CATG00000053286.1,CATG00000053329.1,CATG00000053334.1,CATG00000053385.1,CATG00000053450.1,CATG00000053477.1,CATG00000053609.1,CATG00000053610.1,CATG00000054064.1,CATG00000054114.1,CATG00000054178.1,CATG00000054234.1,CATG00000054237.1,CATG00000054240.1,CATG00000054354.1,CATG00000054413.1,CATG00000054414.1,CATG00000054473.1,CATG00000054527.1,CATG00000054642.1,CATG00000054646.1,CATG00000054688.1,CATG00000054693.1,CATG00000054930.1,CATG00000055343.1,CATG00000055381.1,CATG00000055540.1,CATG00000055877.1,CATG00000056019.1,CATG00000056050.1,CATG00000056897.1,CATG00000056934.1,CATG00000057058.1,CATG00000057064.1,CATG00000057103.1,CATG00000057297.1,CATG00000057342.1,CATG00000057448.1,CATG00000057669.1,CATG00000057733.1,CATG00000057822.1,CATG00000057992.1,CATG00000058072.1,CATG00000058488.1,CATG00000058832.1,CATG00000058837.1,CATG00000058866.1,CATG00000059036.1,CATG00000059154.1,CATG00000059162.1,CATG00000059207.1,CATG00000059224.1,CATG00000059846.1,CATG00000060134.1,CATG00000060295.1,CATG00000060361.1,CATG00000060519.1,CATG00000060663.1,CATG00000060668.1,CATG00000060696.1,CATG00000060701.1,CATG00000060721.1,CATG00000060819.1,CATG00000060907.1,CATG00000061008.1,CATG00000061213.1,CATG00000061487.1,CATG00000061571.1,CATG00000061587.1,CATG00000061639.1,CATG00000061961.1,CATG00000061966.1,CATG00000062037.1,CATG00000062380.1,CATG00000062476.1,CATG00000062528.1,CATG00000062678.1,CATG00000062788.1,CATG00000062986.1,CATG00000063126.1,CATG00000063343.1,CATG00000063413.1,CATG00000063529.1,CATG00000063589.1,CATG00000063720.1,CATG00000063727.1,CATG00000064074.1,CATG00000064157.1,CATG00000064174.1,CATG00000064217.1,CATG00000064422.1,CATG00000064694.1,CATG00000064897.1,CATG00000065037.1,CATG00000065672.1,CATG00000065722.1,CATG00000065920.1,CATG00000065958.1,CATG00000065960.1,CATG00000065998.1,CATG00000066034.1,CATG00000066476.1,CATG00000067298.1,CATG00000067316.1,CATG00000067418.1,CATG00000067466.1,CATG00000067469.1,CATG00000067478.1,CATG00000067530.1,CATG00000067617.1,CATG00000068323.1,CATG00000068391.1,CATG00000068900.1,CATG00000068978.1,CATG00000069256.1,CATG00000069478.1,CATG00000069578.1,CATG00000070412.1,CATG00000070521.1,CATG00000070838.1,CATG00000070951.1,CATG00000071563.1,CATG00000071656.1,CATG00000071657.1,CATG00000071658.1,CATG00000071701.1,CATG00000071708.1,CATG00000072013.1,CATG00000072024.1,CATG00000072029.1,CATG00000072049.1,CATG00000072220.1,CATG00000072343.1,CATG00000072356.1,CATG00000072551.1,CATG00000072562.1,CATG00000072622.1,CATG00000072636.1,CATG00000072770.1,CATG00000073067.1,CATG00000073242.1,CATG00000073548.1,CATG00000073720.1,CATG00000073851.1,CATG00000074070.1,CATG00000074073.1,CATG00000074171.1,CATG00000074492.1,CATG00000074518.1,CATG00000074664.1,CATG00000074992.1,CATG00000075005.1,CATG00000075148.1,CATG00000075203.1,CATG00000075349.1,CATG00000075373.1,CATG00000075973.1,CATG00000076314.1,CATG00000076396.1,CATG00000076514.1,CATG00000076574.1,CATG00000076886.1,CATG00000077393.1,CATG00000077438.1,CATG00000077485.1,CATG00000077499.1,CATG00000077590.1,CATG00000077719.1,CATG00000077732.1,CATG00000077739.1,CATG00000077809.1,CATG00000077815.1,CATG00000077894.1,CATG00000078025.1,CATG00000078238.1,CATG00000078295.1,CATG00000078477.1,CATG00000079065.1,CATG00000079435.1,CATG00000079916.1,CATG00000080033.1,CATG00000080416.1,CATG00000080429.1,CATG00000080447.1,CATG00000080700.1,CATG00000080922.1,CATG00000081067.1,CATG00000081169.1,CATG00000081364.1,CATG00000081468.1,CATG00000081952.1,CATG00000081953.1,CATG00000082071.1,CATG00000082075.1,CATG00000082077.1,CATG00000082106.1,CATG00000082110.1,CATG00000082126.1,CATG00000082146.1,CATG00000082306.1,CATG00000082803.1,CATG00000082809.1,CATG00000082943.1,CATG00000083004.1,CATG00000083367.1,CATG00000083504.1,CATG00000083657.1,CATG00000083669.1,CATG00000084063.1,CATG00000084307.1,CATG00000084398.1,CATG00000084507.1,CATG00000084531.1,CATG00000084554.1,CATG00000084649.1,CATG00000084804.1,CATG00000084828.1,CATG00000084862.1,CATG00000084956.1,CATG00000085339.1,CATG00000085368.1,CATG00000085433.1,CATG00000085686.1,CATG00000086550.1,CATG00000086855.1,CATG00000086881.1,CATG00000086889.1,CATG00000087050.1,CATG00000087051.1,CATG00000087178.1,CATG00000087322.1,CATG00000087394.1,CATG00000087470.1,CATG00000087481.1,CATG00000087597.1,CATG00000087606.1,CATG00000087884.1,CATG00000087935.1,CATG00000087969.1,CATG00000088033.1,CATG00000088041.1,CATG00000088098.1,CATG00000088138.1,CATG00000088199.1,CATG00000088473.1,CATG00000088545.1,CATG00000088586.1,CATG00000088683.1,CATG00000088763.1,CATG00000088862.1,CATG00000088941.1,CATG00000089304.1,CATG00000089308.1,CATG00000089402.1,CATG00000089581.1,CATG00000089585.1,CATG00000089684.1,CATG00000089825.1,CATG00000090147.1,CATG00000090190.1,CATG00000090250.1,CATG00000090629.1,CATG00000090731.1,CATG00000090754.1,CATG00000090764.1,CATG00000090770.1,CATG00000090776.1,CATG00000090792.1,CATG00000090797.1,CATG00000090844.1,CATG00000091035.1,CATG00000091112.1,CATG00000091305.1,CATG00000091387.1,CATG00000091894.1,CATG00000092119.1,CATG00000092121.1,CATG00000092165.1,CATG00000092222.1,CATG00000092239.1,CATG00000092266.1,CATG00000092300.1,CATG00000092318.1,CATG00000092598.1,CATG00000092891.1,CATG00000092952.1,CATG00000093160.1,CATG00000093239.1,CATG00000093273.1,CATG00000093327.1,CATG00000093365.1,CATG00000093672.1,CATG00000093674.1,CATG00000093936.1,CATG00000093999.1,CATG00000094169.1,CATG00000094273.1,CATG00000094290.1,CATG00000094474.1,CATG00000094476.1,CATG00000094678.1,CATG00000095041.1,CATG00000095118.1,CATG00000095417.1,CATG00000095444.1,CATG00000095582.1,CATG00000095605.1,CATG00000095701.1,CATG00000095755.1,CATG00000095982.1,CATG00000096069.1,CATG00000096140.1,CATG00000096171.1,CATG00000096332.1,CATG00000096385.1,CATG00000096524.1,CATG00000096538.1,CATG00000096585.1,CATG00000096714.1,CATG00000096723.1,CATG00000097059.1,CATG00000097082.1,CATG00000097390.1,CATG00000097445.1,CATG00000097451.1,CATG00000097456.1,CATG00000097554.1,CATG00000097560.1,CATG00000097652.1,CATG00000097657.1,CATG00000097660.1,CATG00000097713.1,CATG00000097725.1,CATG00000097736.1,CATG00000097905.1,CATG00000097991.1,CATG00000098071.1,CATG00000098146.1,CATG00000098308.1,CATG00000098439.1,CATG00000098473.1,CATG00000099135.1,CATG00000099405.1,CATG00000099522.1,CATG00000099523.1,CATG00000099527.1,CATG00000099597.1,CATG00000099621.1,CATG00000099632.1,CATG00000100181.1,CATG00000100233.1,CATG00000100241.1,CATG00000100290.1,CATG00000100319.1,CATG00000100625.1,CATG00000100641.1,CATG00000100713.1,CATG00000100975.1,CATG00000101011.1,CATG00000101168.1,CATG00000101245.1,CATG00000101272.1,CATG00000101353.1,CATG00000101393.1,CATG00000101639.1,CATG00000101644.1,CATG00000101683.1,CATG00000101789.1,CATG00000101811.1,CATG00000101985.1,CATG00000102128.1,CATG00000102142.1,CATG00000102350.1,CATG00000102414.1,CATG00000102567.1,CATG00000102592.1,CATG00000103048.1,CATG00000103146.1,CATG00000103455.1,CATG00000103459.1,CATG00000103507.1,CATG00000103963.1,CATG00000104457.1,CATG00000104824.1,CATG00000104902.1,CATG00000105259.1,CATG00000105286.1,CATG00000105412.1,CATG00000105415.1,CATG00000105420.1,CATG00000105435.1,CATG00000105544.1,CATG00000105545.1,CATG00000105769.1,CATG00000106012.1,CATG00000106031.1,CATG00000106259.1,CATG00000106270.1,CATG00000106279.1,CATG00000106302.1,CATG00000106763.1,CATG00000107099.1,CATG00000107135.1,CATG00000107192.1,CATG00000107494.1,CATG00000107593.1,CATG00000107951.1,CATG00000108329.1,CATG00000108345.1,CATG00000108379.1,CATG00000108403.1,CATG00000108424.1,CATG00000108541.1,CATG00000108830.1,CATG00000108835.1,CATG00000108839.1,CATG00000109046.1,CATG00000109065.1,CATG00000109075.1,CATG00000109254.1,CATG00000109309.1,CATG00000109535.1,CATG00000109807.1,CATG00000109849.1,CATG00000109959.1,CATG00000110224.1,CATG00000110402.1,CATG00000110403.1,CATG00000110688.1,CATG00000110773.1,CATG00000110816.1,CATG00000111125.1,CATG00000111174.1,CATG00000111196.1,CATG00000111273.1,CATG00000111388.1,CATG00000111595.1,CATG00000111607.1,CATG00000111634.1,CATG00000112015.1,CATG00000112223.1,CATG00000112227.1,CATG00000112308.1,CATG00000112325.1,CATG00000112346.1,CATG00000112779.1,CATG00000112997.1,CATG00000113223.1,CATG00000113275.1,CATG00000113398.1,CATG00000113627.1,CATG00000113693.1,CATG00000113697.1,CATG00000113928.1,CATG00000114008.1,CATG00000114144.1,CATG00000114145.1,CATG00000114165.1,CATG00000114167.1,CATG00000114354.1,CATG00000114593.1,CATG00000114605.1,CATG00000114680.1,CATG00000114724.1,CATG00000116003.1,CATG00000116129.1,CATG00000116207.1,CATG00000116278.1,CATG00000116360.1,CATG00000116577.1,CATG00000116951.1,CATG00000116995.1,CATG00000117056.1,CATG00000117097.1,CATG00000117181.1,CATG00000117224.1,CATG00000117227.1,CATG00000117325.1,CATG00000117410.1,CATG00000117524.1,CATG00000117584.1,CATG00000117623.1,CATG00000117630.1,CATG00000117636.1,CATG00000117677.1,CATG00000117772.1,CATG00000118225.1,CATG00000118287.1,ENSG00000003096.9,ENSG00000003987.9,ENSG00000004660.10,ENSG00000005379.11,ENSG00000005513.9,ENSG00000006116.3,ENSG00000006128.7,ENSG00000006210.6,ENSG00000006377.9,ENSG00000006740.12,ENSG00000006747.10,ENSG00000007001.8,ENSG00000007237.14,ENSG00000008056.8,ENSG00000008086.6,ENSG00000008118.5,ENSG00000008277.10,ENSG00000008735.10,ENSG00000011201.6,ENSG00000011332.15,ENSG00000011347.5,ENSG00000011677.8,ENSG00000013293.5,ENSG00000018189.8,ENSG00000018236.10,ENSG00000018625.10,ENSG00000020129.11,ENSG00000021300.9,ENSG00000021645.13,ENSG00000023516.7,ENSG00000033122.14,ENSG00000036530.4,ENSG00000042304.6,ENSG00000046653.10,ENSG00000047579.15,ENSG00000047662.4,ENSG00000048540.10,ENSG00000049759.12,ENSG00000050030.9,ENSG00000050165.13,ENSG00000053108.12,ENSG00000053438.7,ENSG00000053524.7,ENSG00000053702.10,ENSG00000054356.9,ENSG00000054803.3,ENSG00000058404.15,ENSG00000059915.12,ENSG00000060709.9,ENSG00000061918.8,ENSG00000063015.15,ENSG00000063180.4,ENSG00000064787.8,ENSG00000065609.10,ENSG00000065923.5,ENSG00000066032.14,ENSG00000066248.10,ENSG00000066382.12,ENSG00000066629.12,ENSG00000067606.11,ENSG00000067715.9,ENSG00000067840.8,ENSG00000067842.13,ENSG00000068078.13,ENSG00000068383.14,ENSG00000069712.9,ENSG00000069966.14,ENSG00000070388.7,ENSG00000070748.13,ENSG00000070808.11,ENSG00000072133.6,ENSG00000072182.8,ENSG00000072201.9,ENSG00000073464.7,ENSG00000073969.14,ENSG00000074211.9,ENSG00000075035.5,ENSG00000075043.13,ENSG00000075340.18,ENSG00000075461.5,ENSG00000076864.15,ENSG00000077063.6,ENSG00000077080.5,ENSG00000077092.14,ENSG00000077264.10,ENSG00000078018.15,ENSG00000078328.15,ENSG00000078549.10,ENSG00000078725.8,ENSG00000078795.12,ENSG00000079215.9,ENSG00000080224.13,ENSG00000080493.9,ENSG00000081138.9,ENSG00000081818.1,ENSG00000081842.13,ENSG00000082556.6,ENSG00000084453.12,ENSG00000084710.9,ENSG00000084764.6,ENSG00000087085.9,ENSG00000087250.4,ENSG00000087258.9,ENSG00000087495.12,ENSG00000088367.16,ENSG00000088538.12,ENSG00000088899.10,ENSG00000088992.13,ENSG00000089250.14,ENSG00000089558.4,ENSG00000091428.13,ENSG00000091622.11,ENSG00000092051.12,ENSG00000092096.10,ENSG00000095587.8,ENSG00000095777.10,ENSG00000099365.5,ENSG00000099625.8,ENSG00000099822.2,ENSG00000099864.13,ENSG00000100027.10,ENSG00000100146.12,ENSG00000100167.15,ENSG00000100276.9,ENSG00000100302.6,ENSG00000100341.7,ENSG00000100346.13,ENSG00000100379.13,ENSG00000100427.11,ENSG00000100473.11,ENSG00000100505.9,ENSG00000100884.5,ENSG00000101098.8,ENSG00000101180.11,ENSG00000101198.10,ENSG00000101203.12,ENSG00000101210.6,ENSG00000101222.8,ENSG00000101298.9,ENSG00000101327.4,ENSG00000101349.12,ENSG00000101438.3,ENSG00000101445.5,ENSG00000101489.14,ENSG00000101746.11,ENSG00000101958.9,ENSG00000101977.15,ENSG00000102003.6,ENSG00000102109.7,ENSG00000102230.9,ENSG00000102290.17,ENSG00000102385.8,ENSG00000102452.11,ENSG00000102466.11,ENSG00000102780.12,ENSG00000103034.10,ENSG00000103056.7,ENSG00000103154.5,ENSG00000103184.7,ENSG00000103316.6,ENSG00000103723.8,ENSG00000103740.5,ENSG00000104059.4,ENSG00000104112.4,ENSG00000104154.5,ENSG00000104267.5,ENSG00000104313.13,ENSG00000104327.3,ENSG00000104369.4,ENSG00000104381.8,ENSG00000104435.9,ENSG00000104499.2,ENSG00000104833.6,ENSG00000104967.6,ENSG00000105143.8,ENSG00000105278.6,ENSG00000105290.7,ENSG00000105376.4,ENSG00000105642.11,ENSG00000105649.5,ENSG00000105662.11,ENSG00000105696.4,ENSG00000105737.5,ENSG00000105784.11,ENSG00000105880.4,ENSG00000106113.14,ENSG00000106123.7,ENSG00000106278.7,ENSG00000106852.11,ENSG00000107130.6,ENSG00000107147.7,ENSG00000107295.8,ENSG00000107518.12,ENSG00000107954.6,ENSG00000108018.11,ENSG00000108176.10,ENSG00000108231.7,ENSG00000108309.8,ENSG00000108352.7,ENSG00000108370.11,ENSG00000108684.10,ENSG00000108924.9,ENSG00000108947.4,ENSG00000109107.9,ENSG00000109158.6,ENSG00000109339.14,ENSG00000109472.9,ENSG00000109654.10,ENSG00000109738.6,ENSG00000109832.8,ENSG00000109846.3,ENSG00000109956.8,ENSG00000110076.14,ENSG00000110318.9,ENSG00000110427.10,ENSG00000110436.7,ENSG00000110675.8,ENSG00000110786.13,ENSG00000110881.7,ENSG00000110975.4,ENSG00000111181.8,ENSG00000111218.7,ENSG00000111262.4,ENSG00000111674.4,ENSG00000111783.8,ENSG00000111785.14,ENSG00000111879.14,ENSG00000111907.16,ENSG00000112038.13,ENSG00000112053.9,ENSG00000112137.12,ENSG00000112164.5,ENSG00000112218.7,ENSG00000112290.8,ENSG00000112293.10,ENSG00000112309.6,ENSG00000112333.7,ENSG00000112379.8,ENSG00000112530.7,ENSG00000112539.10,ENSG00000112541.9,ENSG00000112981.3,ENSG00000113100.5,ENSG00000113205.2,ENSG00000113211.3,ENSG00000113231.9,ENSG00000113327.10,ENSG00000113578.13,ENSG00000113966.5,ENSG00000114279.9,ENSG00000114646.5,ENSG00000114923.12,ENSG00000114948.8,ENSG00000115155.12,ENSG00000115266.7,ENSG00000115353.6,ENSG00000115423.14,ENSG00000115596.3,ENSG00000116147.12,ENSG00000116329.6,ENSG00000116544.7,ENSG00000116661.9,ENSG00000116675.11,ENSG00000116983.8,ENSG00000117016.5,ENSG00000117155.12,ENSG00000117477.8,ENSG00000117480.11,ENSG00000117598.7,ENSG00000117600.8,ENSG00000118160.9,ENSG00000118432.11,ENSG00000118473.17,ENSG00000118733.12,ENSG00000118785.9,ENSG00000118946.7,ENSG00000119125.12,ENSG00000119411.10,ENSG00000119547.5,ENSG00000119698.7,ENSG00000119737.5,ENSG00000119782.9,ENSG00000119946.9,ENSG00000120049.14,ENSG00000120162.9,ENSG00000120251.14,ENSG00000120324.4,ENSG00000121335.10,ENSG00000121653.7,ENSG00000121753.8,ENSG00000121871.3,ENSG00000121904.13,ENSG00000121905.5,ENSG00000122012.9,ENSG00000122375.7,ENSG00000122574.6,ENSG00000122584.8,ENSG00000122585.3,ENSG00000122733.11,ENSG00000122735.11,ENSG00000122756.10,ENSG00000122966.9,ENSG00000123119.7,ENSG00000123191.9,ENSG00000123360.7,ENSG00000123560.9,ENSG00000123570.3,ENSG00000123612.11,ENSG00000123901.4,ENSG00000123977.5,ENSG00000124140.8,ENSG00000124406.12,ENSG00000124479.8,ENSG00000124507.6,ENSG00000124772.7,ENSG00000125462.12,ENSG00000125510.11,ENSG00000125648.10,ENSG00000125675.13,ENSG00000125814.13,ENSG00000125851.5,ENSG00000125869.5,ENSG00000125895.5,ENSG00000125931.6,ENSG00000126351.8,ENSG00000126500.3,ENSG00000126583.6,ENSG00000126733.16,ENSG00000126861.4,ENSG00000126950.7,ENSG00000127561.10,ENSG00000127585.7,ENSG00000128203.6,ENSG00000128254.9,ENSG00000128271.15,ENSG00000128482.11,ENSG00000128564.5,ENSG00000128578.5,ENSG00000128594.3,ENSG00000128656.9,ENSG00000128683.9,ENSG00000128872.5,ENSG00000128989.6,ENSG00000129244.4,ENSG00000129295.4,ENSG00000129682.9,ENSG00000129951.14,ENSG00000129990.10,ENSG00000130037.3,ENSG00000130208.5,ENSG00000130226.12,ENSG00000130283.7,ENSG00000130287.9,ENSG00000130294.10,ENSG00000130477.10,ENSG00000130540.9,ENSG00000130643.4,ENSG00000130711.3,ENSG00000130758.3,ENSG00000130822.11,ENSG00000130876.7,ENSG00000130956.9,ENSG00000131089.9,ENSG00000131097.2,ENSG00000131409.8,ENSG00000131771.9,ENSG00000131969.10,ENSG00000132321.12,ENSG00000132535.14,ENSG00000132639.8,ENSG00000132692.14,ENSG00000132718.7,ENSG00000132832.5,ENSG00000132872.7,ENSG00000132911.4,ENSG00000132975.6,ENSG00000133019.7,ENSG00000133083.10,ENSG00000133105.3,ENSG00000133134.7,ENSG00000133169.5,ENSG00000133401.11,ENSG00000133627.13,ENSG00000133665.8,ENSG00000133687.11,ENSG00000133863.2,ENSG00000133878.4,ENSG00000134042.8,ENSG00000134121.5,ENSG00000134138.15,ENSG00000134207.10,ENSG00000134343.8,ENSG00000134504.8,ENSG00000134533.2,ENSG00000134569.5,ENSG00000134769.17,ENSG00000134909.14,ENSG00000134982.12,ENSG00000135119.10,ENSG00000135298.9,ENSG00000135312.4,ENSG00000135333.9,ENSG00000135423.8,ENSG00000135439.7,ENSG00000135447.12,ENSG00000135454.9,ENSG00000135472.4,ENSG00000135519.6,ENSG00000135625.6,ENSG00000135643.4,ENSG00000135740.12,ENSG00000135824.8,ENSG00000136002.12,ENSG00000136099.9,ENSG00000136110.8,ENSG00000136267.9,ENSG00000136297.10,ENSG00000136531.9,ENSG00000136750.7,ENSG00000137727.8,ENSG00000137821.7,ENSG00000137825.6,ENSG00000137843.7,ENSG00000137875.4,ENSG00000137941.12,ENSG00000138028.10,ENSG00000138078.11,ENSG00000138083.3,ENSG00000138400.8,ENSG00000138650.7,ENSG00000138696.6,ENSG00000138741.6,ENSG00000138769.6,ENSG00000138814.12,ENSG00000139155.4,ENSG00000139200.9,ENSG00000139220.12,ENSG00000139304.8,ENSG00000139364.6,ENSG00000139890.5,ENSG00000139915.14,ENSG00000139970.12,ENSG00000140067.6,ENSG00000140538.12,ENSG00000140600.12,ENSG00000141150.3,ENSG00000141404.11,ENSG00000141542.6,ENSG00000141639.7,ENSG00000141665.7,ENSG00000141837.14,ENSG00000142235.4,ENSG00000142408.2,ENSG00000142494.9,ENSG00000143126.7,ENSG00000143171.8,ENSG00000143473.7,ENSG00000143502.10,ENSG00000143603.14,ENSG00000143858.7,ENSG00000144040.8,ENSG00000144230.12,ENSG00000144285.11,ENSG00000144290.12,ENSG00000144331.14,ENSG00000144369.8,ENSG00000144406.14,ENSG00000144460.10,ENSG00000144834.8,ENSG00000145063.10,ENSG00000145075.7,ENSG00000145087.8,ENSG00000145198.10,ENSG00000145248.6,ENSG00000145284.7,ENSG00000145362.12,ENSG00000145428.10,ENSG00000145451.8,ENSG00000145721.7,ENSG00000145794.12,ENSG00000145808.4,ENSG00000145864.8,ENSG00000145920.10,ENSG00000146005.3,ENSG00000146006.7,ENSG00000146151.8,ENSG00000146216.7,ENSG00000146267.11,ENSG00000146352.8,ENSG00000146360.7,ENSG00000146453.8,ENSG00000147246.5,ENSG00000147437.5,ENSG00000147481.9,ENSG00000147509.9,ENSG00000147588.6,ENSG00000147642.12,ENSG00000147724.7,ENSG00000148053.11,ENSG00000148123.10,ENSG00000148408.8,ENSG00000148468.12,ENSG00000148482.7,ENSG00000148600.10,ENSG00000148704.8,ENSG00000148734.7,ENSG00000148798.5,ENSG00000148826.6,ENSG00000148948.3,ENSG00000149243.11,ENSG00000149294.12,ENSG00000149295.9,ENSG00000149571.6,ENSG00000149575.5,ENSG00000149970.10,ENSG00000150275.13,ENSG00000150394.9,ENSG00000150471.11,ENSG00000150625.12,ENSG00000150627.11,ENSG00000150656.10,ENSG00000150672.12,ENSG00000150873.7,ENSG00000151025.9,ENSG00000151229.8,ENSG00000151320.6,ENSG00000151490.9,ENSG00000151552.7,ENSG00000151572.12,ENSG00000151577.8,ENSG00000151778.6,ENSG00000151812.10,ENSG00000151834.11,ENSG00000151952.10,ENSG00000152034.6,ENSG00000152092.11,ENSG00000152208.7,ENSG00000152214.8,ENSG00000152402.6,ENSG00000152413.10,ENSG00000152495.6,ENSG00000152583.8,ENSG00000152595.12,ENSG00000152822.9,ENSG00000152932.6,ENSG00000152954.7,ENSG00000152969.12,ENSG00000153233.8,ENSG00000153253.11,ENSG00000153291.11,ENSG00000153930.6,ENSG00000154027.14,ENSG00000154118.8,ENSG00000154146.8,ENSG00000154162.9,ENSG00000154545.12,ENSG00000154654.10,ENSG00000154928.12,ENSG00000155052.14,ENSG00000155093.13,ENSG00000155511.13,ENSG00000155530.2,ENSG00000155886.7,ENSG00000155974.7,ENSG00000155980.7,ENSG00000156011.12,ENSG00000156076.5,ENSG00000156097.8,ENSG00000156298.8,ENSG00000156395.8,ENSG00000156414.14,ENSG00000156475.14,ENSG00000156486.7,ENSG00000156959.7,ENSG00000157005.3,ENSG00000157064.6,ENSG00000157087.12,ENSG00000157103.6,ENSG00000157152.12,ENSG00000157219.3,ENSG00000157368.6,ENSG00000157423.13,ENSG00000157445.10,ENSG00000157680.11,ENSG00000157851.12,ENSG00000158079.10,ENSG00000158220.9,ENSG00000158445.7,ENSG00000158528.7,ENSG00000158560.10,ENSG00000158748.3,ENSG00000158806.9,ENSG00000158856.13,ENSG00000158966.9,ENSG00000159337.6,ENSG00000159409.10,ENSG00000159708.13,ENSG00000159871.10,ENSG00000159904.7,ENSG00000159915.8,ENSG00000160161.5,ENSG00000160188.5,ENSG00000160460.11,ENSG00000160469.12,ENSG00000160716.4,ENSG00000161082.8,ENSG00000161509.9,ENSG00000162188.5,ENSG00000162426.10,ENSG00000162456.5,ENSG00000162595.4,ENSG00000162670.8,ENSG00000162706.8,ENSG00000162728.4,ENSG00000162753.10,ENSG00000162755.9,ENSG00000162782.11,ENSG00000162913.9,ENSG00000162931.7,ENSG00000162951.6,ENSG00000162975.3,ENSG00000162999.8,ENSG00000163013.7,ENSG00000163046.11,ENSG00000163053.6,ENSG00000163285.7,ENSG00000163288.9,ENSG00000163328.9,ENSG00000163406.6,ENSG00000163491.12,ENSG00000163497.2,ENSG00000163618.13,ENSG00000163630.6,ENSG00000163646.6,ENSG00000163673.6,ENSG00000163995.14,ENSG00000164061.4,ENSG00000164066.8,ENSG00000164076.12,ENSG00000164089.4,ENSG00000164100.7,ENSG00000164116.12,ENSG00000164128.2,ENSG00000164129.7,ENSG00000164188.4,ENSG00000164199.11,ENSG00000164270.13,ENSG00000164326.4,ENSG00000164418.15,ENSG00000164488.7,ENSG00000164604.8,ENSG00000164616.10,ENSG00000164683.12,ENSG00000164796.13,ENSG00000164929.12,ENSG00000164972.8,ENSG00000165023.5,ENSG00000165061.10,ENSG00000165084.11,ENSG00000165164.8,ENSG00000165186.9,ENSG00000165300.6,ENSG00000165323.11,ENSG00000165443.7,ENSG00000165478.6,ENSG00000165521.11,ENSG00000165566.11,ENSG00000165659.12,ENSG00000165730.10,ENSG00000165837.7,ENSG00000165868.8,ENSG00000165995.14,ENSG00000166105.11,ENSG00000166111.5,ENSG00000166159.6,ENSG00000166165.8,ENSG00000166206.9,ENSG00000166257.4,ENSG00000166342.14,ENSG00000166448.10,ENSG00000166501.8,ENSG00000166573.4,ENSG00000166603.3,ENSG00000166676.10,ENSG00000166682.6,ENSG00000166736.7,ENSG00000166762.12,ENSG00000166862.6,ENSG00000166922.4,ENSG00000166963.8,ENSG00000167011.4,ENSG00000167037.14,ENSG00000167074.10,ENSG00000167100.10,ENSG00000167178.11,ENSG00000167210.12,ENSG00000167281.14,ENSG00000167371.12,ENSG00000167390.8,ENSG00000167524.10,ENSG00000167614.9,ENSG00000167619.7,ENSG00000167654.13,ENSG00000167702.7,ENSG00000167889.8,ENSG00000167964.8,ENSG00000167971.14,ENSG00000168032.4,ENSG00000168135.4,ENSG00000168243.6,ENSG00000168280.12,ENSG00000168309.12,ENSG00000168314.13,ENSG00000168348.3,ENSG00000168490.9,ENSG00000168491.5,ENSG00000168539.3,ENSG00000168702.12,ENSG00000168748.9,ENSG00000168824.10,ENSG00000168830.6,ENSG00000168913.6,ENSG00000168959.10,ENSG00000168993.10,ENSG00000169006.6,ENSG00000169064.8,ENSG00000169181.8,ENSG00000169282.13,ENSG00000169306.5,ENSG00000169676.4,ENSG00000169836.4,ENSG00000169860.4,ENSG00000169862.14,ENSG00000169884.9,ENSG00000169918.5,ENSG00000169933.8,ENSG00000169992.5,ENSG00000170075.8,ENSG00000170091.6,ENSG00000170153.6,ENSG00000170231.11,ENSG00000170381.8,ENSG00000170382.7,ENSG00000170390.10,ENSG00000170419.6,ENSG00000170500.8,ENSG00000170616.9,ENSG00000170629.10,ENSG00000170634.8,ENSG00000170703.11,ENSG00000170837.2,ENSG00000171004.13,ENSG00000171033.8,ENSG00000171126.7,ENSG00000171189.12,ENSG00000171357.5,ENSG00000171368.10,ENSG00000171408.9,ENSG00000171435.9,ENSG00000171450.4,ENSG00000171509.11,ENSG00000171533.7,ENSG00000171551.7,ENSG00000171587.10,ENSG00000171695.6,ENSG00000171724.2,ENSG00000171798.13,ENSG00000171817.12,ENSG00000171823.6,ENSG00000171885.9,ENSG00000171951.4,ENSG00000172020.8,ENSG00000172031.6,ENSG00000172247.3,ENSG00000172264.12,ENSG00000172318.4,ENSG00000172348.10,ENSG00000172350.5,ENSG00000172375.8,ENSG00000172379.14,ENSG00000172458.4,ENSG00000172461.6,ENSG00000172568.4,ENSG00000172733.10,ENSG00000172782.7,ENSG00000172803.13,ENSG00000172824.10,ENSG00000172915.14,ENSG00000172995.12,ENSG00000173175.10,ENSG00000173227.9,ENSG00000173258.8,ENSG00000173320.5,ENSG00000173452.9,ENSG00000173805.11,ENSG00000173809.11,ENSG00000173811.6,ENSG00000173898.7,ENSG00000174370.5,ENSG00000174460.3,ENSG00000174473.11,ENSG00000174576.4,ENSG00000174672.11,ENSG00000174684.6,ENSG00000174871.6,ENSG00000174939.6,ENSG00000174948.5,ENSG00000175161.9,ENSG00000175170.10,ENSG00000175229.6,ENSG00000175264.3,ENSG00000175318.7,ENSG00000175785.8,ENSG00000175928.5,ENSG00000176165.7,ENSG00000176204.9,ENSG00000176244.6,ENSG00000176381.4,ENSG00000176383.8,ENSG00000176406.16,ENSG00000176533.8,ENSG00000176595.3,ENSG00000176734.3,ENSG00000176884.10,ENSG00000176956.8,ENSG00000177098.4,ENSG00000177103.9,ENSG00000177133.6,ENSG00000177181.10,ENSG00000177182.6,ENSG00000177301.9,ENSG00000177414.9,ENSG00000177453.3,ENSG00000177511.5,ENSG00000177570.9,ENSG00000177679.14,ENSG00000177807.6,ENSG00000177994.11,ENSG00000178162.4,ENSG00000178171.6,ENSG00000178235.6,ENSG00000178522.10,ENSG00000178531.4,ENSG00000178568.9,ENSG00000178602.3,ENSG00000178662.11,ENSG00000178722.8,ENSG00000178723.7,ENSG00000178796.8,ENSG00000178947.8,ENSG00000178965.9,ENSG00000179083.5,ENSG00000179133.7,ENSG00000179292.4,ENSG00000179399.9,ENSG00000179520.6,ENSG00000179546.3,ENSG00000179603.13,ENSG00000179673.3,ENSG00000179698.9,ENSG00000179774.7,ENSG00000179796.7,ENSG00000179841.8,ENSG00000179935.5,ENSG00000180071.14,ENSG00000180269.7,ENSG00000180332.5,ENSG00000180458.2,ENSG00000180481.6,ENSG00000180720.6,ENSG00000180929.4,ENSG00000180998.7,ENSG00000181039.7,ENSG00000181195.6,ENSG00000181291.5,ENSG00000181322.9,ENSG00000181418.7,ENSG00000181449.2,ENSG00000181656.6,ENSG00000182013.13,ENSG00000182050.9,ENSG00000182103.3,ENSG00000182132.8,ENSG00000182177.9,ENSG00000182255.6,ENSG00000182256.8,ENSG00000182264.4,ENSG00000182272.7,ENSG00000182329.6,ENSG00000182389.14,ENSG00000182450.8,ENSG00000182508.9,ENSG00000182601.6,ENSG00000182621.12,ENSG00000182674.5,ENSG00000182698.7,ENSG00000182700.3,ENSG00000182747.4,ENSG00000182771.13,ENSG00000182901.11,ENSG00000182902.9,ENSG00000183036.6,ENSG00000183044.7,ENSG00000183055.5,ENSG00000183114.6,ENSG00000183117.13,ENSG00000183145.4,ENSG00000183166.6,ENSG00000183248.7,ENSG00000183307.3,ENSG00000183317.12,ENSG00000183379.4,ENSG00000183454.9,ENSG00000183715.9,ENSG00000183773.11,ENSG00000183775.6,ENSG00000183778.13,ENSG00000183780.8,ENSG00000183783.6,ENSG00000183831.6,ENSG00000183888.4,ENSG00000184156.11,ENSG00000184205.10,ENSG00000184221.8,ENSG00</t>
  </si>
  <si>
    <t>UBERON:0001875</t>
  </si>
  <si>
    <t>globus pallidus</t>
  </si>
  <si>
    <t>Subcortical nucleus, functionally part of the basal ganglia, which consists of two segments the external (or lateral) and internal (or medial) separated by the medial medullary lamina in primates. In rodents, The globus pallidus lateral is separated from the medial segment by the fibers of the internal capsule/cerebral peduncle.</t>
  </si>
  <si>
    <t>CNhs12319,CNhs13801,CNhs14082,CNhs14549</t>
  </si>
  <si>
    <t>CATG00000000263.1,CATG00000000487.1,CATG00000000944.1,CATG00000001056.1,CATG00000001185.1,CATG00000001276.1,CATG00000001384.1,CATG00000001651.1,CATG00000001690.1,CATG00000002197.1,CATG00000002558.1,CATG00000002596.1,CATG00000002810.1,CATG00000003136.1,CATG00000003289.1,CATG00000003300.1,CATG00000003315.1,CATG00000003317.1,CATG00000003318.1,CATG00000003410.1,CATG00000003736.1,CATG00000003993.1,CATG00000004052.1,CATG00000004151.1,CATG00000004170.1,CATG00000004224.1,CATG00000004381.1,CATG00000004618.1,CATG00000004866.1,CATG00000005139.1,CATG00000005272.1,CATG00000005604.1,CATG00000005700.1,CATG00000005720.1,CATG00000005754.1,CATG00000006092.1,CATG00000006187.1,CATG00000006500.1,CATG00000006868.1,CATG00000006926.1,CATG00000006970.1,CATG00000006990.1,CATG00000007174.1,CATG00000007193.1,CATG00000007212.1,CATG00000007639.1,CATG00000007829.1,CATG00000007993.1,CATG00000008313.1,CATG00000008349.1,CATG00000008694.1,CATG00000008704.1,CATG00000008896.1,CATG00000008904.1,CATG00000009026.1,CATG00000009232.1,CATG00000009349.1,CATG00000009695.1,CATG00000009732.1,CATG00000009771.1,CATG00000009893.1,CATG00000010384.1,CATG00000010431.1,CATG00000010474.1,CATG00000010477.1,CATG00000010995.1,CATG00000011038.1,CATG00000011157.1,CATG00000011702.1,CATG00000011909.1,CATG00000012069.1,CATG00000012173.1,CATG00000012186.1,CATG00000012404.1,CATG00000012430.1,CATG00000013067.1,CATG00000013188.1,CATG00000013286.1,CATG00000013327.1,CATG00000013576.1,CATG00000013908.1,CATG00000014048.1,CATG00000014113.1,CATG00000014149.1,CATG00000014150.1,CATG00000014307.1,CATG00000015172.1,CATG00000015243.1,CATG00000015453.1,CATG00000015649.1,CATG00000015859.1,CATG00000015872.1,CATG00000016100.1,CATG00000016119.1,CATG00000016162.1,CATG00000016274.1,CATG00000016305.1,CATG00000016366.1,CATG00000016469.1,CATG00000016481.1,CATG00000016552.1,CATG00000016559.1,CATG00000016634.1,CATG00000016638.1,CATG00000016744.1,CATG00000016977.1,CATG00000017142.1,CATG00000017160.1,CATG00000017254.1,CATG00000017373.1,CATG00000017381.1,CATG00000017469.1,CATG00000017550.1,CATG00000017664.1,CATG00000017985.1,CATG00000018046.1,CATG00000018124.1,CATG00000018214.1,CATG00000018363.1,CATG00000018492.1,CATG00000018973.1,CATG00000019302.1,CATG00000019604.1,CATG00000019613.1,CATG00000019663.1,CATG00000019683.1,CATG00000019782.1,CATG00000019874.1,CATG00000019903.1,CATG00000020266.1,CATG00000020268.1,CATG00000020292.1,CATG00000020370.1,CATG00000020415.1,CATG00000020470.1,CATG00000020477.1,CATG00000020709.1,CATG00000020733.1,CATG00000020788.1,CATG00000020924.1,CATG00000021011.1,CATG00000021421.1,CATG00000021829.1,CATG00000022055.1,CATG00000022083.1,CATG00000022102.1,CATG00000022184.1,CATG00000022433.1,CATG00000022467.1,CATG00000022950.1,CATG00000023012.1,CATG00000023070.1,CATG00000023206.1,CATG00000023581.1,CATG00000023701.1,CATG00000023732.1,CATG00000023958.1,CATG00000023974.1,CATG00000023998.1,CATG00000024079.1,CATG00000024243.1,CATG00000024291.1,CATG00000024462.1,CATG00000024584.1,CATG00000024722.1,CATG00000024786.1,CATG00000025169.1,CATG00000025537.1,CATG00000025559.1,CATG00000025570.1,CATG00000025949.1,CATG00000026054.1,CATG00000026180.1,CATG00000026181.1,CATG00000026353.1,CATG00000026902.1,CATG00000027292.1,CATG00000027321.1,CATG00000027323.1,CATG00000027394.1,CATG00000027415.1,CATG00000027416.1,CATG00000027639.1,CATG00000027736.1,CATG00000027951.1,CATG00000028221.1,CATG00000028352.1,CATG00000028401.1,CATG00000028610.1,CATG00000028758.1,CATG00000028979.1,CATG00000029175.1,CATG00000029260.1,CATG00000029341.1,CATG00000029344.1,CATG00000029652.1,CATG00000029705.1,CATG00000030039.1,CATG00000030280.1,CATG00000030320.1,CATG00000030323.1,CATG00000030451.1,CATG00000030502.1,CATG00000030559.1,CATG00000030619.1,CATG00000030675.1,CATG00000030851.1,CATG00000031061.1,CATG00000031100.1,CATG00000031145.1,CATG00000031514.1,CATG00000031515.1,CATG00000031558.1,CATG00000031621.1,CATG00000031747.1,CATG00000031914.1,CATG00000032056.1,CATG00000032320.1,CATG00000032454.1,CATG00000032473.1,CATG00000032684.1,CATG00000032956.1,CATG00000033023.1,CATG00000033033.1,CATG00000033130.1,CATG00000033149.1,CATG00000033233.1,CATG00000033262.1,CATG00000033353.1,CATG00000033397.1,CATG00000033583.1,CATG00000033585.1,CATG00000033586.1,CATG00000033720.1,CATG00000033858.1,CATG00000033958.1,CATG00000034013.1,CATG00000034323.1,CATG00000034705.1,CATG00000035044.1,CATG00000035056.1,CATG00000035337.1,CATG00000035401.1,CATG00000035422.1,CATG00000035533.1,CATG00000035537.1,CATG00000035584.1,CATG00000036176.1,CATG00000036274.1,CATG00000036276.1,CATG00000036320.1,CATG00000036498.1,CATG00000036572.1,CATG00000036573.1,CATG00000036575.1,CATG00000036596.1,CATG00000036627.1,CATG00000036629.1,CATG00000036631.1,CATG00000036731.1,CATG00000036740.1,CATG00000036859.1,CATG00000036860.1,CATG00000036918.1,CATG00000037098.1,CATG00000037105.1,CATG00000037274.1,CATG00000037308.1,CATG00000037536.1,CATG00000037626.1,CATG00000037648.1,CATG00000037912.1,CATG00000038121.1,CATG00000038299.1,CATG00000038373.1,CATG00000038469.1,CATG00000038660.1,CATG00000038846.1,CATG00000039004.1,CATG00000039020.1,CATG00000039028.1,CATG00000039173.1,CATG00000039215.1,CATG00000039219.1,CATG00000039254.1,CATG00000039273.1,CATG00000039370.1,CATG00000039379.1,CATG00000039419.1,CATG00000039453.1,CATG00000039603.1,CATG00000039605.1,CATG00000039617.1,CATG00000039711.1,CATG00000039745.1,CATG00000039771.1,CATG00000039925.1,CATG00000039927.1,CATG00000039993.1,CATG00000039999.1,CATG00000040048.1,CATG00000040071.1,CATG00000040476.1,CATG00000040483.1,CATG00000040485.1,CATG00000040539.1,CATG00000040787.1,CATG00000040793.1,CATG00000040833.1,CATG00000040843.1,CATG00000040846.1,CATG00000040872.1,CATG00000040933.1,CATG00000040984.1,CATG00000041201.1,CATG00000041286.1,CATG00000041354.1,CATG00000041371.1,CATG00000041437.1,CATG00000041454.1,CATG00000041477.1,CATG00000041542.1,CATG00000041615.1,CATG00000041944.1,CATG00000042065.1,CATG00000042135.1,CATG00000042255.1,CATG00000042287.1,CATG00000042653.1,CATG00000042820.1,CATG00000042833.1,CATG00000042994.1,CATG00000043113.1,CATG00000043315.1,CATG00000043348.1,CATG00000043430.1,CATG00000043513.1,CATG00000043538.1,CATG00000043553.1,CATG00000043689.1,CATG00000043700.1,CATG00000043822.1,CATG00000043861.1,CATG00000043919.1,CATG00000043962.1,CATG00000044244.1,CATG00000044376.1,CATG00000044529.1,CATG00000044530.1,CATG00000044635.1,CATG00000044642.1,CATG00000044674.1,CATG00000044864.1,CATG00000044981.1,CATG00000045084.1,CATG00000045089.1,CATG00000045258.1,CATG00000045390.1,CATG00000045631.1,CATG00000045932.1,CATG00000046152.1,CATG00000046202.1,CATG00000046872.1,CATG00000047049.1,CATG00000047057.1,CATG00000047069.1,CATG00000047150.1,CATG00000047287.1,CATG00000047309.1,CATG00000047424.1,CATG00000047439.1,CATG00000047874.1,CATG00000047911.1,CATG00000047957.1,CATG00000048014.1,CATG00000048245.1,CATG00000048519.1,CATG00000048693.1,CATG00000048972.1,CATG00000049026.1,CATG00000049034.1,CATG00000049110.1,CATG00000049133.1,CATG00000049261.1,CATG00000049306.1,CATG00000049366.1,CATG00000049425.1,CATG00000049450.1,CATG00000049514.1,CATG00000049924.1,CATG00000049947.1,CATG00000050209.1,CATG00000050337.1,CATG00000050359.1,CATG00000050898.1,CATG00000051235.1,CATG00000051350.1,CATG00000051571.1,CATG00000051688.1,CATG00000051761.1,CATG00000051841.1,CATG00000051891.1,CATG00000052002.1,CATG00000052166.1,CATG00000052243.1,CATG00000052298.1,CATG00000052348.1,CATG00000052819.1,CATG00000052961.1,CATG00000053082.1,CATG00000053087.1,CATG00000053183.1,CATG00000053184.1,CATG00000053314.1,CATG00000053464.1,CATG00000053477.1,CATG00000053486.1,CATG00000053609.1,CATG00000053864.1,CATG00000053929.1,CATG00000054033.1,CATG00000054284.1,CATG00000054518.1,CATG00000054597.1,CATG00000054599.1,CATG00000054709.1,CATG00000054856.1,CATG00000054930.1,CATG00000055081.1,CATG00000055258.1,CATG00000055381.1,CATG00000055877.1,CATG00000055882.1,CATG00000056242.1,CATG00000056304.1,CATG00000056336.1,CATG00000056897.1,CATG00000056934.1,CATG00000056944.1,CATG00000056966.1,CATG00000057064.1,CATG00000057099.1,CATG00000057141.1,CATG00000057149.1,CATG00000057251.1,CATG00000057342.1,CATG00000057359.1,CATG00000057607.1,CATG00000057664.1,CATG00000057669.1,CATG00000057892.1,CATG00000057992.1,CATG00000058006.1,CATG00000058063.1,CATG00000058274.1,CATG00000058334.1,CATG00000058619.1,CATG00000058656.1,CATG00000058738.1,CATG00000058818.1,CATG00000058832.1,CATG00000058866.1,CATG00000059134.1,CATG00000059181.1,CATG00000059184.1,CATG00000059212.1,CATG00000059224.1,CATG00000059258.1,CATG00000059491.1,CATG00000059598.1,CATG00000059846.1,CATG00000060169.1,CATG00000060295.1,CATG00000060361.1,CATG00000060795.1,CATG00000060811.1,CATG00000060819.1,CATG00000061008.1,CATG00000061587.1,CATG00000061755.1,CATG00000061804.1,CATG00000061929.1,CATG00000061961.1,CATG00000061966.1,CATG00000062280.1,CATG00000062382.1,CATG00000062448.1,CATG00000062725.1,CATG00000062788.1,CATG00000062802.1,CATG00000062986.1,CATG00000063126.1,CATG00000063311.1,CATG00000063534.1,CATG00000063720.1,CATG00000063727.1,CATG00000064299.1,CATG00000064422.1,CATG00000064470.1,CATG00000064549.1,CATG00000064650.1,CATG00000065054.1,CATG00000065058.1,CATG00000065494.1,CATG00000065672.1,CATG00000065719.1,CATG00000066030.1,CATG00000066151.1,CATG00000066647.1,CATG00000066949.1,CATG00000067038.1,CATG00000067116.1,CATG00000067418.1,CATG00000067421.1,CATG00000067466.1,CATG00000067476.1,CATG00000067670.1,CATG00000067693.1,CATG00000068085.1,CATG00000068164.1,CATG00000068171.1,CATG00000068344.1,CATG00000068388.1,CATG00000068900.1,CATG00000069194.1,CATG00000069197.1,CATG00000070521.1,CATG00000070763.1,CATG00000070950.1,CATG00000071146.1,CATG00000071171.1,CATG00000071589.1,CATG00000071656.1,CATG00000071701.1,CATG00000071765.1,CATG00000071884.1,CATG00000072026.1,CATG00000072220.1,CATG00000072343.1,CATG00000072458.1,CATG00000072593.1,CATG00000072675.1,CATG00000072770.1,CATG00000072975.1,CATG00000073036.1,CATG00000073065.1,CATG00000073082.1,CATG00000073201.1,CATG00000073288.1,CATG00000073375.1,CATG00000073532.1,CATG00000073548.1,CATG00000073556.1,CATG00000073720.1,CATG00000073851.1,CATG00000074207.1,CATG00000074492.1,CATG00000074717.1,CATG00000074857.1,CATG00000074934.1,CATG00000075119.1,CATG00000075148.1,CATG00000075203.1,CATG00000075234.1,CATG00000075373.1,CATG00000075512.1,CATG00000076514.1,CATG00000076708.1,CATG00000076886.1,CATG00000077186.1,CATG00000077371.1,CATG00000077438.1,CATG00000077739.1,CATG00000077761.1,CATG00000077808.1,CATG00000077874.1,CATG00000077912.1,CATG00000078238.1,CATG00000078295.1,CATG00000078881.1,CATG00000078951.1,CATG00000079092.1,CATG00000079519.1,CATG00000079525.1,CATG00000079668.1,CATG00000079744.1,CATG00000079984.1,CATG00000080008.1,CATG00000080192.1,CATG00000080370.1,CATG00000080403.1,CATG00000080416.1,CATG00000080447.1,CATG00000080713.1,CATG00000081067.1,CATG00000081169.1,CATG00000081189.1,CATG00000081306.1,CATG00000081438.1,CATG00000081561.1,CATG00000081814.1,CATG00000081943.1,CATG00000082071.1,CATG00000082126.1,CATG00000082239.1,CATG00000082306.1,CATG00000082419.1,CATG00000082615.1,CATG00000082696.1,CATG00000082803.1,CATG00000082809.1,CATG00000082943.1,CATG00000083438.1,CATG00000083504.1,CATG00000083657.1,CATG00000083669.1,CATG00000083808.1,CATG00000083874.1,CATG00000084527.1,CATG00000084554.1,CATG00000084649.1,CATG00000084933.1,CATG00000085038.1,CATG00000085304.1,CATG00000085310.1,CATG00000085339.1,CATG00000085406.1,CATG00000085679.1,CATG00000085722.1,CATG00000085745.1,CATG00000085848.1,CATG00000086699.1,CATG00000086723.1,CATG00000086728.1,CATG00000086845.1,CATG00000086881.1,CATG00000086918.1,CATG00000087051.1,CATG00000087178.1,CATG00000087322.1,CATG00000088014.1,CATG00000088255.1,CATG00000088294.1,CATG00000088464.1,CATG00000088473.1,CATG00000088674.1,CATG00000088791.1,CATG00000088796.1,CATG00000088874.1,CATG00000089308.1,CATG00000089352.1,CATG00000089459.1,CATG00000089558.1,CATG00000089585.1,CATG00000089684.1,CATG00000089796.1,CATG00000089825.1,CATG00000090028.1,CATG00000090190.1,CATG00000090664.1,CATG00000090688.1,CATG00000090759.1,CATG00000090764.1,CATG00000090770.1,CATG00000090771.1,CATG00000090795.1,CATG00000090797.1,CATG00000090844.1,CATG00000090991.1,CATG00000091011.1,CATG00000091336.1,CATG00000091736.1,CATG00000091843.1,CATG00000091894.1,CATG00000091929.1,CATG00000092165.1,CATG00000092239.1,CATG00000092300.1,CATG00000092741.1,CATG00000092810.1,CATG00000092891.1,CATG00000093160.1,CATG00000093280.1,CATG00000093355.1,CATG00000093365.1,CATG00000093674.1,CATG00000093921.1,CATG00000094009.1,CATG00000094055.1,CATG00000094163.1,CATG00000094169.1,CATG00000094263.1,CATG00000095005.1,CATG00000095078.1,CATG00000095248.1,CATG00000095444.1,CATG00000095582.1,CATG00000095666.1,CATG00000095701.1,CATG00000095755.1,CATG00000095985.1,CATG00000096087.1,CATG00000096174.1,CATG00000096332.1,CATG00000096501.1,CATG00000096584.1,CATG00000096714.1,CATG00000097059.1,CATG00000097357.1,CATG00000097360.1,CATG00000097546.1,CATG00000097554.1,CATG00000097560.1,CATG00000097628.1,CATG00000097794.1,CATG00000097856.1,CATG00000097867.1,CATG00000097905.1,CATG00000097943.1,CATG00000097991.1,CATG00000098071.1,CATG00000098315.1,CATG00000098375.1,CATG00000098703.1,CATG00000099135.1,CATG00000099523.1,CATG00000099538.1,CATG00000099569.1,CATG00000099597.1,CATG00000100181.1,CATG00000100233.1,CATG00000100290.1,CATG00000100319.1,CATG00000100975.1,CATG00000101027.1,CATG00000101283.1,CATG00000101393.1,CATG00000101402.1,CATG00000101520.1,CATG00000101757.1,CATG00000101878.1,CATG00000101985.1,CATG00000102008.1,CATG00000102325.1,CATG00000102353.1,CATG00000102592.1,CATG00000102804.1,CATG00000102813.1,CATG00000103048.1,CATG00000103299.1,CATG00000104433.1,CATG00000104457.1,CATG00000104902.1,CATG00000104942.1,CATG00000105122.1,CATG00000105259.1,CATG00000105290.1,CATG00000105769.1,CATG00000105927.1,CATG00000105946.1,CATG00000106110.1,CATG00000106225.1,CATG00000106259.1,CATG00000106279.1,CATG00000106511.1,CATG00000106747.1,CATG00000106979.1,CATG00000107272.1,CATG00000107433.1,CATG00000107494.1,CATG00000107762.1,CATG00000107848.1,CATG00000107951.1,CATG00000108031.1,CATG00000108424.1,CATG00000108477.1,CATG00000108541.1,CATG00000108656.1,CATG00000108835.1,CATG00000108839.1,CATG00000108852.1,CATG00000108992.1,CATG00000109046.1,CATG00000109065.1,CATG00000109254.1,CATG00000109272.1,CATG00000109535.1,CATG00000109636.1,CATG00000109851.1,CATG00000109856.1,CATG00000110160.1,CATG00000110751.1,CATG00000110752.1,CATG00000110764.1,CATG00000110765.1,CATG00000110795.1,CATG00000110805.1,CATG00000110816.1,CATG00000110940.1,CATG00000111174.1,CATG00000111196.1,CATG00000111289.1,CATG00000112054.1,CATG00000112171.1,CATG00000112333.1,CATG00000112398.1,CATG00000112521.1,CATG00000112574.1,CATG00000112646.1,CATG00000112657.1,CATG00000112709.1,CATG00000112948.1,CATG00000113234.1,CATG00000113254.1,CATG00000113677.1,CATG00000114148.1,CATG00000114165.1,CATG00000114167.1,CATG00000114354.1,CATG00000114514.1,CATG00000114593.1,CATG00000114724.1,CATG00000114932.1,CATG00000115249.1,CATG00000115252.1,CATG00000115291.1,CATG00000115469.1,CATG00000115573.1,CATG00000115855.1,CATG00000116003.1,CATG00000116021.1,CATG00000116067.1,CATG00000116086.1,CATG00000116148.1,CATG00000116524.1,CATG00000116531.1,CATG00000116622.1,CATG00000116699.1,CATG00000116828.1,CATG00000116914.1,CATG00000117002.1,CATG00000117022.1,CATG00000117056.1,CATG00000117097.1,CATG00000117214.1,CATG00000117224.1,CATG00000117227.1,CATG00000117410.1,CATG00000117549.1,CATG00000117612.1,CATG00000117623.1,CATG00000117630.1,CATG00000117761.1,CATG00000117927.1,CATG00000118221.1,CATG00000118225.1,CATG00000118287.1,CATG00000118342.1,CATG00000118375.1,ENSG00000001561.6,ENSG00000003987.9,ENSG00000005513.9,ENSG00000006128.7,ENSG00000006377.9,ENSG00000006611.11,ENSG00000006747.10,ENSG00000010282.10,ENSG00000011201.6,ENSG00000011426.6,ENSG00000012171.13,ENSG00000013293.5,ENSG00000015592.12,ENSG00000016391.6,ENSG00000017373.11,ENSG00000018189.8,ENSG00000018236.10,ENSG00000018625.10,ENSG00000019144.12,ENSG00000020129.11,ENSG00000021300.9,ENSG00000033122.14,ENSG00000036530.4,ENSG00000046653.10,ENSG00000046889.14,ENSG00000047662.4,ENSG00000049089.9,ENSG00000053702.10,ENSG00000054179.7,ENSG00000054690.9,ENSG00000056736.5,ENSG00000064042.13,ENSG00000064393.11,ENSG00000064651.9,ENSG00000064787.8,ENSG00000065361.10,ENSG00000066032.14,ENSG00000066248.10,ENSG00000066468.16,ENSG00000067141.12,ENSG00000068078.13,ENSG00000068903.15,ENSG00000070214.11,ENSG00000070388.7,ENSG00000070748.13,ENSG00000071991.4,ENSG00000072041.12,ENSG00000072182.8,ENSG00000072952.14,ENSG00000073464.7,ENSG00000074211.9,ENSG00000075429.4,ENSG00000075461.5,ENSG00000076864.15,ENSG00000077063.6,ENSG00000077616.6,ENSG00000078295.11,ENSG00000078549.10,ENSG00000078579.8,ENSG00000078725.8,ENSG00000078804.8,ENSG00000079215.9,ENSG00000079337.11,ENSG00000080493.9,ENSG00000080822.12,ENSG00000081138.9,ENSG00000081479.8,ENSG00000081913.9,ENSG00000084453.12,ENSG00000084628.5,ENSG00000084710.9,ENSG00000086205.12,ENSG00000086288.7,ENSG00000087250.4,ENSG00000087258.9,ENSG00000087495.12,ENSG00000088367.16,ENSG00000088387.13,ENSG00000088538.12,ENSG00000088881.16,ENSG00000089041.12,ENSG00000089250.14,ENSG00000089558.4,ENSG00000091513.10,ENSG00000092096.10,ENSG00000092421.12,ENSG00000092529.18,ENSG00000092758.11,ENSG00000095587.8,ENSG00000099282.5,ENSG00000099822.2,ENSG00000099954.14,ENSG00000099984.6,ENSG00000100033.12,ENSG00000100146.12,ENSG00000100151.11,ENSG00000100302.6,ENSG00000100341.7,ENSG00000100399.11,ENSG00000100427.11,ENSG00000100433.11,ENSG00000100473.11,ENSG00000100505.9,ENSG00000100884.5,ENSG00000101049.10,ENSG00000101144.8,ENSG00000101180.11,ENSG00000101187.11,ENSG00000101198.10,ENSG00000101203.12,ENSG00000101276.10,ENSG00000101327.4,ENSG00000101438.3,ENSG00000101463.5,ENSG00000101542.5,ENSG00000102230.9,ENSG00000102452.11,ENSG00000102934.5,ENSG00000103089.4,ENSG00000103154.5,ENSG00000103184.7,ENSG00000103227.14,ENSG00000103449.7,ENSG00000103540.12,ENSG00000103647.8,ENSG00000103710.6,ENSG00000103740.5,ENSG00000104267.5,ENSG00000104313.13,ENSG00000104327.3,ENSG00000104833.6,ENSG00000105290.7,ENSG00000105499.9,ENSG00000105605.3,ENSG00000105695.10,ENSG00000105767.2,ENSG00000105784.11,ENSG00000105855.5,ENSG00000106078.13,ENSG00000106278.7,ENSG00000106772.13,ENSG00000107147.7,ENSG00000107317.7,ENSG00000107331.12,ENSG00000107902.9,ENSG00000108239.8,ENSG00000108370.11,ENSG00000108381.6,ENSG00000108387.10,ENSG00000108830.7,ENSG00000108852.10,ENSG00000109158.6,ENSG00000109458.4,ENSG00000109472.9,ENSG00000109654.10,ENSG00000109832.8,ENSG00000109846.3,ENSG00000109956.8,ENSG00000110436.7,ENSG00000110675.8,ENSG00000110786.13,ENSG00000110881.7,ENSG00000110975.4,ENSG00000111110.7,ENSG00000111181.8,ENSG00000111344.7,ENSG00000111783.8,ENSG00000112309.6,ENSG00000112333.7,ENSG00000112379.8,ENSG00000112531.12,ENSG00000112541.9,ENSG00000113231.9,ENSG00000113578.13,ENSG00000114166.7,ENSG00000114757.14,ENSG00000114790.8,ENSG00000114859.10,ENSG00000114993.11,ENSG00000115155.12,ENSG00000115266.7,ENSG00000115468.7,ENSG00000115896.11,ENSG00000116147.12,ENSG00000116329.6,ENSG00000116544.7,ENSG00000116574.4,ENSG00000116675.11,ENSG00000116981.3,ENSG00000116985.6,ENSG00000117115.8,ENSG00000117266.11,ENSG00000117408.6,ENSG00000117480.11,ENSG00000118298.6,ENSG00000118322.8,ENSG00000118785.9,ENSG00000118946.7,ENSG00000119547.5,ENSG00000119699.3,ENSG00000119711.8,ENSG00000119737.5,ENSG00000119973.3,ENSG00000120162.9,ENSG00000120658.8,ENSG00000121005.4,ENSG00000121335.10,ENSG00000121905.5,ENSG00000122012.9,ENSG00000122375.7,ENSG00000122585.3,ENSG00000123095.5,ENSG00000123119.7,ENSG00000123360.7,ENSG00000123560.9,ENSG00000123836.10,ENSG00000124103.8,ENSG00000124251.6,ENSG00000124374.8,ENSG00000124406.12,ENSG00000124479.8,ENSG00000124920.9,ENSG00000125247.11,ENSG00000125285.4,ENSG00000125462.12,ENSG00000125703.10,ENSG00000125820.5,ENSG00000125869.5,ENSG00000126217.16,ENSG00000126351.8,ENSG00000126500.3,ENSG00000126803.8,ENSG00000126822.11,ENSG00000126861.4,ENSG00000126878.8,ENSG00000127412.2,ENSG00000127585.7,ENSG00000127946.12,ENSG00000128242.8,ENSG00000128487.12,ENSG00000128578.5,ENSG00000128610.7,ENSG00000128683.9,ENSG00000129244.4,ENSG00000129422.9,ENSG00000130226.12,ENSG00000130283.7,ENSG00000130294.10,ENSG00000130643.4,ENSG00000130787.9,ENSG00000130876.7,ENSG00000130962.13,ENSG00000131044.12,ENSG00000131095.7,ENSG00000131097.2,ENSG00000131386.13,ENSG00000131409.8,ENSG00000131771.9,ENSG00000131899.6,ENSG00000131969.10,ENSG00000132164.5,ENSG00000132692.14,ENSG00000132702.8,ENSG00000132718.7,ENSG00000132832.5,ENSG00000132970.8,ENSG00000132975.6,ENSG00000133069.10,ENSG00000133256.8,ENSG00000133401.11,ENSG00000134042.8,ENSG00000134243.7,ENSG00000134343.8,ENSG00000134376.10,ENSG00000134548.5,ENSG00000134569.5,ENSG00000134716.5,ENSG00000134769.17,ENSG00000134817.9,ENSG00000135063.13,ENSG00000135245.9,ENSG00000135472.4,ENSG00000135525.14,ENSG00000135643.4,ENSG00000135744.7,ENSG00000135824.8,ENSG00000135916.11,ENSG00000135924.11,ENSG00000136002.12,ENSG00000136160.10,ENSG00000136237.14,ENSG00000136267.9,ENSG00000136274.8,ENSG00000136297.10,ENSG00000136541.10,ENSG00000136717.10,ENSG00000136750.7,ENSG00000136960.8,ENSG00000137561.4,ENSG00000137872.11,ENSG00000137941.12,ENSG00000138083.3,ENSG00000138152.7,ENSG00000138593.4,ENSG00000138650.7,ENSG00000138696.6,ENSG00000138741.6,ENSG00000139220.12,ENSG00000139292.8,ENSG00000139352.3,ENSG00000139438.5,ENSG00000139737.17,ENSG00000139890.5,ENSG00000140067.6,ENSG00000140479.12,ENSG00000140538.12,ENSG00000140600.12,ENSG00000141338.9,ENSG00000141404.11,ENSG00000141527.12,ENSG00000141540.6,ENSG00000141542.6,ENSG00000141639.7,ENSG00000141934.5,ENSG00000142583.13,ENSG00000143126.7,ENSG00000143171.8,ENSG00000143603.14,ENSG00000143772.5,ENSG00000144230.12,ENSG00000144283.17,ENSG00000144339.7,ENSG00000144847.8,ENSG00000145248.6,ENSG00000145284.7,ENSG00000145721.7,ENSG00000145794.12,ENSG00000145832.8,ENSG00000146005.3,ENSG00000146090.11,ENSG00000146122.12,ENSG00000146216.7,ENSG00000146360.7,ENSG00000146378.5,ENSG00000147082.13,ENSG00000147246.5,ENSG00000147437.5,ENSG00000147488.7,ENSG00000147588.6,ENSG00000148053.11,ENSG00000148123.10,ENSG00000148204.7,ENSG00000148219.12,ENSG00000148482.7,ENSG00000148541.8,ENSG00000148704.8,ENSG00000148826.6,ENSG00000149243.11,ENSG00000149294.12,ENSG00000149295.9,ENSG00000149305.2,ENSG00000149403.7,ENSG00000149557.8,ENSG00000149571.6,ENSG00000149633.7,ENSG00000150201.10,ENSG00000150275.13,ENSG00000150394.9,ENSG00000150471.11,ENSG00000150510.11,ENSG00000150627.11,ENSG00000150656.10,ENSG00000150672.12,ENSG00000150764.9,ENSG00000150867.9,ENSG00000151025.9,ENSG00000151150.16,ENSG00000151320.6,ENSG00000151322.14,ENSG00000151552.7,ENSG00000151572.12,ENSG00000151692.10,ENSG00000151778.6,ENSG00000151834.11,ENSG00000151967.14,ENSG00000152128.13,ENSG00000152208.7,ENSG00000152402.6,ENSG00000152467.5,ENSG00000152595.12,ENSG00000152910.14,ENSG00000152954.7,ENSG00000153291.11,ENSG00000153707.11,ENSG00000153930.6,ENSG00000154316.10,ENSG00000154493.13,ENSG00000154654.10,ENSG00000154655.10,ENSG00000154678.12,ENSG00000154864.7,ENSG00000154945.6,ENSG00000155886.7,ENSG00000155897.5,ENSG00000155980.7,ENSG00000156395.8,ENSG00000156475.14,ENSG00000157103.6,ENSG00000157306.10,ENSG00000157734.9,ENSG00000157827.15,ENSG00000157851.12,ENSG00000157890.13,ENSG00000157985.13,ENSG00000158077.4,ENSG00000158079.10,ENSG00000158106.8,ENSG00000158296.9,ENSG00000158315.6,ENSG00000158352.11,ENSG00000158859.9,ENSG00000158865.8,ENSG00000159337.6,ENSG00000159433.7,ENSG00000160161.5,ENSG00000160224.12,ENSG00000160307.5,ENSG00000160469.12,ENSG00000160678.7,ENSG00000160781.11,ENSG00000161610.1,ENSG00000161896.6,ENSG00000162073.9,ENSG00000162482.4,ENSG00000162598.9,ENSG00000162728.4,ENSG00000162944.6,ENSG00000162975.3,ENSG00000163285.7,ENSG00000163377.10,ENSG00000163485.11,ENSG00000163517.10,ENSG00000163531.11,ENSG00000163873.5,ENSG00000163884.3,ENSG00000164050.8,ENSG00000164076.12,ENSG00000164089.4,ENSG00000164116.12,ENSG00000164124.6,ENSG00000164176.8,ENSG00000164270.13,ENSG00000164303.6,ENSG00000164402.9,ENSG00000164403.10,ENSG00000164616.10,ENSG00000164627.13,ENSG00000164659.10,ENSG00000164867.6,ENSG00000164929.12,ENSG00000164970.10,ENSG00000165175.11,ENSG00000165185.10,ENSG00000165388.8,ENSG00000165424.6,ENSG00000165443.7,ENSG00000165478.6,ENSG00000165566.11,ENSG00000165795.16,ENSG00000165816.8,ENSG00000165868.8,ENSG00000165959.7,ENSG00000166091.15,ENSG00000166159.6,ENSG00000166342.14,ENSG00000166348.13,ENSG00000166473.12,ENSG00000166573.4,ENSG00000166682.6,ENSG00000166925.4,ENSG00000167191.7,ENSG00000167363.9,ENSG00000167414.4,ENSG00000167614.9,ENSG00000167619.7,ENSG00000167641.6,ENSG00000167723.10,ENSG00000167755.9,ENSG00000167765.3,ENSG00000167861.11,ENSG00000167971.14,ENSG00000167995.11,ENSG00000168032.4,ENSG00000168255.14,ENSG00000168280.12,ENSG00000168297.11,ENSG00000168309.12,ENSG00000168314.13,ENSG00000168481.4,ENSG00000168702.12,ENSG00000168710.13,ENSG00000168754.9,ENSG00000168913.6,ENSG00000169006.6,ENSG00000169085.7,ENSG00000169181.8,ENSG00000169247.7,ENSG00000169282.13,ENSG00000169306.5,ENSG00000169313.9,ENSG00000169325.9,ENSG00000169562.9,ENSG00000169840.4,ENSG00000169862.14,ENSG00000169918.5,ENSG00000170075.8,ENSG00000170113.11,ENSG00000170231.11,ENSG00000170324.15,ENSG00000170374.4,ENSG00000170390.10,ENSG00000170537.8,ENSG00000170616.9,ENSG00000170634.8,ENSG00000170743.12,ENSG00000170775.2,ENSG00000170915.8,ENSG00000171357.5,ENSG00000171368.10,ENSG00000171533.7,ENSG00000171551.7,ENSG00000171587.10,ENSG00000171766.11,ENSG00000171840.7,ENSG00000171877.15,ENSG00000171885.9,ENSG00000171956.5,ENSG00000172005.6,ENSG00000172247.3,ENSG00000172250.10,ENSG00000172379.14,ENSG00000172458.4,ENSG00000172461.6,ENSG00000172508.6,ENSG00000172824.10,ENSG00000172987.8,ENSG00000172995.12,ENSG00000173175.10,ENSG00000173253.10,ENSG00000173320.5,ENSG00000173452.9,ENSG00000173786.12,ENSG00000173805.11,ENSG00000173811.6,ENSG00000173988.8,ENSG00000174226.4,ENSG00000174599.4,ENSG00000174607.6,ENSG00000174680.5,ENSG00000174939.6,ENSG00000174945.9,ENSG00000174948.5,ENSG00000175155.4,ENSG00000175161.9,ENSG00000175262.10,ENSG00000175764.10,ENSG00000175785.8,ENSG00000176058.7,ENSG00000176076.6,ENSG00000176244.6,ENSG00000176381.4,ENSG00000176485.6,ENSG00000176533.8,ENSG00000176563.5,ENSG00000176595.3,ENSG00000176720.3,ENSG00000176734.3,ENSG00000176771.11,ENSG00000176912.3,ENSG00000177098.4,ENSG00000177103.9,ENSG00000177453.3,ENSG00000177511.5,ENSG00000177640.11,ENSG00000177807.6,ENSG00000177993.3,ENSG00000178082.5,ENSG00000178162.4,ENSG00000178568.9,ENSG00000178605.8,ENSG00000178722.8,ENSG00000178972.3,ENSG00000178997.7,ENSG00000179066.6,ENSG00000179104.4,ENSG00000179292.4,ENSG00000179363.6,ENSG00000179399.9,ENSG00000179403.10,ENSG00000179455.6,ENSG00000179520.6,ENSG00000179564.3,ENSG00000179673.3,ENSG00000180269.7,ENSG00000180332.5,ENSG00000180354.11,ENSG00000180481.6,ENSG00000180613.6,ENSG00000180720.6,ENSG00000180739.12,ENSG00000180834.3,ENSG00000180929.4,ENSG00000181291.5,ENSG00000181322.9,ENSG00000181409.7,ENSG00000181656.6,ENSG00000182103.3,ENSG00000182132.8,ENSG00000182141.5,ENSG00000182168.10,ENSG00000182175.9,ENSG00000182272.7,ENSG00000182378.8,ENSG00000182508.9,ENSG00000182600.5,ENSG00000182698.7,ENSG00000182747.4,ENSG00000182771.13,ENSG00000182851.2,ENSG00000182902.9,ENSG00000182916.7,ENSG00000183018.4,ENSG00000183036.6,ENSG00000183111.7,ENSG00000183196.4,ENSG00000183230.12,ENSG00000183379.4,ENSG00000183569.13,ENSG00000183657.2,ENSG00000183760.6,ENSG00000183773.11,ENSG00000183778.13,ENSG00000183783.6,ENSG00000183888.4,ENSG00000183960.4,ENSG00000184005.9,ENSG00000184144.5,ENSG00000184221.8,ENSG00000184226.10,ENSG00000184486.7,ENSG00000184809.8,ENSG00000184845.3,ENSG00000184984.8,ENSG00000184985.12,ENSG00000185046.14,ENSG00000185105.4,ENSG00000185352.7,ENSG00000185565.7,ENSG00000185610.6,ENSG00000185615.11,ENSG00000185634.7,ENSG00000185736.11,ENSG00000185837.3,ENSG00000185942.7,ENSG00000185985.7,ENSG00000186231.12,ENSG00000186235.6,ENSG00000186318.12,ENSG00000186417.9,ENSG00000186479.4,ENSG00000186868.11,ENSG00000187135.7,ENSG00000187147.13,ENSG00000187164.13,ENSG00000187323.7,ENSG00000187391.13,ENSG00000187398.7,ENSG00000187416.7,ENSG00000187773.7,ENSG00000187775.12,ENSG00000187902.7,ENSG00000187957.7,ENSG00000188039.9,ENSG00000188153.8,ENSG00000188269.4,ENSG00000188385.7,ENSG00000188477.8,ENSG00000188580.9,ENSG00000188662.5,ENSG00000188732.6,ENSG00000188916.4,ENSG00000188981.6,ENSG00000189127.3,ENSG00000189157.9,ENSG00000189195.5,ENSG00000196071.3,ENSG00000196104.6,ENSG00000196131.6,ENSG00000196169.10,ENSG00000196273.3,ENSG00000196338.8,ENSG00000196361.5,ENSG00000196376.6,ENSG00000196517.7,ENSG00000196581.6,ENSG00000196666.3,ENSG00000196767.4,ENSG00000196814.10,ENSG00000197047.1,ENSG00000197245.4,ENSG00000197251.3,ENSG00000197380.6,ENSG00000197430.6,ENSG00000197859.5,ENSG00000197959.9,ENSG00000197971.10,ENSG00000197992.2,ENSG00000198121.9,ENSG00000198208.7,ENSG00000198250.8,ENSG00000198417.5,ENSG00000198513.7,ENSG00000198597.4,ENSG00000198732.6,ENSG00000198739.6,ENSG00000198753.7,ENSG00000198756.6,ENSG00000198822.6,ENSG00000198835.3,ENSG00000198838.7,ENSG00000198930.8,ENSG00000198944.4,ENSG00000198948.7,ENSG00000199023.1,ENSG00000199161.1,ENSG00000199319.1,ENSG00000199325.1,ENSG00000199361.1,ENSG00000199643.1,ENSG00000199687.1,ENSG00000199846.1,ENSG00000199884.1,ENSG00000199892.2,ENSG00000199932.1,ENSG00000200296.1,ENSG00000200534.1,ENSG00000200807.1,ENSG00000200885.1,ENSG00000200889.1,ENSG00000200974.1,ENSG00000201033.1,ENSG00000201070.1,ENSG00000201098.1,ENSG00000201164.1,ENSG00000201231.1,ENSG00000201296.1,ENSG00000201317.1,ENSG00000201331.1,ENSG00000201439.1,ENSG00000201458.1,ENSG00000201607.1,ENSG00000201616.1,ENSG00000201648.1,ENSG00000201806.1,ENSG00000202093.1,ENSG00000202199.1,ENSG00000202380.1,ENSG00000202459.1,ENSG00000202538.1,ENSG00000203593.3,ENSG00000203650.3,ENSG00000203685.5,ENSG00000203737.2,ENSG00000203797.5,ENSG00000203805.6,ENSG00000203808.6,ENSG00000203877.3,ENSG00000203930.6,ENSG00000204099.7,ENSG00000204128.5,ENSG00000204241.3,ENSG00000204278.8,ENSG00000204306.2,ENSG00000204323.5,ENSG00000204347.3,ENSG00000204533.2,ENSG00000204580.7,ENSG00000204644.5,ENSG00000204653.5,ENSG00000204655.7,ENSG00000204681.6,ENSG00000204950.2,ENSG00000204957.1,ENSG00000204970.5,ENSG00000204993.3,ENSG00000205035.4,ENSG00000205116.3,ENSG00000205358.3,ENSG00000205364.3,ENSG00000205696.4,ENSG00000205704.5,ENSG00000205791.2,ENSG00000205809.5,ENSG00000205927.4,ENSG00000206149.6,ENSG00000206168.1,ENSG00000207182.1,ENSG00000207186.1,ENSG00000207201.1,ENSG00000207221.1,ENSG00000207625.1,ENSG00000207631.1,ENSG00000207647.1,ENSG00000207714.1,ENSG00000207781.1,ENSG00000207955.2,ENSG00000208772.1,ENSG00000210049.1,ENSG00000210100.1,ENSG00000210112.1,ENSG00000210135.1,ENSG00000210140.1,ENSG00000210144.1,ENSG00000210154.1,ENSG00000210164.1,ENSG00000210194.1,ENSG00000210196.2,ENSG00000211574.1,ENSG00000211584.9,ENSG00000212170.1,ENSG00000212743.1,ENSG00000213209.2,ENSG00000213642.3,ENSG00000213669.2,ENSG00000213842.2,ENSG00000213871.3,ENSG00000213994.3,ENSG00000214100.4,ENSG00000214255.4,ENSG00000214263.2,ENSG00000214313.4,ENSG00000214353.3,ENSG00000214491.4,ENSG00000214575.5,ENSG00000214652.4,ENSG00000214688.4,ENSG00000214857.4,ENSG00000214982.6,ENSG00000215374.5,ENSG00000215568.3,ENSG00000215838.4,ENSG00000216753.3,ENSG00000219392.1,ENSG00000219438.4,ENSG00000220008.2,ENSG00000221116.1,ENSG00000221309.1,ENSG00000221656.1,ENSG00000221887.4,ENSG00000222501.1,ENSG00000222736.1,ENSG00000222760.1,ENSG00000222790.1,ENSG00000223156.1,ENSG00000223238.1,ENSG00000223522.1,ENSG00000223548.1,ENSG00000223620.3,ENSG00000223802.3,ENSG00000223944.1,ENSG00000223989.1,ENSG00000224066.1,ENSG00000224189.2,ENSG00000224190.1,ENSG00000224243.1,ENSG00000224265.1,ENSG00000224318.1,ENSG00000224334.1,ENSG00000224569.3,ENSG00000224592.1,ENSG00000224738.1,ENSG00000224739.2,ENSG00000224775.2,ENSG00000224795.1,ENSG00000224810.1,ENSG00000224897.2,ENSG00000224924.2,ENSG00000224963.2,ENSG00000225056.1,ENSG00000225127.2,ENSG00000225140.1,ENSG00000225156.2,ENSG00000225174.1,ENSG00000225180.2,ENSG00000225208.1,ENSG00000225285.1,ENSG00000225330.1,ENSG00000225376.1,ENSG00000225473.1,ENSG00000225485.3,ENSG00000225531.1,ENSG00000225683.1,ENSG00000225706.1,ENSG00000225860.2,ENSG00000225877.1,ENSG00000225988.1,ENSG00000226124.2,ENSG00000226308.1,ENSG00000226403.1,ENSG00000226426.1,ENSG00000226432.3,ENSG00000226491.1,ENSG00000226496.1,ENSG00000226609.1,ENSG00000226837.2,ENSG00000226994.3,ENSG00000227076.1,ENSG00000227110.2,ENSG00000227115.2,ENSG00000227117.2,ENSG00000227157.1,ENSG00000227208.1,ENSG00000227275.1,ENSG00000227392.1,ENSG00000227456.3,ENSG00000227544.4,ENSG00000227624.2,ENSG00000227640.2,ENSG00000227700.1,ENSG00000227757.1,ENSG00000228044.2,ENSG00000228058.1,ENSG00000228126.1,ENSG00000228214.2,ENSG00000228237.1,ENSG00000228392.1,ENSG00000228404.1,ENSG00000228408.1,ENSG00000228421.2,ENSG00000228459.2,ENSG00000228466.1,ENSG00000228484.1,ENSG00000228528.1,ENSG00000228592.1,ENSG00000228624.3,ENSG00000228704.1,ENSG00000228793.1,ENSG0000</t>
  </si>
  <si>
    <t>UBERON:0001876</t>
  </si>
  <si>
    <t>amygdala</t>
  </si>
  <si>
    <t>Subcortical brain region lying anterior to the hippocampal formation in the temporal lobe and anterior to the temporal horn of the lateral ventricle in some species. It is usually subdivided into several groups. Functionally, it is not considered a unitary structure (MM).</t>
  </si>
  <si>
    <t>CNhs12311,CNhs13793,CNhs14078</t>
  </si>
  <si>
    <t>CATG00000000031.1,CATG00000000247.1,CATG00000000417.1,CATG00000000487.1,CATG00000000944.1,CATG00000001260.1,CATG00000001395.1,CATG00000001570.1,CATG00000001662.1,CATG00000001665.1,CATG00000001816.1,CATG00000002582.1,CATG00000002598.1,CATG00000003024.1,CATG00000003338.1,CATG00000003481.1,CATG00000003831.1,CATG00000004175.1,CATG00000005012.1,CATG00000005088.1,CATG00000005139.1,CATG00000005186.1,CATG00000005272.1,CATG00000006444.1,CATG00000006868.1,CATG00000006983.1,CATG00000007112.1,CATG00000007593.1,CATG00000007829.1,CATG00000007902.1,CATG00000007993.1,CATG00000008226.1,CATG00000008305.1,CATG00000008313.1,CATG00000008939.1,CATG00000009042.1,CATG00000009624.1,CATG00000009629.1,CATG00000009771.1,CATG00000009893.1,CATG00000010384.1,CATG00000010396.1,CATG00000010683.1,CATG00000011038.1,CATG00000011129.1,CATG00000011702.1,CATG00000012319.1,CATG00000012404.1,CATG00000012429.1,CATG00000013767.1,CATG00000013831.1,CATG00000013859.1,CATG00000014027.1,CATG00000014051.1,CATG00000014150.1,CATG00000014206.1,CATG00000014567.1,CATG00000015345.1,CATG00000015453.1,CATG00000015546.1,CATG00000015859.1,CATG00000016163.1,CATG00000016250.1,CATG00000016252.1,CATG00000016393.1,CATG00000016638.1,CATG00000016690.1,CATG00000016764.1,CATG00000016977.1,CATG00000017254.1,CATG00000017469.1,CATG00000017523.1,CATG00000017549.1,CATG00000017615.1,CATG00000017845.1,CATG00000017870.1,CATG00000017985.1,CATG00000018046.1,CATG00000018308.1,CATG00000019302.1,CATG00000019424.1,CATG00000019663.1,CATG00000019720.1,CATG00000019756.1,CATG00000019782.1,CATG00000019874.1,CATG00000019898.1,CATG00000019957.1,CATG00000019997.1,CATG00000020039.1,CATG00000020415.1,CATG00000020689.1,CATG00000020733.1,CATG00000020758.1,CATG00000021020.1,CATG00000021240.1,CATG00000021389.1,CATG00000021393.1,CATG00000021880.1,CATG00000021884.1,CATG00000022364.1,CATG00000022467.1,CATG00000023415.1,CATG00000023614.1,CATG00000023722.1,CATG00000023974.1,CATG00000023979.1,CATG00000024010.1,CATG00000024386.1,CATG00000024409.1,CATG00000024462.1,CATG00000024671.1,CATG00000024722.1,CATG00000024765.1,CATG00000025100.1,CATG00000025479.1,CATG00000025559.1,CATG00000025570.1,CATG00000025886.1,CATG00000026180.1,CATG00000026181.1,CATG00000026184.1,CATG00000026328.1,CATG00000026337.1,CATG00000026394.1,CATG00000026405.1,CATG00000026715.1,CATG00000027072.1,CATG00000027260.1,CATG00000027321.1,CATG00000027520.1,CATG00000027639.1,CATG00000027674.1,CATG00000027890.1,CATG00000028222.1,CATG00000028352.1,CATG00000028379.1,CATG00000028744.1,CATG00000028758.1,CATG00000028761.1,CATG00000028979.1,CATG00000029341.1,CATG00000029342.1,CATG00000029652.1,CATG00000029705.1,CATG00000029818.1,CATG00000030101.1,CATG00000030114.1,CATG00000030379.1,CATG00000030559.1,CATG00000030619.1,CATG00000030640.1,CATG00000030730.1,CATG00000031045.1,CATG00000031061.1,CATG00000031145.1,CATG00000031558.1,CATG00000031917.1,CATG00000032473.1,CATG00000032513.1,CATG00000032638.1,CATG00000032684.1,CATG00000032956.1,CATG00000033033.1,CATG00000033135.1,CATG00000033248.1,CATG00000033249.1,CATG00000033335.1,CATG00000033364.1,CATG00000033368.1,CATG00000033768.1,CATG00000033858.1,CATG00000033937.1,CATG00000034705.1,CATG00000034740.1,CATG00000034782.1,CATG00000035040.1,CATG00000035044.1,CATG00000035391.1,CATG00000035401.1,CATG00000035422.1,CATG00000035533.1,CATG00000035623.1,CATG00000035635.1,CATG00000035737.1,CATG00000036176.1,CATG00000036288.1,CATG00000036619.1,CATG00000036978.1,CATG00000037648.1,CATG00000038035.1,CATG00000038144.1,CATG00000038160.1,CATG00000038167.1,CATG00000038289.1,CATG00000038299.1,CATG00000038469.1,CATG00000038518.1,CATG00000038582.1,CATG00000038696.1,CATG00000038795.1,CATG00000038802.1,CATG00000038821.1,CATG00000039173.1,CATG00000039197.1,CATG00000039203.1,CATG00000039344.1,CATG00000039453.1,CATG00000039574.1,CATG00000039603.1,CATG00000039607.1,CATG00000039617.1,CATG00000039763.1,CATG00000039839.1,CATG00000039860.1,CATG00000039993.1,CATG00000040161.1,CATG00000040329.1,CATG00000040513.1,CATG00000040566.1,CATG00000040659.1,CATG00000040745.1,CATG00000041202.1,CATG00000041207.1,CATG00000041274.1,CATG00000041288.1,CATG00000041303.1,CATG00000041409.1,CATG00000041437.1,CATG00000041439.1,CATG00000041483.1,CATG00000041485.1,CATG00000041759.1,CATG00000041815.1,CATG00000042024.1,CATG00000042163.1,CATG00000042286.1,CATG00000042368.1,CATG00000043014.1,CATG00000043304.1,CATG00000043553.1,CATG00000043919.1,CATG00000044085.1,CATG00000044244.1,CATG00000044334.1,CATG00000044545.1,CATG00000044596.1,CATG00000044607.1,CATG00000044981.1,CATG00000045106.1,CATG00000045146.1,CATG00000045330.1,CATG00000045447.1,CATG00000045509.1,CATG00000046961.1,CATG00000047049.1,CATG00000047450.1,CATG00000047453.1,CATG00000047489.1,CATG00000047636.1,CATG00000048060.1,CATG00000049026.1,CATG00000049624.1,CATG00000049962.1,CATG00000050914.1,CATG00000051058.1,CATG00000051130.1,CATG00000051350.1,CATG00000051404.1,CATG00000051529.1,CATG00000051699.1,CATG00000051827.1,CATG00000051891.1,CATG00000052054.1,CATG00000052300.1,CATG00000052311.1,CATG00000052531.1,CATG00000052995.1,CATG00000053183.1,CATG00000053329.1,CATG00000053334.1,CATG00000053477.1,CATG00000053512.1,CATG00000053809.1,CATG00000054008.1,CATG00000054017.1,CATG00000054048.1,CATG00000054064.1,CATG00000054234.1,CATG00000054237.1,CATG00000054240.1,CATG00000054354.1,CATG00000054591.1,CATG00000054691.1,CATG00000054697.1,CATG00000055101.1,CATG00000055337.1,CATG00000055359.1,CATG00000055540.1,CATG00000055877.1,CATG00000056188.1,CATG00000056574.1,CATG00000057103.1,CATG00000057232.1,CATG00000057258.1,CATG00000057669.1,CATG00000057701.1,CATG00000057705.1,CATG00000057733.1,CATG00000057822.1,CATG00000057926.1,CATG00000058020.1,CATG00000058095.1,CATG00000058112.1,CATG00000058214.1,CATG00000058461.1,CATG00000058738.1,CATG00000058866.1,CATG00000058915.1,CATG00000059184.1,CATG00000060044.1,CATG00000060398.1,CATG00000060795.1,CATG00000060819.1,CATG00000061316.1,CATG00000061587.1,CATG00000061692.1,CATG00000061804.1,CATG00000061817.1,CATG00000061856.1,CATG00000061961.1,CATG00000061966.1,CATG00000062678.1,CATG00000063126.1,CATG00000063171.1,CATG00000063490.1,CATG00000063541.1,CATG00000063589.1,CATG00000063838.1,CATG00000064155.1,CATG00000064217.1,CATG00000064636.1,CATG00000064647.1,CATG00000065114.1,CATG00000065672.1,CATG00000065998.1,CATG00000066020.1,CATG00000066034.1,CATG00000066314.1,CATG00000066341.1,CATG00000066476.1,CATG00000066647.1,CATG00000066805.1,CATG00000067038.1,CATG00000067298.1,CATG00000067469.1,CATG00000067476.1,CATG00000067507.1,CATG00000067565.1,CATG00000067617.1,CATG00000067670.1,CATG00000068391.1,CATG00000068584.1,CATG00000069449.1,CATG00000071146.1,CATG00000071188.1,CATG00000071657.1,CATG00000071701.1,CATG00000071708.1,CATG00000071996.1,CATG00000072049.1,CATG00000072471.1,CATG00000072538.1,CATG00000072551.1,CATG00000072770.1,CATG00000073082.1,CATG00000073532.1,CATG00000073720.1,CATG00000074170.1,CATG00000074207.1,CATG00000074265.1,CATG00000074337.1,CATG00000074429.1,CATG00000074664.1,CATG00000074934.1,CATG00000075144.1,CATG00000075151.1,CATG00000075349.1,CATG00000075406.1,CATG00000075649.1,CATG00000075886.1,CATG00000076574.1,CATG00000077264.1,CATG00000077393.1,CATG00000077438.1,CATG00000077569.1,CATG00000077739.1,CATG00000077809.1,CATG00000077872.1,CATG00000078189.1,CATG00000078371.1,CATG00000078562.1,CATG00000078844.1,CATG00000079668.1,CATG00000080008.1,CATG00000080033.1,CATG00000080176.1,CATG00000080370.1,CATG00000080417.1,CATG00000080429.1,CATG00000080447.1,CATG00000081169.1,CATG00000081321.1,CATG00000081402.1,CATG00000081784.1,CATG00000081846.1,CATG00000081953.1,CATG00000082071.1,CATG00000082075.1,CATG00000082695.1,CATG00000083439.1,CATG00000083669.1,CATG00000083874.1,CATG00000083909.1,CATG00000084008.1,CATG00000084063.1,CATG00000084208.1,CATG00000084554.1,CATG00000084670.1,CATG00000085379.1,CATG00000085791.1,CATG00000086845.1,CATG00000086881.1,CATG00000087051.1,CATG00000087104.1,CATG00000087178.1,CATG00000087884.1,CATG00000087969.1,CATG00000088138.1,CATG00000088545.1,CATG00000088557.1,CATG00000088763.1,CATG00000088862.1,CATG00000089304.1,CATG00000089308.1,CATG00000089825.1,CATG00000090199.1,CATG00000090207.1,CATG00000090629.1,CATG00000090731.1,CATG00000090797.1,CATG00000090844.1,CATG00000090852.1,CATG00000091000.1,CATG00000091035.1,CATG00000091766.1,CATG00000092119.1,CATG00000092121.1,CATG00000092318.1,CATG00000092613.1,CATG00000092751.1,CATG00000092952.1,CATG00000093160.1,CATG00000093267.1,CATG00000093273.1,CATG00000093276.1,CATG00000093297.1,CATG00000093779.1,CATG00000093999.1,CATG00000094163.1,CATG00000094169.1,CATG00000094486.1,CATG00000094624.1,CATG00000094629.1,CATG00000094915.1,CATG00000094945.1,CATG00000095051.1,CATG00000095444.1,CATG00000095565.1,CATG00000095633.1,CATG00000095982.1,CATG00000095998.1,CATG00000096010.1,CATG00000096086.1,CATG00000096089.1,CATG00000096140.1,CATG00000096171.1,CATG00000096332.1,CATG00000096385.1,CATG00000096524.1,CATG00000096538.1,CATG00000096552.1,CATG00000096960.1,CATG00000097152.1,CATG00000097246.1,CATG00000097412.1,CATG00000097707.1,CATG00000097725.1,CATG00000097733.1,CATG00000097901.1,CATG00000097991.1,CATG00000098071.1,CATG00000098129.1,CATG00000098146.1,CATG00000098161.1,CATG00000098590.1,CATG00000098907.1,CATG00000099385.1,CATG00000099405.1,CATG00000099522.1,CATG00000099523.1,CATG00000099557.1,CATG00000099990.1,CATG00000100062.1,CATG00000100135.1,CATG00000100233.1,CATG00000100290.1,CATG00000100669.1,CATG00000100680.1,CATG00000100713.1,CATG00000100855.1,CATG00000100961.1,CATG00000100975.1,CATG00000101372.1,CATG00000101480.1,CATG00000101542.1,CATG00000101639.1,CATG00000101708.1,CATG00000101985.1,CATG00000102004.1,CATG00000102257.1,CATG00000102414.1,CATG00000102516.1,CATG00000102521.1,CATG00000102592.1,CATG00000103394.1,CATG00000103455.1,CATG00000104271.1,CATG00000104357.1,CATG00000104433.1,CATG00000104457.1,CATG00000105045.1,CATG00000105133.1,CATG00000105286.1,CATG00000105544.1,CATG00000105769.1,CATG00000106031.1,CATG00000106259.1,CATG00000106292.1,CATG00000107008.1,CATG00000107192.1,CATG00000107369.1,CATG00000107419.1,CATG00000108131.1,CATG00000108269.1,CATG00000108379.1,CATG00000108477.1,CATG00000108541.1,CATG00000108830.1,CATG00000108839.1,CATG00000108852.1,CATG00000108949.1,CATG00000109046.1,CATG00000109535.1,CATG00000109710.1,CATG00000109741.1,CATG00000109807.1,CATG00000109896.1,CATG00000109912.1,CATG00000110071.1,CATG00000110402.1,CATG00000110751.1,CATG00000110765.1,CATG00000111053.1,CATG00000111196.1,CATG00000111269.1,CATG00000111327.1,CATG00000111634.1,CATG00000111992.1,CATG00000112207.1,CATG00000112530.1,CATG00000112532.1,CATG00000113587.1,CATG00000113607.1,CATG00000113667.1,CATG00000113693.1,CATG00000113861.1,CATG00000113928.1,CATG00000114008.1,CATG00000114145.1,CATG00000114505.1,CATG00000115249.1,CATG00000115276.1,CATG00000116261.1,CATG00000116526.1,CATG00000116531.1,CATG00000116535.1,CATG00000116575.1,CATG00000116951.1,CATG00000116973.1,CATG00000117318.1,CATG00000117368.1,CATG00000117381.1,CATG00000117623.1,CATG00000117636.1,CATG00000117995.1,CATG00000118225.1,CATG00000118416.1,ENSG00000002746.10,ENSG00000003987.9,ENSG00000004848.6,ENSG00000004948.9,ENSG00000005379.11,ENSG00000005513.9,ENSG00000006116.3,ENSG00000006210.6,ENSG00000006283.13,ENSG00000006740.12,ENSG00000007001.8,ENSG00000007174.13,ENSG00000007516.9,ENSG00000008056.8,ENSG00000008118.5,ENSG00000008277.10,ENSG00000008735.10,ENSG00000010404.13,ENSG00000011083.4,ENSG00000011201.6,ENSG00000011332.15,ENSG00000011347.5,ENSG00000011677.8,ENSG00000013293.5,ENSG00000015592.12,ENSG00000018189.8,ENSG00000018236.10,ENSG00000018625.10,ENSG00000019505.3,ENSG00000020129.11,ENSG00000021645.13,ENSG00000022355.10,ENSG00000033122.14,ENSG00000036530.4,ENSG00000046653.10,ENSG00000047579.15,ENSG00000048540.10,ENSG00000050030.9,ENSG00000053108.12,ENSG00000053438.7,ENSG00000053524.7,ENSG00000054179.7,ENSG00000054356.9,ENSG00000054803.3,ENSG00000055813.5,ENSG00000056291.13,ENSG00000058335.11,ENSG00000058404.15,ENSG00000058866.10,ENSG00000059915.12,ENSG00000060709.9,ENSG00000061918.8,ENSG00000063015.15,ENSG00000063180.4,ENSG00000065609.10,ENSG00000066032.14,ENSG00000066248.10,ENSG00000067606.11,ENSG00000067715.9,ENSG00000067840.8,ENSG00000067842.13,ENSG00000068078.13,ENSG00000069712.9,ENSG00000070388.7,ENSG00000070729.9,ENSG00000070808.11,ENSG00000070886.6,ENSG00000072041.12,ENSG00000072071.12,ENSG00000072133.6,ENSG00000072201.9,ENSG00000072315.3,ENSG00000073670.9,ENSG00000074211.9,ENSG00000074317.6,ENSG00000075043.13,ENSG00000075340.18,ENSG00000075461.5,ENSG00000076864.15,ENSG00000077080.5,ENSG00000077264.10,ENSG00000078018.15,ENSG00000078053.12,ENSG00000078295.11,ENSG00000078328.15,ENSG00000078549.10,ENSG00000078579.8,ENSG00000078725.8,ENSG00000079101.12,ENSG00000079215.9,ENSG00000080224.13,ENSG00000080709.10,ENSG00000081138.9,ENSG00000081818.1,ENSG00000082556.6,ENSG00000084710.9,ENSG00000084731.9,ENSG00000084764.6,ENSG00000086717.14,ENSG00000087250.4,ENSG00000087258.9,ENSG00000087495.12,ENSG00000088538.12,ENSG00000088899.10,ENSG00000089250.14,ENSG00000091129.15,ENSG00000091428.13,ENSG00000091622.11,ENSG00000091664.7,ENSG00000092051.12,ENSG00000092096.10,ENSG00000099308.6,ENSG00000099625.8,ENSG00000099864.13,ENSG00000099960.8,ENSG00000100033.12,ENSG00000100095.14,ENSG00000100167.15,ENSG00000100276.9,ENSG00000100321.10,ENSG00000100341.7,ENSG00000100346.13,ENSG00000100427.11,ENSG00000100433.11,ENSG00000100505.9,ENSG00000100626.12,ENSG00000100884.5,ENSG00000101098.8,ENSG00000101180.11,ENSG00000101188.4,ENSG00000101198.10,ENSG00000101204.11,ENSG00000101210.6,ENSG00000101276.10,ENSG00000101298.9,ENSG00000101327.4,ENSG00000101438.3,ENSG00000101489.14,ENSG00000101542.5,ENSG00000101638.9,ENSG00000101746.11,ENSG00000101958.9,ENSG00000102003.6,ENSG00000102109.7,ENSG00000102230.9,ENSG00000102290.17,ENSG00000102385.8,ENSG00000102466.11,ENSG00000102468.6,ENSG00000103034.10,ENSG00000103154.5,ENSG00000103269.9,ENSG00000103316.6,ENSG00000103460.12,ENSG00000103528.12,ENSG00000103723.8,ENSG00000103740.5,ENSG00000104059.4,ENSG00000104112.4,ENSG00000104327.3,ENSG00000104381.8,ENSG00000104435.9,ENSG00000104888.5,ENSG00000104967.6,ENSG00000105255.6,ENSG00000105270.10,ENSG00000105278.6,ENSG00000105376.4,ENSG00000105409.11,ENSG00000105419.13,ENSG00000105520.6,ENSG00000105605.3,ENSG00000105613.5,ENSG00000105642.11,ENSG00000105649.5,ENSG00000105696.4,ENSG00000105737.5,ENSG00000106089.7,ENSG00000106236.3,ENSG00000106278.7,ENSG00000106689.6,ENSG00000106852.11,ENSG00000106976.14,ENSG00000107105.10,ENSG00000107130.6,ENSG00000107147.7,ENSG00000107282.5,ENSG00000107295.8,ENSG00000107518.12,ENSG00000107954.6,ENSG00000108018.11,ENSG00000108176.10,ENSG00000108231.7,ENSG00000108309.8,ENSG00000108352.7,ENSG00000108684.10,ENSG00000108797.7,ENSG00000108852.10,ENSG00000108947.4,ENSG00000109158.6,ENSG00000109339.14,ENSG00000109472.9,ENSG00000109738.6,ENSG00000109794.9,ENSG00000109832.8,ENSG00000109956.8,ENSG00000110076.14,ENSG00000110328.5,ENSG00000110427.10,ENSG00000110436.7,ENSG00000110675.8,ENSG00000110786.13,ENSG00000110881.7,ENSG00000111218.7,ENSG00000111344.7,ENSG00000111783.8,ENSG00000112038.13,ENSG00000112186.7,ENSG00000112290.8,ENSG00000112309.6,ENSG00000112333.7,ENSG00000112379.8,ENSG00000112530.7,ENSG00000113100.5,ENSG00000113231.9,ENSG00000113327.10,ENSG00000113763.6,ENSG00000113805.8,ENSG00000114279.9,ENSG00000114646.5,ENSG00000114757.14,ENSG00000114923.12,ENSG00000115041.8,ENSG00000115155.12,ENSG00000115194.6,ENSG00000115252.14,ENSG00000115266.7,ENSG00000116014.5,ENSG00000116147.12,ENSG00000116254.13,ENSG00000116329.6,ENSG00000116396.9,ENSG00000116544.7,ENSG00000116661.9,ENSG00000116675.11,ENSG00000116983.8,ENSG00000117069.10,ENSG00000117152.9,ENSG00000117154.7,ENSG00000117598.7,ENSG00000117600.8,ENSG00000117971.7,ENSG00000118160.9,ENSG00000118432.11,ENSG00000118473.17,ENSG00000118733.12,ENSG00000118946.7,ENSG00000119125.12,ENSG00000119698.7,ENSG00000119737.5,ENSG00000119946.9,ENSG00000119973.3,ENSG00000120088.10,ENSG00000120251.14,ENSG00000120645.7,ENSG00000120694.15,ENSG00000121335.10,ENSG00000121653.7,ENSG00000121753.8,ENSG00000121764.7,ENSG00000121871.3,ENSG00000121905.5,ENSG00000122574.6,ENSG00000122584.8,ENSG00000122585.3,ENSG00000122733.11,ENSG00000122966.9,ENSG00000123119.7,ENSG00000123570.3,ENSG00000123901.4,ENSG00000123965.12,ENSG00000124140.8,ENSG00000124194.11,ENSG00000124479.8,ENSG00000124507.6,ENSG00000125363.10,ENSG00000125398.5,ENSG00000125462.12,ENSG00000125510.11,ENSG00000125675.13,ENSG00000125814.13,ENSG00000125851.5,ENSG00000125869.5,ENSG00000125895.5,ENSG00000126351.8,ENSG00000126583.6,ENSG00000126733.16,ENSG00000126861.4,ENSG00000126950.7,ENSG00000127561.10,ENSG00000127585.7,ENSG00000128045.5,ENSG00000128245.10,ENSG00000128253.9,ENSG00000128254.9,ENSG00000128266.7,ENSG00000128285.4,ENSG00000128482.11,ENSG00000128564.5,ENSG00000128594.3,ENSG00000128610.7,ENSG00000128656.9,ENSG00000128683.9,ENSG00000128872.5,ENSG00000129159.6,ENSG00000129244.4,ENSG00000129682.9,ENSG00000129946.6,ENSG00000129951.14,ENSG00000129990.10,ENSG00000130035.2,ENSG00000130054.4,ENSG00000130226.12,ENSG00000130283.7,ENSG00000130287.9,ENSG00000130294.10,ENSG00000130477.10,ENSG00000130540.9,ENSG00000130558.14,ENSG00000130643.4,ENSG00000130711.3,ENSG00000130758.3,ENSG00000130822.11,ENSG00000131089.9,ENSG00000131409.8,ENSG00000131437.11,ENSG00000132164.5,ENSG00000132535.14,ENSG00000132563.11,ENSG00000132639.8,ENSG00000132640.10,ENSG00000132692.14,ENSG00000132718.7,ENSG00000132821.7,ENSG00000132832.5,ENSG00000132872.7,ENSG00000132932.12,ENSG00000132975.6,ENSG00000133019.7,ENSG00000133083.10,ENSG00000133105.3,ENSG00000133134.7,ENSG00000133169.5,ENSG00000133665.8,ENSG00000133878.4,ENSG00000134042.8,ENSG00000134121.5,ENSG00000134201.6,ENSG00000134343.8,ENSG00000134376.10,ENSG00000134569.5,ENSG00000134769.17,ENSG00000134817.9,ENSG00000134873.5,ENSG00000134909.14,ENSG00000134917.9,ENSG00000134982.12,ENSG00000135116.5,ENSG00000135144.3,ENSG00000135298.9,ENSG00000135299.12,ENSG00000135439.7,ENSG00000135454.9,ENSG00000135472.4,ENSG00000135502.12,ENSG00000135519.6,ENSG00000135625.6,ENSG00000135638.9,ENSG00000135643.4,ENSG00000135709.8,ENSG00000135750.10,ENSG00000135824.8,ENSG00000136002.12,ENSG00000136099.9,ENSG00000136267.9,ENSG00000136297.10,ENSG00000136531.9,ENSG00000136535.10,ENSG00000136854.13,ENSG00000136928.4,ENSG00000137252.5,ENSG00000137261.9,ENSG00000137825.6,ENSG00000137843.7,ENSG00000138028.10,ENSG00000138068.6,ENSG00000138078.11,ENSG00000138622.3,ENSG00000138653.5,ENSG00000138696.6,ENSG00000138769.6,ENSG00000138944.7,ENSG00000139155.4,ENSG00000139200.9,ENSG00000139220.12,ENSG00000139352.3,ENSG00000139364.6,ENSG00000139767.4,ENSG00000139874.5,ENSG00000139970.12,ENSG00000140067.6,ENSG00000140323.4,ENSG00000140403.8,ENSG00000140488.10,ENSG00000140538.12,ENSG00000140600.12,ENSG00000140798.11,ENSG00000141404.11,ENSG00000141431.5,ENSG00000141433.8,ENSG00000141639.7,ENSG00000141837.14,ENSG00000142235.4,ENSG00000142408.2,ENSG00000142549.9,ENSG00000142686.7,ENSG00000143126.7,ENSG00000143153.8,ENSG00000143195.8,ENSG00000143473.7,ENSG00000143502.10,ENSG00000143603.14,ENSG00000144040.8,ENSG00000144057.11,ENSG00000144119.3,ENSG00000144230.12,ENSG00000144290.12,ENSG00000144339.7,ENSG00000144355.10,ENSG00000144369.8,ENSG00000144406.14,ENSG00000144407.5,ENSG00000144460.10,ENSG00000144596.7,ENSG00000144834.8,ENSG00000144847.8,ENSG00000145063.10,ENSG00000145087.8,ENSG00000145198.10,ENSG00000145242.9,ENSG00000145284.7,ENSG00000145362.12,ENSG00000145428.10,ENSG00000145451.8,ENSG00000145721.7,ENSG00000145832.8,ENSG00000145864.8,ENSG00000145920.10,ENSG00000146005.3,ENSG00000146006.7,ENSG00000146216.7,ENSG00000146267.11,ENSG00000146352.8,ENSG00000146378.5,ENSG00000146469.8,ENSG00000147246.5,ENSG00000147402.7,ENSG00000147481.9,ENSG00000147588.6,ENSG00000147642.12,ENSG00000147655.6,ENSG00000147724.7,ENSG00000148053.11,ENSG00000148082.5,ENSG00000148123.10,ENSG00000148408.8,ENSG00000148482.7,ENSG00000148604.9,ENSG00000148798.5,ENSG00000148948.3,ENSG00000149294.12,ENSG00000149305.2,ENSG00000149403.7,ENSG00000149575.5,ENSG00000149654.5,ENSG00000149926.9,ENSG00000149927.13,ENSG00000149970.10,ENSG00000149972.6,ENSG00000150275.13,ENSG00000150337.9,ENSG00000150394.9,ENSG00000150471.11,ENSG00000150625.12,ENSG00000150627.11,ENSG00000150672.12,ENSG00000150873.7,ENSG00000151079.6,ENSG00000151320.6,ENSG00000151322.14,ENSG00000151490.9,ENSG00000151572.12,ENSG00000151778.6,ENSG00000151834.11,ENSG00000151952.10,ENSG00000151967.14,ENSG00000152034.6,ENSG00000152092.11,ENSG00000152154.6,ENSG00000152208.7,ENSG00000152315.4,ENSG00000152413.10,ENSG00000152503.5,ENSG00000152578.8,ENSG00000152583.8,ENSG00000152595.12,ENSG00000152784.11,ENSG00000152822.9,ENSG00000152932.6,ENSG00000152954.7,ENSG00000152969.12,ENSG00000153165.14,ENSG00000153233.8,ENSG00000153237.13,ENSG00000153253.11,ENSG00000153266.8,ENSG00000153291.11,ENSG00000153820.8,ENSG00000153993.9,ENSG00000154027.14,ENSG00000154118.8,ENSG00000154146.8,ENSG00000154162.9,ENSG00000154548.8,ENSG00000154654.10,ENSG00000154917.6,ENSG00000154975.9,ENSG00000155052.14,ENSG00000155093.13,ENSG00000155265.6,ENSG00000155511.13,ENSG00000155816.15,ENSG00000155897.5,ENSG00000155980.7,ENSG00000156011.12,ENSG00000156076.5,ENSG00000156097.8,ENSG00000156150.6,ENSG00000156298.8,ENSG00000156395.8,ENSG00000156475.14,ENSG00000156564.8,ENSG00000156687.6,ENSG00000156959.7,ENSG00000157005.3,ENSG00000157064.6,ENSG00000157103.6,ENSG00000157152.12,ENSG00000157219.3,ENSG00000157306.10,ENSG00000157368.6,ENSG00000157388.9,ENSG00000157470.7,ENSG00000157502.8,ENSG00000157542.8,ENSG00000157890.13,ENSG00000158008.5,ENSG00000158106.8,ENSG00000158301.14,ENSG00000158445.7,ENSG00000158560.10,ENSG00000158806.9,ENSG00000158856.13,ENSG00000159164.5,ENSG00000159337.6,ENSG00000159409.10,ENSG00000159712.10,ENSG00000159904.7,ENSG00000160145.11,ENSG00000160161.5,ENSG00000160224.12,ENSG00000160460.11,ENSG00000160469.12,ENSG00000160716.4,ENSG00000160963.9,ENSG00000161082.8,ENSG00000161149.7,ENSG00000161681.11,ENSG00000162006.5,ENSG00000162105.12,ENSG00000162188.5,ENSG00000162374.12,ENSG00000162426.10,ENSG00000162456.5,ENSG00000162545.5,ENSG00000162621.5,ENSG00000162630.5,ENSG00000162670.8,ENSG00000162706.8,ENSG00000162728.4,ENSG00000162782.11,ENSG00000162931.7,ENSG00000162951.6,ENSG00000162975.3,ENSG00000162981.12,ENSG00000162989.3,ENSG00000163012.3,ENSG00000163013.7,ENSG00000163032.7,ENSG00000163046.11,ENSG00000163053.6,ENSG00000163075.8,ENSG00000163285.7,ENSG00000163288.9,ENSG00000163406.6,ENSG00000163491.12,ENSG00000163536.8,ENSG00000163618.13,ENSG00000163630.6,ENSG00000163673.6,ENSG00000163793.8,ENSG00000163888.3,ENSG00000164061.4,ENSG00000164076.12,ENSG00000164082.10,ENSG00000164089.4,ENSG00000164100.7,ENSG00000164188.4,ENSG00000164199.11,ENSG00000164270.13,ENSG00000164326.4,ENSG00000164385.5,ENSG00000164398.8,ENSG00000164418.15,ENSG00000164588.4,ENSG00000164616.10,ENSG00000164638.6,ENSG00000164690.3,ENSG00000164742.10,ENSG00000164794.4,ENSG00000164796.13,ENSG00000164929.12,ENSG00000165023.5,ENSG00000165084.11,ENSG00000165186.9,ENSG00000165194.10,ENSG00000165238.12,ENSG00000165300.6,ENSG00000165379.9,ENSG00000165434.6,ENSG00000165443.7,ENSG00000165478.6,ENSG00000165566.11,ENSG00000165730.10,ENSG00000165795.16,ENSG00000165802.15,ENSG00000165899.6,ENSG00000165973.13,ENSG00000165985.8,ENSG00000166006.8,ENSG00000166105.11,ENSG00000166111.5,ENSG00000166159.6,ENSG00000166165.8,ENSG00000166206.9,ENSG00000166257.4,ENSG00000166342.14,ENSG00000166402.4,ENSG00000166448.10,ENSG00000166558.6,ENSG00000166573.4,ENSG00000166603.3,ENSG00000166676.10,ENSG00000166793.6,ENSG00000166862.6,ENSG00000166897.10,ENSG00000166924.4,ENSG00000166963.8,ENSG00000166984.7,ENSG00000167011.4,ENSG00000167281.14,ENSG00000167371.12,ENSG00000167524.10,ENSG00000167614.9,ENSG00000167619.7,ENSG00000167654.13,ENSG00000167702.7,ENSG00000167733.9,ENSG00000167889.8,ENSG00000167964.8,ENSG00000167971.14,ENSG00000168135.4,ENSG00000168280.12,ENSG00000168309.12,ENSG00000168490.9,ENSG00000168539.3,ENSG00000168546.6,ENSG00000168594.11,ENSG00000168702.12,ENSG00000168748.9,ENSG00000168830.6,ENSG00000168913.6,ENSG00000168959.10,ENSG00000169006.6,ENSG00000169085.7,ENSG00000169181.8,ENSG00000169255.9,ENSG00000169258.6,ENSG00000169306.5,ENSG00000169313.9,ENSG00000169330.4,ENSG00000169752.12,ENSG00000169760.13,ENSG00000169783.8,ENSG00000169851.11,ENSG00000169862.14,ENSG00000169884.9,ENSG00000169900.3,ENSG00000169918.5,ENSG00000169933.8,ENSG00000169992.5,ENSG00000170011.9,ENSG00000170075.8,ENSG00000170091.6,ENSG00000170370.10,ENSG00000170382.7,ENSG00000170390.10,ENSG00000170419.6,ENSG00000170500.8,ENSG00000170579.10,ENSG00000170743.12,ENSG00000171004.13,ENSG00000171126.7,ENSG00000171130.13,ENSG00000171189.12,ENSG00000171246.5,ENSG00000171385.5,ENSG00000171435.9,ENSG00000171450.4,ENSG00000171462.10,ENSG00000171476.17,ENSG00000171532.4,ENSG00000171533.7,ENSG00000171587.10,ENSG00000171617.9,ENSG00000171695.6,ENSG00000171798.13,ENSG00000171823.6,ENSG00000171885.9,ENSG00000172020.8,ENSG00000172031.6,ENSG00000172209.4,ENSG00000172250.10,ENSG00000172260.9,ENSG00000172264.12,ENSG00000172379.14,ENSG00000172461.6,ENSG00000172568.4,ENSG00000172733.10,ENSG00000172782.7,ENSG00000172803.13,ENSG00000172824.10,ENSG00000173110.6,ENSG00000173227.9,ENSG00000173258.8,ENSG00000173267.9,ENSG00000173320.5,ENSG00000173452.9,ENSG00000173805.11,ENSG00000173898.7,ENSG00000174145.7,ENSG00000174417.2,ENSG00000174453.5,ENSG00000174460.3,ENSG00000174469.13,ENSG00000174473.11,ENSG00000174482.6,ENSG00000174514.8,ENSG00000174521.7,ENSG00000174576.4,ENSG00000174672.11,ENSG00000174680.5,ENSG00000174684.6,ENSG00000174871.6,ENSG00000174939.6,ENSG00000175161.9,ENSG00000175170.10,ENSG00000175175.4,ENSG00000175182.9,ENSG00000175264.3,ENSG00000175497.12,ENSG00000175766.7,ENSG00000175873.3,ENSG00000175874.5,ENSG00000176165.7,ENSG00000176204.9,ENSG00000176244.6,ENSG00000176383.8,ENSG00000176490.4,ENSG00000176563.5,ENSG00000176595.3,ENSG00000176734.3,ENSG00000176749.4,ENSG00000176769.9,ENSG00000176884.10,ENSG00000176956.8,ENSG00000177108.5,ENSG00000177181.10,ENSG00000177182.6,ENSG00000177301.9,ENSG00000177380.9,ENSG00000177432.6,ENSG00000177453.3,ENSG00000177511.5,ENSG00000177519.3,ENSG00000177551.5,ENSG00000177614.5,ENSG00000177679.14,ENSG00000177807.6,ENSG00000177839.4,ENSG00000177875.3,ENSG00000178015.4,ENSG00000178162.4,ENSG00000178171.6,ENSG00000178233.13,ENSG00000178235.6,ENSG00000178394.3,ENSG00000178531.4,ENSG00000178568.9,ENSG00000178662.11,ENSG00000178796.8,ENSG00000178947.8,ENSG00000178965.9,ENSG00000179242.11,ENSG00000179399.9,ENSG00000179520.6,ENSG00000179542.11,ENSG00000179603.13,ENSG00000179611.2,ENSG00000179673.3,ENSG00000179698.9,ENSG00000179774.7,ENSG00000179796.7,ENSG00000179841.8,ENSG00000179915.16,ENSG00000180155.14,ENSG00000180332.5,ENSG00000180440.3,ENSG00000180481.6,ENSG00000180613.6,ENSG00000180616.4,ENSG00000180777.9,ENSG00000180828.1,ENSG00000181039.7,ENSG00000181085.10,ENSG00000181234.8,ENSG00000181291.5,ENSG00000181418.7,ENSG00000181449.2,ENSG00000181585.3,ENSG00000181790.6,ENSG00000182013.13,ENSG00000182050.9,ENSG00000182103.3,ENSG00000182132.8,ENSG00000182230.7,ENSG00000182255.6,ENSG00000182272.7,ENSG00000182329.6,ENSG00000182348.5,ENSG00000182450.8,ENSG00000182508.9,ENSG00000182601.6,ENSG00000182674.5,ENSG00000182732.12,ENSG00000182771.13,ENSG00000182870.8,ENSG00000182901.11,ENSG00000182902.9,ENSG00000182912.6,ENSG00000183066.10,ENSG00000183092.11,ENSG00000183114.6,ENSG00000183117.13,ENSG00000183166.6,ENSG00000183186.6,ENSG00000183248.7,ENSG00000183317.12,ENSG00000183454.9,ENSG00000183662.6,ENSG00000183715.9,ENSG00000183773.11,ENSG00000183775.6,ENSG00000183837.8,ENSG00000183888.4,ENSG00000183929.6,ENSG00000184156.11,ENSG00000184221.8,ENSG00000184226.10,ENSG00000184261.4,ENSG00000184368.11,ENSG00000184385.2,ENSG00000184515.6,ENSG00000184524.5,ENSG00000184611.7,ENSG00000184613.6,ENSG00000184672.7,ENSG00000184702.13,ENSG00000184716.9,ENSG00000184905.4,ENSG00000185046.14,ENSG00000185053.8,ENSG00000185090.10,ENSG00000185149.5,ENSG00000185274.7,ENSG00000185352.7,ENSG00000185518.7,ENSG00000185565.7,ENSG00000185666.10,ENSG00000185736.11,ENSG00000185737.8,ENSG00000185742.6,ENSG00000185774.10,ENSG00000185818.7,ENSG00000185924.6,ENSG00000185942.7,ENSG00000185985.7,ENSG00000185988.7,ENSG00000186094.12,ENSG00000186260.12,ENSG00000186297.7,ENSG00000186310.9,ENSG00000186369.5,ENSG00000186377.6,ENSG00000186462.7,ENSG00000186471.8,ENSG00000186472.15,ENSG00000186479.4,ENSG00000186481.11,ENSG00000186487.13,ENSG00000186642.11,ENSG00000186648.10,ENSG00000186675.5,ENSG00000186732.9,ENSG00000186862.13,ENSG00000186868.11,ENSG00000186907.3,ENSG00000186960.6,ENSG00000187068.2,ENSG00000187094.7,ENSG00000187122.12,ENSG00000187135.7,ENSG00000187323.7,ENSG00000187398.7,ENSG00000187416.7,ENSG00000187672.8,ENSG00000187730.6,ENSG00000187848.8,ENSG00000187902.7,ENSG00000187957.7,ENSG00000187984.8,ENSG00000188011.5,ENSG00000188032.5,ENSG00000188039.9,ENSG00000188051.6,ENSG00000188133.5,ENSG00000188162.6,ENSG00000188263.6,ENSG00000188385.7,ENSG00000188394.6,ENSG00000188517.10,ENSG00000188573.7,ENSG00000188662.5,ENSG00000188674.6,ENSG00000188729.2,ENSG00000188730.4,ENSG00000188760.6,ENSG00000188803.10,ENSG00000188859.5,ENSG00000188958.5,ENSG00000188981.6,ENSG00000189212.8,ENSG00000189275.3,ENSG00000189292.11,ENSG00000189420.7,ENSG00000196071.3,ENSG00000196090.8,ENSG00000196277.11,ENSG00000196338.8,ENSG00000196350.7,ENSG00000196353.7,ENSG00000196376.6,ENSG00000196503.2,ENSG00000196581.6,ENSG00000196593.5,ENSG00000196660.6,ENSG00000196872.6,ENSG00000196876.9,ENSG00000196972.6,ENSG00000196990.4,ENSG00000197106.6,ENSG00000197177.11,ENSG00000197283.8,ENSG00000197322.1,ENSG00000197380.6,ENSG00000197430.6,ENSG00000197457.5,ENSG00000197584.7,ENSG00000197753.6,ENSG00000197991.10,ENSG00000198003.7,ENSG00000198010.7,ENSG00000198208.7,ENSG00000198216.6,ENSG00000198300.8,ENSG00000198513.7,ENSG00000198739.6,ENSG00000198785.4,ENSG00000198794.7,ENSG00000198797.6,ENSG00000198825.7,ENSG00000198883.7,ENSG00000198910.8,ENSG00000198915.7,ENSG00000198932.8,ENSG00000198934.3,ENSG00000198944.4,ENSG00000199077.1,ENSG00000199361.1,ENSG00000199687.1,ENSG00000199769.1,ENSG00000200406.1,ENSG00000200413.1,ENSG00000200903.1,ENSG00000200949.1,ENSG00000201240.1,ENSG00000201317.1,ENSG00000201331.1,ENSG00000201628.1,ENSG00000201806.1,ENSG00000201839.1,ENSG00000202270.1,ENSG00000203279.3,ENSG00000203562.2,ENSG00000203593.3,ENSG00000203685.5,ENSG00000203809.5,ENSG00000203877.3,ENSG00000204052.4,ENSG00000204060.4,ENSG00000204065.2,ENSG00000204071.5,ENSG00000204241.3,ENSG00000204278.8,ENSG00000204306.2,ENSG00000204314.6,ENSG00000204352.2,ENSG00000204388.5,ENSG00000204390.8,ENSG00000204442.2,ENSG00000204624.6,ENSG00000204653.5,ENSG00000204681.6,ENSG00000204789.3,ENSG00000204851.5,ENSG00000204869.4,ENSG00000204961.5,ENSG00000204962.4,ENSG00000204965.4,ENSG00000204967.6,ENSG00000205035.4,ENSG00000205100.2,ENSG00000205106.2,ENSG00000205147.3,ENSG00000205279.4,ENSG00000205363.4,ENSG00000205704.5,ENSG00000205835.4,ENSG00000205927.4,ENSG00000206052.6,ENSG00000206187.3,ENSG00000206432.4,ENSG00000206579.7,ENSG00000206687.1,ENSG00000207128.1,ENSG00000207598.1,ENSG00000207703.1,ENSG00000207816.1,ENSG00000208772.1,ENSG00000210100.1,ENSG00000210112.1,ENSG00000212864.2,ENSG00000213023.5,ENSG00000213199.3,ENSG00000213424.4,ENSG00000213578.4,ENSG00000213760.6,ENSG00000214121.4,ENSG00000214216.6,ENSG00000214263.2,ENSG00000214290.3,ENSG00000214347.5,ENSG00000214353.3,ENSG00000214381.4,ENSG00000214548.10,ENSG00000214595.7,ENSG00000214688.4,ENSG00000214694.6,ENSG00000215162.1,ENSG00000215217.2,ENSG00000215218.3,ENSG00000215475.3,ENSG00000215571.4,ENSG00000215595.1,ENSG00000216285.4,ENSG00000216863.5,ENSG00000219438.4,ENSG00000220161.4,ENSG00000220205.4,ENSG00000220575.3,ENSG00000221178.1,ENSG00000221531.1,ENSG00000221630.1,ENSG00000221890.2,ENSG00000221946.3,ENSG00000222014.4,ENSG00000223536.1,ENSG00000223802.3,ENSG00000223812.1,ENSG00000223834.2,ENSG00000223930.1,ENSG00000223944.1,ENSG00000223989.1,ENSG00000224109.1,ENSG00000224116.2,ENSG00000224318.1,ENSG00000224661.1,ENSG00000224924.2,ENSG00000225106.1,ENSG00000225110.1,ENSG00000225140.1,ENSG00000225174.1,ENSG00000225206.4,ENSG00000225208.1,ENSG00000225302.1,ENSG00000225361.3,ENSG00000225465.6,ENSG00000225472.1,ENSG00000225506.2,ENSG00000225539.1,ENSG00000225647.1,ENSG00000225872.2,ENSG00000225914.1,ENSG00000225968.4,ENSG00000226137.3,ENSG00000226239.1,ENSG00000226308.1,ENSG00000226519.1,ENSG00000226530.1,ENSG00000226717.2,ENSG00000226912.1,ENSG00000226953.3,ENSG00000227051.4,ENSG00000227076.1,ENSG00000227082.1,ENSG00000227157.1,ENSG00000227356.2,ENSG00000227358.1,ENSG00000227455.2,ENSG00000227456.3,ENSG00000227544.4,ENSG00000227640.2,ENSG00000227700.1,ENSG00000227748.1,ENSG00000227848.1,ENSG00000227906.3,ENSG00000228010.1,ENSG00000228016.1,ENSG00000228058.1,ENSG00000228133.2,ENSG00000228135.1,ENSG00000228214.2,ENSG00000228222.1,ENSG00000228400.1,ENSG00000228408.1,ENSG00000228417.1,ENSG00000228421.2,ENSG00000228459.2,ENSG00000228528.1,ENSG00000228791.3,ENSG00000228824.2,ENSG00000228962.1,ENSG00000228971.2,ENSG00000229257.2,</t>
  </si>
  <si>
    <t>UBERON:0001890</t>
  </si>
  <si>
    <t>forebrain</t>
  </si>
  <si>
    <t>The most anterior region the brain including both the telencephalon and diencephalon.</t>
  </si>
  <si>
    <t>CNhs10637,CNhs10638,CNhs10641,CNhs10642,CNhs10643,CNhs10644,CNhs10646,CNhs10647,CNhs10649,CNhs10864,CNhs11782,CNhs11784,CNhs11787,CNhs11960,CNhs12005,CNhs12228,CNhs12229,CNhs12310,CNhs12311,CNhs12312,CNhs12314,CNhs12316,CNhs12317,CNhs12318,CNhs12319,CNhs12320,CNhs12321,CNhs12324,CNhs12610,CNhs12996,CNhs13793,CNhs13794,CNhs13795,CNhs13796,CNhs13797,CNhs13798,CNhs13801,CNhs13802,CNhs13803,CNhs13804,CNhs13805,CNhs13809,CNhs13912,CNhs14069,CNhs14070,CNhs14071,CNhs14073,CNhs14074,CNhs14076,CNhs14078,CNhs14081,CNhs14082,CNhs14083,CNhs14084,CNhs14221,CNhs14224,CNhs14226,CNhs14227,CNhs14230,CNhs14231,CNhs14549,CNhs14551,CNhs14552,CNhs14618</t>
  </si>
  <si>
    <t>CATG00000000031.1,CATG00000000183.1,CATG00000000263.1,CATG00000000417.1,CATG00000000442.1,CATG00000000487.1,CATG00000000512.1,CATG00000000711.1,CATG00000000944.1,CATG00000000960.1,CATG00000001087.1,CATG00000001260.1,CATG00000001283.1,CATG00000001316.1,CATG00000001331.1,CATG00000001384.1,CATG00000001395.1,CATG00000001543.1,CATG00000001565.1,CATG00000001570.1,CATG00000001662.1,CATG00000001665.1,CATG00000001710.1,CATG00000001744.1,CATG00000001906.1,CATG00000001994.1,CATG00000002062.1,CATG00000002237.1,CATG00000002561.1,CATG00000002582.1,CATG00000002596.1,CATG00000002663.1,CATG00000002718.1,CATG00000002765.1,CATG00000002936.1,CATG00000002958.1,CATG00000002996.1,CATG00000003125.1,CATG00000003136.1,CATG00000003266.1,CATG00000003278.1,CATG00000003289.1,CATG00000003291.1,CATG00000003300.1,CATG00000003303.1,CATG00000003309.1,CATG00000003325.1,CATG00000003338.1,CATG00000003410.1,CATG00000003470.1,CATG00000003569.1,CATG00000003745.1,CATG00000003768.1,CATG00000003810.1,CATG00000003830.1,CATG00000003863.1,CATG00000003891.1,CATG00000003993.1,CATG00000004036.1,CATG00000004052.1,CATG00000004091.1,CATG00000004114.1,CATG00000004175.1,CATG00000004224.1,CATG00000004252.1,CATG00000004376.1,CATG00000004455.1,CATG00000004464.1,CATG00000004478.1,CATG00000004492.1,CATG00000004493.1,CATG00000004816.1,CATG00000004823.1,CATG00000004825.1,CATG00000004844.1,CATG00000004846.1,CATG00000004874.1,CATG00000004923.1,CATG00000005088.1,CATG00000005139.1,CATG00000005186.1,CATG00000005225.1,CATG00000005272.1,CATG00000005541.1,CATG00000005717.1,CATG00000005759.1,CATG00000005765.1,CATG00000005842.1,CATG00000005849.1,CATG00000005864.1,CATG00000005899.1,CATG00000006034.1,CATG00000006040.1,CATG00000006044.1,CATG00000006092.1,CATG00000006193.1,CATG00000006258.1,CATG00000006449.1,CATG00000006466.1,CATG00000006484.1,CATG00000006500.1,CATG00000006868.1,CATG00000006926.1,CATG00000006970.1,CATG00000006983.1,CATG00000006990.1,CATG00000007046.1,CATG00000007117.1,CATG00000007174.1,CATG00000007282.1,CATG00000007293.1,CATG00000007338.1,CATG00000007354.1,CATG00000007374.1,CATG00000007389.1,CATG00000007536.1,CATG00000007547.1,CATG00000007548.1,CATG00000007552.1,CATG00000007639.1,CATG00000007655.1,CATG00000007829.1,CATG00000007993.1,CATG00000008033.1,CATG00000008305.1,CATG00000008313.1,CATG00000008619.1,CATG00000008704.1,CATG00000008709.1,CATG00000008825.1,CATG00000008896.1,CATG00000008904.1,CATG00000008939.1,CATG00000008952.1,CATG00000009038.1,CATG00000009232.1,CATG00000009338.1,CATG00000009605.1,CATG00000009624.1,CATG00000009673.1,CATG00000009676.1,CATG00000009677.1,CATG00000009695.1,CATG00000009732.1,CATG00000009771.1,CATG00000009893.1,CATG00000010259.1,CATG00000010404.1,CATG00000010460.1,CATG00000010474.1,CATG00000010520.1,CATG00000010815.1,CATG00000010877.1,CATG00000010950.1,CATG00000010995.1,CATG00000011038.1,CATG00000011082.1,CATG00000011123.1,CATG00000011157.1,CATG00000011645.1,CATG00000011702.1,CATG00000011894.1,CATG00000011979.1,CATG00000011984.1,CATG00000012087.1,CATG00000012173.1,CATG00000012319.1,CATG00000012404.1,CATG00000012430.1,CATG00000012476.1,CATG00000012584.1,CATG00000012933.1,CATG00000013067.1,CATG00000013188.1,CATG00000013221.1,CATG00000013286.1,CATG00000013334.1,CATG00000013405.1,CATG00000013468.1,CATG00000013767.1,CATG00000013831.1,CATG00000014020.1,CATG00000014048.1,CATG00000014051.1,CATG00000014054.1,CATG00000014056.1,CATG00000014113.1,CATG00000014150.1,CATG00000014654.1,CATG00000014655.1,CATG00000014740.1,CATG00000014801.1,CATG00000014863.1,CATG00000015304.1,CATG00000015345.1,CATG00000015431.1,CATG00000015453.1,CATG00000015546.1,CATG00000015838.1,CATG00000015859.1,CATG00000015872.1,CATG00000015888.1,CATG00000015911.1,CATG00000016100.1,CATG00000016119.1,CATG00000016162.1,CATG00000016163.1,CATG00000016250.1,CATG00000016252.1,CATG00000016260.1,CATG00000016305.1,CATG00000016319.1,CATG00000016359.1,CATG00000016385.1,CATG00000016393.1,CATG00000016466.1,CATG00000016469.1,CATG00000016481.1,CATG00000016519.1,CATG00000016531.1,CATG00000016552.1,CATG00000016559.1,CATG00000016577.1,CATG00000016638.1,CATG00000016690.1,CATG00000016744.1,CATG00000016764.1,CATG00000016787.1,CATG00000016913.1,CATG00000016977.1,CATG00000017160.1,CATG00000017254.1,CATG00000017361.1,CATG00000017368.1,CATG00000017373.1,CATG00000017381.1,CATG00000017469.1,CATG00000017549.1,CATG00000017550.1,CATG00000017605.1,CATG00000017615.1,CATG00000017658.1,CATG00000017664.1,CATG00000017825.1,CATG00000017845.1,CATG00000017870.1,CATG00000017981.1,CATG00000017985.1,CATG00000018046.1,CATG00000018090.1,CATG00000018150.1,CATG00000018158.1,CATG00000018302.1,CATG00000018304.1,CATG00000018363.1,CATG00000018492.1,CATG00000019224.1,CATG00000019238.1,CATG00000019277.1,CATG00000019279.1,CATG00000019302.1,CATG00000019327.1,CATG00000019375.1,CATG00000019424.1,CATG00000019477.1,CATG00000019478.1,CATG00000019507.1,CATG00000019589.1,CATG00000019613.1,CATG00000019627.1,CATG00000019646.1,CATG00000019662.1,CATG00000019663.1,CATG00000019683.1,CATG00000019685.1,CATG00000019689.1,CATG00000019756.1,CATG00000019782.1,CATG00000019874.1,CATG00000019898.1,CATG00000020039.1,CATG00000020077.1,CATG00000020134.1,CATG00000020216.1,CATG00000020220.1,CATG00000020266.1,CATG00000020292.1,CATG00000020298.1,CATG00000020370.1,CATG00000020415.1,CATG00000020634.1,CATG00000020659.1,CATG00000020666.1,CATG00000020689.1,CATG00000020733.1,CATG00000020758.1,CATG00000020788.1,CATG00000021011.1,CATG00000021286.1,CATG00000021332.1,CATG00000021384.1,CATG00000021389.1,CATG00000021393.1,CATG00000021421.1,CATG00000021477.1,CATG00000021542.1,CATG00000021813.1,CATG00000021852.1,CATG00000021880.1,CATG00000021927.1,CATG00000022055.1,CATG00000022304.1,CATG00000022349.1,CATG00000022351.1,CATG00000022352.1,CATG00000022353.1,CATG00000022360.1,CATG00000022433.1,CATG00000022467.1,CATG00000022514.1,CATG00000022620.1,CATG00000022758.1,CATG00000022783.1,CATG00000023012.1,CATG00000023077.1,CATG00000023179.1,CATG00000023353.1,CATG00000023415.1,CATG00000023500.1,CATG00000023542.1,CATG00000023581.1,CATG00000023701.1,CATG00000023722.1,CATG00000023732.1,CATG00000023739.1,CATG00000023929.1,CATG00000023958.1,CATG00000023974.1,CATG00000023979.1,CATG00000023998.1,CATG00000024010.1,CATG00000024079.1,CATG00000024243.1,CATG00000024385.1,CATG00000024386.1,CATG00000024618.1,CATG00000024671.1,CATG00000024680.1,CATG00000024683.1,CATG00000024722.1,CATG00000024786.1,CATG00000024806.1,CATG00000024850.1,CATG00000024976.1,CATG00000025051.1,CATG00000025054.1,CATG00000025154.1,CATG00000025177.1,CATG00000025251.1,CATG00000025282.1,CATG00000025349.1,CATG00000025376.1,CATG00000025521.1,CATG00000025559.1,CATG00000025570.1,CATG00000025620.1,CATG00000025949.1,CATG00000026180.1,CATG00000026181.1,CATG00000026187.1,CATG00000026337.1,CATG00000026405.1,CATG00000026412.1,CATG00000026456.1,CATG00000026460.1,CATG00000026477.1,CATG00000026480.1,CATG00000026501.1,CATG00000026511.1,CATG00000026516.1,CATG00000026715.1,CATG00000026893.1,CATG00000026931.1,CATG00000027034.1,CATG00000027072.1,CATG00000027292.1,CATG00000027321.1,CATG00000027391.1,CATG00000027416.1,CATG00000027520.1,CATG00000027615.1,CATG00000027630.1,CATG00000027643.1,CATG00000027674.1,CATG00000027712.1,CATG00000027736.1,CATG00000027751.1,CATG00000027882.1,CATG00000027890.1,CATG00000027900.1,CATG00000027951.1,CATG00000028006.1,CATG00000028019.1,CATG00000028157.1,CATG00000028266.1,CATG00000028352.1,CATG00000028379.1,CATG00000028429.1,CATG00000028560.1,CATG00000028573.1,CATG00000028576.1,CATG00000028610.1,CATG00000028744.1,CATG00000028758.1,CATG00000028769.1,CATG00000028782.1,CATG00000028783.1,CATG00000028979.1,CATG00000029175.1,CATG00000029264.1,CATG00000029341.1,CATG00000029342.1,CATG00000029344.1,CATG00000029423.1,CATG00000029636.1,CATG00000029652.1,CATG00000029705.1,CATG00000029818.1,CATG00000030035.1,CATG00000030089.1,CATG00000030101.1,CATG00000030323.1,CATG00000030327.1,CATG00000030436.1,CATG00000030455.1,CATG00000030502.1,CATG00000030503.1,CATG00000030559.1,CATG00000030619.1,CATG00000030640.1,CATG00000030664.1,CATG00000030675.1,CATG00000030730.1,CATG00000030910.1,CATG00000030954.1,CATG00000031006.1,CATG00000031007.1,CATG00000031045.1,CATG00000031061.1,CATG00000031145.1,CATG00000031252.1,CATG00000031514.1,CATG00000031515.1,CATG00000031558.1,CATG00000031717.1,CATG00000031747.1,CATG00000031917.1,CATG00000032049.1,CATG00000032056.1,CATG00000032398.1,CATG00000032473.1,CATG00000032558.1,CATG00000032638.1,CATG00000032680.1,CATG00000032684.1,CATG00000032942.1,CATG00000032956.1,CATG00000032959.1,CATG00000033033.1,CATG00000033130.1,CATG00000033133.1,CATG00000033149.1,CATG00000033163.1,CATG00000033216.1,CATG00000033233.1,CATG00000033237.1,CATG00000033249.1,CATG00000033262.1,CATG00000033271.1,CATG00000033301.1,CATG00000033335.1,CATG00000033353.1,CATG00000033368.1,CATG00000033585.1,CATG00000033751.1,CATG00000033768.1,CATG00000033813.1,CATG00000033819.1,CATG00000033858.1,CATG00000033958.1,CATG00000034013.1,CATG00000034229.1,CATG00000034282.1,CATG00000034323.1,CATG00000034480.1,CATG00000034556.1,CATG00000034615.1,CATG00000034670.1,CATG00000034684.1,CATG00000034705.1,CATG00000034752.1,CATG00000034770.1,CATG00000034860.1,CATG00000034891.1,CATG00000034893.1,CATG00000034898.1,CATG00000035044.1,CATG00000035056.1,CATG00000035162.1,CATG00000035174.1,CATG00000035391.1,CATG00000035401.1,CATG00000035422.1,CATG00000035533.1,CATG00000035623.1,CATG00000035635.1,CATG00000035737.1,CATG00000036070.1,CATG00000036166.1,CATG00000036176.1,CATG00000036183.1,CATG00000036274.1,CATG00000036308.1,CATG00000036309.1,CATG00000036566.1,CATG00000036572.1,CATG00000036573.1,CATG00000036619.1,CATG00000036627.1,CATG00000036629.1,CATG00000036631.1,CATG00000036734.1,CATG00000036940.1,CATG00000036978.1,CATG00000036982.1,CATG00000036988.1,CATG00000036995.1,CATG00000037105.1,CATG00000037107.1,CATG00000037260.1,CATG00000037297.1,CATG00000037308.1,CATG00000037518.1,CATG00000037610.1,CATG00000037767.1,CATG00000037923.1,CATG00000037925.1,CATG00000038026.1,CATG00000038035.1,CATG00000038041.1,CATG00000038144.1,CATG00000038151.1,CATG00000038161.1,CATG00000038174.1,CATG00000038236.1,CATG00000038289.1,CATG00000038299.1,CATG00000038373.1,CATG00000038598.1,CATG00000038743.1,CATG00000038756.1,CATG00000038785.1,CATG00000038795.1,CATG00000038821.1,CATG00000038827.1,CATG00000038846.1,CATG00000038978.1,CATG00000039004.1,CATG00000039020.1,CATG00000039024.1,CATG00000039087.1,CATG00000039123.1,CATG00000039173.1,CATG00000039215.1,CATG00000039217.1,CATG00000039238.1,CATG00000039265.1,CATG00000039298.1,CATG00000039308.1,CATG00000039344.1,CATG00000039370.1,CATG00000039419.1,CATG00000039420.1,CATG00000039453.1,CATG00000039482.1,CATG00000039525.1,CATG00000039534.1,CATG00000039603.1,CATG00000039607.1,CATG00000039616.1,CATG00000039617.1,CATG00000039685.1,CATG00000039757.1,CATG00000039759.1,CATG00000039771.1,CATG00000039787.1,CATG00000039839.1,CATG00000039846.1,CATG00000039860.1,CATG00000039888.1,CATG00000039925.1,CATG00000039926.1,CATG00000039933.1,CATG00000039993.1,CATG00000039999.1,CATG00000040069.1,CATG00000040073.1,CATG00000040126.1,CATG00000040147.1,CATG00000040161.1,CATG00000040236.1,CATG00000040264.1,CATG00000040304.1,CATG00000040315.1,CATG00000040335.1,CATG00000040494.1,CATG00000040530.1,CATG00000040535.1,CATG00000040539.1,CATG00000040561.1,CATG00000040659.1,CATG00000040722.1,CATG00000040724.1,CATG00000040787.1,CATG00000040833.1,CATG00000040843.1,CATG00000040846.1,CATG00000040872.1,CATG00000040933.1,CATG00000040984.1,CATG00000041066.1,CATG00000041126.1,CATG00000041127.1,CATG00000041202.1,CATG00000041207.1,CATG00000041222.1,CATG00000041247.1,CATG00000041253.1,CATG00000041270.1,CATG00000041274.1,CATG00000041275.1,CATG00000041286.1,CATG00000041303.1,CATG00000041319.1,CATG00000041320.1,CATG00000041437.1,CATG00000041439.1,CATG00000041465.1,CATG00000041483.1,CATG00000041516.1,CATG00000041533.1,CATG00000041542.1,CATG00000041615.1,CATG00000041815.1,CATG00000042163.1,CATG00000042171.1,CATG00000042190.1,CATG00000042245.1,CATG00000042255.1,CATG00000042286.1,CATG00000042368.1,CATG00000042653.1,CATG00000042690.1,CATG00000042732.1,CATG00000042823.1,CATG00000042826.1,CATG00000043014.1,CATG00000043017.1,CATG00000043024.1,CATG00000043245.1,CATG00000043304.1,CATG00000043538.1,CATG00000043544.1,CATG00000043546.1,CATG00000043553.1,CATG00000043701.1,CATG00000043822.1,CATG00000043868.1,CATG00000043878.1,CATG00000043919.1,CATG00000043965.1,CATG00000044079.1,CATG00000044085.1,CATG00000044244.1,CATG00000044334.1,CATG00000044367.1,CATG00000044524.1,CATG00000044595.1,CATG00000044607.1,CATG00000044642.1,CATG00000044670.1,CATG00000044674.1,CATG00000044753.1,CATG00000044981.1,CATG00000045085.1,CATG00000045099.1,CATG00000045212.1,CATG00000045258.1,CATG00000045330.1,CATG00000045374.1,CATG00000045387.1,CATG00000045390.1,CATG00000045466.1,CATG00000045509.1,CATG00000045621.1,CATG00000045691.1,CATG00000045707.1,CATG00000045830.1,CATG00000045834.1,CATG00000045888.1,CATG00000046035.1,CATG00000046407.1,CATG00000046447.1,CATG00000046523.1,CATG00000046881.1,CATG00000046882.1,CATG00000046961.1,CATG00000046977.1,CATG00000047024.1,CATG00000047038.1,CATG00000047049.1,CATG00000047069.1,CATG00000047222.1,CATG00000047240.1,CATG00000047241.1,CATG00000047281.1,CATG00000047287.1,CATG00000047323.1,CATG00000047345.1,CATG00000047364.1,CATG00000047424.1,CATG00000047439.1,CATG00000047450.1,CATG00000047453.1,CATG00000047471.1,CATG00000047487.1,CATG00000047489.1,CATG00000047636.1,CATG00000047858.1,CATG00000047891.1,CATG00000047893.1,CATG00000047911.1,CATG00000047946.1,CATG00000048152.1,CATG00000048179.1,CATG00000048359.1,CATG00000048536.1,CATG00000048737.1,CATG00000049026.1,CATG00000049110.1,CATG00000049261.1,CATG00000049336.1,CATG00000049366.1,CATG00000049514.1,CATG00000049624.1,CATG00000049920.1,CATG00000049923.1,CATG00000049924.1,CATG00000049947.1,CATG00000049954.1,CATG00000050150.1,CATG00000050337.1,CATG00000050657.1,CATG00000050696.1,CATG00000050870.1,CATG00000050914.1,CATG00000051058.1,CATG00000051130.1,CATG00000051235.1,CATG00000051350.1,CATG00000051571.1,CATG00000051645.1,CATG00000051699.1,CATG00000051761.1,CATG00000051849.1,CATG00000051891.1,CATG00000052113.1,CATG00000052141.1,CATG00000052142.1,CATG00000052243.1,CATG00000052298.1,CATG00000052511.1,CATG00000052649.1,CATG00000052650.1,CATG00000052670.1,CATG00000052754.1,CATG00000052819.1,CATG00000052919.1,CATG00000052961.1,CATG00000052980.1,CATG00000052993.1,CATG00000053087.1,CATG00000053183.1,CATG00000053184.1,CATG00000053198.1,CATG00000053323.1,CATG00000053329.1,CATG00000053334.1,CATG00000053458.1,CATG00000053464.1,CATG00000053477.1,CATG00000053609.1,CATG00000053610.1,CATG00000053862.1,CATG00000053901.1,CATG00000053929.1,CATG00000054017.1,CATG00000054029.1,CATG00000054033.1,CATG00000054046.1,CATG00000054064.1,CATG00000054234.1,CATG00000054237.1,CATG00000054240.1,CATG00000054354.1,CATG00000054413.1,CATG00000054428.1,CATG00000054511.1,CATG00000054527.1,CATG00000054591.1,CATG00000054642.1,CATG00000054646.1,CATG00000054691.1,CATG00000054697.1,CATG00000054744.1,CATG00000054930.1,CATG00000055021.1,CATG00000055083.1,CATG00000055381.1,CATG00000055463.1,CATG00000055484.1,CATG00000055540.1,CATG00000055877.1,CATG00000055882.1,CATG00000055909.1,CATG00000056063.1,CATG00000056141.1,CATG00000056188.1,CATG00000056232.1,CATG00000056280.1,CATG00000056934.1,CATG00000056944.1,CATG00000057103.1,CATG00000057149.1,CATG00000057174.1,CATG00000057229.1,CATG00000057232.1,CATG00000057268.1,CATG00000057275.1,CATG00000057669.1,CATG00000057701.1,CATG00000057733.1,CATG00000057802.1,CATG00000057813.1,CATG00000057822.1,CATG00000057892.1,CATG00000057926.1,CATG00000057961.1,CATG00000057964.1,CATG00000057998.1,CATG00000058006.1,CATG00000058020.1,CATG00000058072.1,CATG00000058081.1,CATG00000058095.1,CATG00000058112.1,CATG00000058120.1,CATG00000058125.1,CATG00000058203.1,CATG00000058233.1,CATG00000058251.1,CATG00000058318.1,CATG00000058409.1,CATG00000058488.1,CATG00000058505.1,CATG00000058545.1,CATG00000058672.1,CATG00000058719.1,CATG00000058738.1,CATG00000058739.1,CATG00000058746.1,CATG00000058748.1,CATG00000058866.1,CATG00000058910.1,CATG00000058915.1,CATG00000059134.1,CATG00000059154.1,CATG00000059162.1,CATG00000059207.1,CATG00000059212.1,CATG00000059224.1,CATG00000059257.1,CATG00000059277.1,CATG00000059285.1,CATG00000059456.1,CATG00000059477.1,CATG00000059598.1,CATG00000059618.1,CATG00000059787.1,CATG00000059846.1,CATG00000059978.1,CATG00000060022.1,CATG00000060061.1,CATG00000060068.1,CATG00000060069.1,CATG00000060254.1,CATG00000060295.1,CATG00000060361.1,CATG00000060405.1,CATG00000060663.1,CATG00000060668.1,CATG00000060685.1,CATG00000060691.1,CATG00000060721.1,CATG00000060742.1,CATG00000060795.1,CATG00000060811.1,CATG00000060819.1,CATG00000060862.1,CATG00000060867.1,CATG00000060907.1,CATG00000061010.1,CATG00000061213.1,CATG00000061390.1,CATG00000061487.1,CATG00000061587.1,CATG00000061639.1,CATG00000061692.1,CATG00000061768.1,CATG00000061804.1,CATG00000061817.1,CATG00000061840.1,CATG00000061913.1,CATG00000061929.1,CATG00000061961.1,CATG00000061966.1,CATG00000061968.1,CATG00000062235.1,CATG00000062238.1,CATG00000062240.1,CATG00000062280.1,CATG00000062441.1,CATG00000062446.1,CATG00000062476.1,CATG00000062509.1,CATG00000062514.1,CATG00000062528.1,CATG00000062678.1,CATG00000062725.1,CATG00000062788.1,CATG00000062802.1,CATG00000062875.1,CATG00000062885.1,CATG00000062971.1,CATG00000062986.1,CATG00000062991.1,CATG00000063058.1,CATG00000063126.1,CATG00000063171.1,CATG00000063189.1,CATG00000063343.1,CATG00000063480.1,CATG00000063534.1,CATG00000063589.1,CATG00000063691.1,CATG00000063727.1,CATG00000064074.1,CATG00000064174.1,CATG00000064217.1,CATG00000064287.1,CATG00000064299.1,CATG00000064422.1,CATG00000064470.1,CATG00000064694.1,CATG00000064750.1,CATG00000064897.1,CATG00000064910.1,CATG00000064916.1,CATG00000064955.1,CATG00000064965.1,CATG00000064967.1,CATG00000065324.1,CATG00000065372.1,CATG00000065501.1,CATG00000065672.1,CATG00000065699.1,CATG00000065719.1,CATG00000065722.1,CATG00000065811.1,CATG00000065998.1,CATG00000066020.1,CATG00000066030.1,CATG00000066135.1,CATG00000066191.1,CATG00000066287.1,CATG00000066314.1,CATG00000066341.1,CATG00000066476.1,CATG00000066497.1,CATG00000066647.1,CATG00000066648.1,CATG00000066660.1,CATG00000066805.1,CATG00000066837.1,CATG00000066868.1,CATG00000067038.1,CATG00000067298.1,CATG00000067417.1,CATG00000067418.1,CATG00000067423.1,CATG00000067469.1,CATG00000067478.1,CATG00000067617.1,CATG00000067670.1,CATG00000067697.1,CATG00000067992.1,CATG00000068171.1,CATG00000068251.1,CATG00000068391.1,CATG00000068584.1,CATG00000068644.1,CATG00000068824.1,CATG00000068900.1,CATG00000068978.1,CATG00000068982.1,CATG00000069194.1,CATG00000069256.1,CATG00000069449.1,CATG00000069480.1,CATG00000069907.1,CATG00000070365.1,CATG00000070412.1,CATG00000070422.1,CATG00000070521.1,CATG00000070950.1,CATG00000071009.1,CATG00000071146.1,CATG00000071168.1,CATG00000071172.1,CATG00000071188.1,CATG00000071506.1,CATG00000071563.1,CATG00000071657.1,CATG00000071663.1,CATG00000071701.1,CATG00000071708.1,CATG00000071776.1,CATG00000071777.1,CATG00000071918.1,CATG00000071965.1,CATG00000071988.1,CATG00000072010.1,CATG00000072013.1,CATG00000072018.1,CATG00000072024.1,CATG00000072026.1,CATG00000072029.1,CATG00000072049.1,CATG00000072070.1,CATG00000072098.1,CATG00000072102.1,CATG00000072219.1,CATG00000072220.1,CATG00000072343.1,CATG00000072358.1,CATG00000072362.1,CATG00000072454.1,CATG00000072456.1,CATG00000072471.1,CATG00000072505.1,CATG00000072551.1,CATG00000072593.1,CATG00000072634.1,CATG00000072675.1,CATG00000072770.1,CATG00000072854.1,CATG00000072858.1,CATG00000073065.1,CATG00000073068.1,CATG00000073082.1,CATG00000073242.1,CATG00000073288.1,CATG00000073400.1,CATG00000073532.1,CATG00000073548.1,CATG00000073720.1,CATG00000073976.1,CATG00000074135.1,CATG00000074151.1,CATG00000074170.1,CATG00000074207.1,CATG00000074406.1,CATG00000074415.1,CATG00000074419.1,CATG00000074492.1,CATG00000074518.1,CATG00000074605.1,CATG00000074619.1,CATG00000074664.1,CATG00000074691.1,CATG00000074717.1,CATG00000074857.1,CATG00000074934.1,CATG00000074991.1,CATG00000074992.1,CATG00000075144.1,CATG00000075148.1,CATG00000075150.1,CATG00000075151.1,CATG00000075184.1,CATG00000075188.1,CATG00000075192.1,CATG00000075194.1,CATG00000075306.1,CATG00000075349.1,CATG00000075373.1,CATG00000075615.1,CATG00000075886.1,CATG00000076032.1,CATG00000076514.1,CATG00000076574.1,CATG00000076590.1,CATG00000076863.1,CATG00000076886.1,CATG00000076945.1,CATG00000076989.1,CATG00000076994.1,CATG00000077233.1,CATG00000077375.1,CATG00000077438.1,CATG00000077496.1,CATG00000077499.1,CATG00000077514.1,CATG00000077563.1,CATG00000077569.1,CATG00000077624.1,CATG00000077719.1,CATG00000077729.1,CATG00000077732.1,CATG00000077739.1,CATG00000077761.1,CATG00000077809.1,CATG00000077822.1,CATG00000077872.1,CATG00000078144.1,CATG00000078202.1,CATG00000078284.1,CATG00000078295.1,CATG00000078477.1,CATG00000078680.1,CATG00000078703.1,CATG00000078881.1,CATG00000078917.1,CATG00000078951.1,CATG00000079011.1,CATG00000079065.1,CATG00000079092.1,CATG00000079519.1,CATG00000079525.1,CATG00000079668.1,CATG00000079768.1,CATG00000079979.1,CATG00000079984.1,CATG00000080008.1,CATG00000080033.1,CATG00000080174.1,CATG00000080176.1,CATG00000080231.1,CATG00000080416.1,CATG00000080417.1,CATG00000080429.1,CATG00000080439.1,CATG00000080447.1,CATG00000080531.1,CATG00000080584.1,CATG00000080713.1,CATG00000080797.1,CATG00000080851.1,CATG00000080853.1,CATG00000080922.1,CATG00000081067.1,CATG00000081169.1,CATG00000081189.1,CATG00000081287.1,CATG00000081298.1,CATG00000081364.1,CATG00000081381.1,CATG00000081408.1,CATG00000081433.1,CATG00000081437.1,CATG00000081468.1,CATG00000081561.1,CATG00000081633.1,CATG00000081639.1,CATG00000081846.1,CATG00000081852.1,CATG00000081943.1,CATG00000081953.1,CATG00000081959.1,CATG00000082071.1,CATG00000082073.1,CATG00000082126.1,CATG00000082255.1,CATG00000082298.1,CATG00000082306.1,CATG00000082354.1,CATG00000082419.1,CATG00000082526.1,CATG00000082627.1,CATG00000082696.1,CATG00000082803.1,CATG00000082809.1,CATG00000082943.1,CATG00000083004.1,CATG00000083439.1,CATG00000083504.1,CATG00000083549.1,CATG00000083657.1,CATG00000083669.1,CATG00000083724.1,CATG00000083780.1,CATG00000083795.1,CATG00000083874.1,CATG00000084301.1,CATG00000084398.1,CATG00000084406.1,CATG00000084511.1,CATG00000084554.1,CATG00000084649.1,CATG00000084669.1,CATG00000084670.1,CATG00000084711.1,CATG00000084804.1,CATG00000084819.1,CATG00000084834.1,CATG00000084862.1,CATG00000084956.1,CATG00000085038.1,CATG00000085339.1,CATG00000085644.1,CATG00000085658.1,CATG00000085674.1,CATG00000085679.1,CATG00000085686.1,CATG00000085699.1,CATG00000085700.1,CATG00000085714.1,CATG00000085737.1,CATG00000085745.1,CATG00000085797.1,CATG00000085848.1,CATG00000086430.1,CATG00000086439.1,CATG00000086553.1,CATG00000086682.1,CATG00000086800.1,CATG00000086831.1,CATG00000086845.1,CATG00000086881.1,CATG00000086894.1,CATG00000086947.1,CATG00000087051.1,CATG00000087178.1,CATG00000087197.1,CATG00000087322.1,CATG00000087490.1,CATG00000087606.1,CATG00000087621.1,CATG00000087699.1,CATG00000087815.1,CATG00000087876.1,CATG00000087969.1,CATG00000088014.1,CATG00000088041.1,CATG00000088098.1,CATG00000088138.1,CATG00000088274.1,CATG00000088304.1,CATG00000088309.1,CATG00000088311.1,CATG00000088337.1,CATG00000088372.1,CATG00000088394.1,CATG00000088473.1,CATG00000088545.1,CATG00000088549.1,CATG00000088656.1,CATG00000088674.1,CATG00000088678.1,CATG00000088683.1,CATG00000088763.1,CATG00000088791.1,CATG00000088862.1,CATG00000088941.1,CATG00000088994.1,CATG00000089147.1,CATG00000089220.1,CATG00000089308.1,CATG00000089352.1,CATG00000089459.1,CATG00000089537.1,CATG00000089538.1,CATG00000089581.1,CATG00000089585.1,CATG00000089590.1,CATG00000089605.1,CATG00000089680.1,CATG00000089684.1,CATG00000089825.1,CATG00000090190.1,CATG00000090207.1,CATG00000090211.1,CATG00000090305.1,CATG00000090629.1,CATG00000090688.1,CATG00000090719.1,CATG00000090731.1,CATG00000090754.1,CATG00000090761.1,CATG00000090764.1,CATG00000090770.1,CATG00000090771.1,CATG00000090776.1,CATG00000090797.1,CATG00000090844.1,CATG00000090961.1,CATG00000090991.1,CATG00000091000.1,CATG00000091035.1,CATG00000091099.1,CATG00000091219.1,CATG00000091228.1,CATG00000091247.1,CATG00000091287.1,CATG00000091305.1,CATG00000091387.1,CATG00000091464.1,CATG00000091483.1,CATG00000091736.1,CATG00000091766.1,CATG00000091799.1,CATG00000091811.1,CATG00000091894.1,CATG00000091904.1,CATG00000092119.1,CATG00000092121.1,CATG00000092165.1,CATG00000092239.1,CATG00000092298.1,CATG00000092300.1,CATG00000092318.1,CATG00000092542.1,CATG00000092544.1,CATG00000092551.1,CATG00000092564.1,CATG00000092578.1,CATG00000092581.1,CATG00000092603.1,CATG00000092657.1,CATG00000092751.1,CATG00000092779.1,CATG00000092810.1,CATG00000092891.1,CATG00000092952.1,CATG00000093002.1,CATG00000093160.1,CATG00000093190.1,CATG00000093220.1,CATG00000093239.1,CATG00000093273.1,CATG00000093280.1,CATG00000093297.1,CATG00000093518.1,CATG00000093672.1,CATG00000093674.1,CATG00000093892.1,CATG00000093989.1,CATG00000093999.1,CATG00000094057.1,CATG00000094140.1,CATG00000094163.1,CATG00000094169.1,CATG00000094264.1,CATG00000094290.1,CATG00000094316.1,CATG00000094466.1,CATG00000094474.1,CATG00000094476.1,CATG00000094486.1,CATG00000094509.1,CATG00000094596.1,CATG00000094716.1,CATG00000094721.1,CATG00000094728.1,CATG00000094887.1,CATG00000094892.1,CATG00000094961.1,CATG00000094983.1,CATG00000095001.1,CATG00000095041.1,CATG00000095055.1,CATG00000095118.1,CATG00000095444.1,CATG00000095531.1,CATG00000095582.1,CATG00000095605.1,CATG00000095666.1,CATG00000095701.1,CATG00000095755.1,CATG00000095763.1,CATG00000095783.1,CATG00000095785.1,CATG00000095815.1,CATG00000095982.1,CATG00000096069.1,CATG00000096087.1,CATG00000096098.1,CATG00000096140.1,CATG00000096171.1,CATG00000096261.1,CATG00000096332.1,CATG00000096501.1,CATG00000096524.1,CATG00000096538.1,CATG00000096552.1,CATG00000096714.1,CATG00000096960.1,CATG00000096977.1,CATG00000096985.1,CATG00000097055.1,CATG00000097082.1,CATG00000097357.1,CATG00000097445.1,CATG00000097451.1,CATG00000097456.1,CATG00000097465.1,CATG00000097554.1,CATG00000097560.1,CATG00000097628.1,CATG00000097652.1,CATG00000097660.1,CATG00000097665.1,CATG00000097671.1,CATG00000097673.1,CATG00000097707.1,CATG00000097725.1,CATG00000097733.1,CATG00000097758.1,CATG00000097794.1,CATG00000097901.1,CATG00000097905.1,CATG00000097938.1,CATG00000097943.1,CATG00000097991.1,CATG00000098071.1,CATG00000098129.1,CATG00000098146.1,CATG00000098250.1,CATG00000098253.1,CATG00000098308.1,CATG00000098466.1,CATG00000098696.1,CATG00000098907.1,CATG00000099135.1,CATG00000099157.1,CATG00000099385.1,CATG00000099405.1,CATG00000099522.1,CATG00000099523.1,CATG00000099557.1,CATG00000099569.1,CATG00000099597.1,CATG00000099602.1,CATG00000099612.1,CATG00000099627.1,CATG00000099632.1,CATG00000099990.1,CATG00000100022.1,CATG00000100062.1,CATG00000100181.1,CATG00000100233.1,CATG00000100241.1,CATG00000100290.1,CATG00000100509.1,CATG00000100618.1,CATG00000100625.1,CATG00000100669.1,CATG00000100676.1,CATG00000100855.1,CATG00000100975.1,CATG00000101008.1,CATG00000101011.1,CATG00000101168.1,CATG00000101171.1,CATG00000101205.1,CATG00000101245.1,CATG00000101272.1,CATG00000101283.1,CATG00000101343.1,CATG00000101344.1,CATG00000101372.1,CATG00000101373.1,CATG00000101393.1,CATG00000101402.1,CATG00000101427.1,CATG00000101468.1,CATG00000101480.1,CATG00000101542.1,CATG00000101633.1,CATG00000101639.1,CATG00000101644.1,CATG00000101660.1,CATG00000101675.1,CATG00000101708.1,CATG00000101757.1,CATG00000101766.1,CATG00000101811.1,CATG00000101882.1,CATG00000101985.1,CATG00000102004.1,CATG00000102005.1,CATG00000102021.1,CATG00000102128.1,CATG00000102142.1,CATG00000102257.1,CATG00000102414.1,CATG00000102449.1,CATG00000102516.1,CATG00000102592.1,CATG00000102810.1,CATG00000103048.1,CATG00000103094.1,CATG00000103117.1,CATG00000103135.1,CATG00000103394.1,CATG00000103507.1,CATG00000103584.1,CATG00000103763.1,CATG00000103788.1,CATG00000104128.1,CATG00000104172.1,CATG00000104271.1,CATG00000104357.1,CATG00000104377.1,CATG00000104381.1,CATG00000104407.1,CATG00000104423.1,CATG00000104457.1,CATG00000104472.1,CATG00000104592.1,CATG00000104596.1,CATG00000104644.1,CATG00000104824.1,CATG00000104902.1,CATG00000104923.1,CATG00000105045.1,CATG00000105133.1,CATG00000105251.1,CATG00000105259.1,CATG00000105265.1,CATG00000105286.1,CATG00000105345.1,CATG00000105435.1,CATG00000105464.1,CATG00000105473.1,CATG00000105544.1,CATG00000105545.1,CATG00000105548.1,CATG00000105571.1,CATG00000105769.1,CATG00000105770.1,CATG00000105927.1,CATG00000106031.1,CATG00000106034.1,CATG00000106073.1,CATG00000106110.1,CATG00000106211.1,CATG00000106229.1,CATG00000106259.1,CATG00000106279.1,CATG00000106292.1,CATG00000106302.1,CATG00000106511.1,CATG00000106639.1,CATG00000106763.1,CATG00000107014.1,CATG00000107019.1,CATG00000107096.1,CATG00000107100.1,CATG00000107157.1,CATG00000107192.1,CATG00000107433.1,CATG00000107494.1,CATG00000107529.1,CATG00000107640.1,CATG00000107689.1,CATG00000107753.1,CATG00000107951.1,CATG00000108026.1,CATG00000108031.1,CATG00000108131.1,CATG00000108296.1,CATG00000108306.1,CATG00000108329.1,CATG00000108379.1,CATG00000108399.1,CATG00000108403.1,CATG00000108424.1,CATG00000108477.1,CATG00000108541.1,CATG00000108673.1,CATG00000108674.1,CATG00000108815.1,CATG00000108830.1,CATG00000108835.1,CATG00000108839.1,CATG00000108976.1,CATG00000108992.1,CATG00000109046.1,CATG00000109065.1,CATG00000109118.1,CATG00000109141.1,CATG00000109254.1,CATG00000109272.1,CATG00000109309.1,CATG00000109345.1,CATG00000109735.1,CATG00000109741.1,CATG00000109763.1,CATG00000109807.1,CATG00000109831.1,CATG00000109851.1,CATG00000109856.1,CATG00000109896.1,CATG00000109912.1,CATG00000109940.1,CATG00000109954.1,CATG00000109967.1,CATG00000110027.1,CATG00000110095.1,CATG00000110325.1,CATG00000110402.1,CATG00000110403.1,CATG00000110436.1,CATG00000110596.1,CATG00000110751.1,CATG00000110752.1,CATG00000110764.1,CATG00000110765.1,CATG00000110795.1,CATG00000110805.1,CATG00000110822.1,CATG00000111053.1,CATG00000111063.1,CATG00000111066.1,CATG00000111158.1,CATG00000111174.1,CATG00000111196.1,CATG00000111198.1,CATG00000111273.1,CATG00000111327.1,CATG00000111602.1,CATG00000111607.1,CATG00000111634.1,CATG00000111654.1,CATG00000111992.1,CATG00000111993.1,CATG00000112015.1,CATG00000112054.1,CATG00000112074.1,CATG00000112143.1,CATG00000112146.1,CATG00000112157.1,CATG00000112171.1,CATG00000112403.1,CATG00000112574.1,CATG00000112575.1,CATG00000112641.1,CATG00000112642.1,CATG00000112643.1,CATG00000112646.1,CATG00000112709.1,CATG00000112790.1,CATG00000112948.1,CATG00000113223.1,CATG00000113234.1,CATG00000113275.1,CATG00000113607.1,CATG00000113667.1,CATG00000113673.1,CATG00000113677.1,CATG00000113693.1,CATG00000113699.1,CATG00000113861.1,CATG00000113892.1,CATG00000114008.1,CATG00000114144.1,CATG00000114145.1,CATG00000114148.1,CATG00000114165.1,CATG00000114167.1,CATG00000114289.1,CATG00000114321.1,CATG00000114354.1,CATG00000114514.1,CATG00000114593.1,CATG00000114605.1,CATG00000114643.1,CATG00000114724.1,CATG00000115276.1,CATG00000115291.1,CATG00000115386.1,CATG00000115490.1,CATG00000115496.1,CATG00000115607.1,CATG00000115811.1,CATG00000115855.1,CATG00000115988.1,CATG00000115992.1,CATG00000116003.1,CATG00000116021.1,CATG00000116086.1,CATG00000116115.1,CATG00000116129.1,CATG00000116140.1,CATG00000116148.1,CATG00000116175.1,CATG00000116207.1,CATG00000116213.1,CATG00000116216.1,CATG00000116228.1,CATG00000116261.1,CATG00000116275.1,CATG00000116278.1,CATG00000116280.1,CATG00000116318.1,CATG00000116360.1,CATG00000116439.1,CATG00000116512.1,CATG00000116524.1,CATG00000116526.1,CATG00000116531.1,CATG00000116540.1,CATG00000116622.1,CATG00000116822.1,CATG00000116885.1,CATG00000116951.1,CATG00000116973.1,CATG00000116995.1,CATG00000117002.1,CATG00000117005.1,CATG00000117022.1,CATG00000117056.1,CATG00000117066.1,CATG00000117097.1,CATG00000117214.1,CATG00000117224.1,CATG00000117227.1,CATG00000117243.1,CATG00000117352.1,CATG00000117364.1,CATG00000117368.1,CATG00000117381.1,CATG00000117428.1,CATG00000117479.1,CATG00000117523.1,CATG00000117524.1,CATG00000117549.1,CATG00000117568.1,CATG00000117623.1,CATG00000117630.1,CATG00000117636.1,CATG00000117653.1,CATG00000117657.1,CATG00000117677.1,CATG00000117761.1,CATG00000117930.1,CATG00000118066.1,CATG00000118070.1,CATG00000118075.1,CATG00000118221.1,CATG00000118225.1,CATG00000118287.1,CATG00000118316.1,CATG00000118331.1,CATG00000118425.1,ENSG00000002745.8,ENSG00000002746.10,ENSG00000003987.9,ENSG00000004660.10,ENSG00000004777.14,ENSG00000004848.6,ENSG00000005108.11,ENSG00000005379.11,ENSG00000005513.9,ENSG00000005981.8,ENSG00000006071.7,ENSG00000006116.3,ENSG00000006128.7,ENSG00000006210.6,ENSG00000006283.13,ENSG00000006377.9,ENSG00000006432.11,ENSG00000006611.11,ENSG00000006740.12,ENSG00000007001.8,ENSG00000007174.13,ENSG00000007237.14,ENSG00000007516.9,ENSG00000008056.8,ENSG00000008086.6,ENSG00000008118.5,ENSG00000008277.10,ENSG00000008300.10,ENSG00000008735.10,ENSG00000008952.12,ENSG00000010282.10,ENSG00000010404.13,ENSG00000011083.4,ENSG0000</t>
  </si>
  <si>
    <t>UBERON:0001893</t>
  </si>
  <si>
    <t>telencephalon</t>
  </si>
  <si>
    <t>Part of the forebrain consisting of paired olfactory bulbs and cerebral hemispheres.</t>
  </si>
  <si>
    <t>CNhs10637,CNhs10638,CNhs10641,CNhs10642,CNhs10643,CNhs10644,CNhs10646,CNhs10647,CNhs10649,CNhs10864,CNhs11782,CNhs11784,CNhs11787,CNhs11960,CNhs12005,CNhs12310,CNhs12311,CNhs12312,CNhs12316,CNhs12317,CNhs12318,CNhs12319,CNhs12320,CNhs12321,CNhs12324,CNhs12996,CNhs13793,CNhs13795,CNhs13796,CNhs13797,CNhs13798,CNhs13801,CNhs13802,CNhs13803,CNhs13809,CNhs13912,CNhs14069,CNhs14070,CNhs14071,CNhs14073,CNhs14074,CNhs14076,CNhs14078,CNhs14081,CNhs14082,CNhs14083,CNhs14221,CNhs14224,CNhs14226,CNhs14227,CNhs14549,CNhs14552,CNhs14618</t>
  </si>
  <si>
    <t>CATG00000000027.1,CATG00000000031.1,CATG00000000183.1,CATG00000000263.1,CATG00000000417.1,CATG00000000442.1,CATG00000000487.1,CATG00000000512.1,CATG00000000711.1,CATG00000000944.1,CATG00000000960.1,CATG00000001087.1,CATG00000001260.1,CATG00000001283.1,CATG00000001316.1,CATG00000001331.1,CATG00000001384.1,CATG00000001395.1,CATG00000001466.1,CATG00000001543.1,CATG00000001565.1,CATG00000001570.1,CATG00000001662.1,CATG00000001665.1,CATG00000001710.1,CATG00000001744.1,CATG00000001906.1,CATG00000001994.1,CATG00000002062.1,CATG00000002237.1,CATG00000002249.1,CATG00000002561.1,CATG00000002582.1,CATG00000002596.1,CATG00000002663.1,CATG00000002718.1,CATG00000002765.1,CATG00000002936.1,CATG00000002958.1,CATG00000002996.1,CATG00000003125.1,CATG00000003136.1,CATG00000003266.1,CATG00000003278.1,CATG00000003285.1,CATG00000003289.1,CATG00000003291.1,CATG00000003300.1,CATG00000003303.1,CATG00000003309.1,CATG00000003325.1,CATG00000003338.1,CATG00000003410.1,CATG00000003470.1,CATG00000003569.1,CATG00000003745.1,CATG00000003768.1,CATG00000003810.1,CATG00000003830.1,CATG00000003863.1,CATG00000003891.1,CATG00000003993.1,CATG00000004036.1,CATG00000004052.1,CATG00000004091.1,CATG00000004114.1,CATG00000004175.1,CATG00000004224.1,CATG00000004252.1,CATG00000004376.1,CATG00000004455.1,CATG00000004464.1,CATG00000004478.1,CATG00000004492.1,CATG00000004493.1,CATG00000004581.1,CATG00000004584.1,CATG00000004618.1,CATG00000004816.1,CATG00000004823.1,CATG00000004825.1,CATG00000004844.1,CATG00000004846.1,CATG00000004874.1,CATG00000004923.1,CATG00000005012.1,CATG00000005088.1,CATG00000005139.1,CATG00000005225.1,CATG00000005272.1,CATG00000005391.1,CATG00000005541.1,CATG00000005717.1,CATG00000005759.1,CATG00000005765.1,CATG00000005842.1,CATG00000005849.1,CATG00000005864.1,CATG00000005899.1,CATG00000006034.1,CATG00000006040.1,CATG00000006044.1,CATG00000006092.1,CATG00000006193.1,CATG00000006258.1,CATG00000006385.1,CATG00000006449.1,CATG00000006466.1,CATG00000006484.1,CATG00000006500.1,CATG00000006749.1,CATG00000006868.1,CATG00000006926.1,CATG00000006934.1,CATG00000006970.1,CATG00000006983.1,CATG00000007046.1,CATG00000007117.1,CATG00000007174.1,CATG00000007192.1,CATG00000007282.1,CATG00000007293.1,CATG00000007338.1,CATG00000007354.1,CATG00000007374.1,CATG00000007389.1,CATG00000007536.1,CATG00000007547.1,CATG00000007548.1,CATG00000007552.1,CATG00000007593.1,CATG00000007639.1,CATG00000007655.1,CATG00000007829.1,CATG00000007993.1,CATG00000008033.1,CATG00000008313.1,CATG00000008619.1,CATG00000008704.1,CATG00000008825.1,CATG00000008896.1,CATG00000008904.1,CATG00000008939.1,CATG00000008952.1,CATG00000009038.1,CATG00000009232.1,CATG00000009338.1,CATG00000009605.1,CATG00000009624.1,CATG00000009673.1,CATG00000009677.1,CATG00000009695.1,CATG00000009732.1,CATG00000009771.1,CATG00000009893.1,CATG00000010029.1,CATG00000010259.1,CATG00000010339.1,CATG00000010404.1,CATG00000010474.1,CATG00000010520.1,CATG00000010815.1,CATG00000010877.1,CATG00000010950.1,CATG00000010961.1,CATG00000010993.1,CATG00000010995.1,CATG00000011038.1,CATG00000011157.1,CATG00000011192.1,CATG00000011431.1,CATG00000011645.1,CATG00000011702.1,CATG00000011894.1,CATG00000011979.1,CATG00000012087.1,CATG00000012129.1,CATG00000012173.1,CATG00000012319.1,CATG00000012322.1,CATG00000012404.1,CATG00000012430.1,CATG00000012476.1,CATG00000012584.1,CATG00000012933.1,CATG00000013067.1,CATG00000013188.1,CATG00000013221.1,CATG00000013286.1,CATG00000013334.1,CATG00000013405.1,CATG00000013468.1,CATG00000013625.1,CATG00000013767.1,CATG00000013817.1,CATG00000013831.1,CATG00000014020.1,CATG00000014027.1,CATG00000014048.1,CATG00000014051.1,CATG00000014054.1,CATG00000014056.1,CATG00000014113.1,CATG00000014150.1,CATG00000014654.1,CATG00000014655.1,CATG00000014740.1,CATG00000014801.1,CATG00000014863.1,CATG00000015172.1,CATG00000015304.1,CATG00000015345.1,CATG00000015427.1,CATG00000015431.1,CATG00000015453.1,CATG00000015546.1,CATG00000015838.1,CATG00000015859.1,CATG00000015872.1,CATG00000015888.1,CATG00000015911.1,CATG00000016007.1,CATG00000016119.1,CATG00000016162.1,CATG00000016163.1,CATG00000016171.1,CATG00000016252.1,CATG00000016260.1,CATG00000016305.1,CATG00000016319.1,CATG00000016359.1,CATG00000016385.1,CATG00000016393.1,CATG00000016466.1,CATG00000016469.1,CATG00000016472.1,CATG00000016481.1,CATG00000016519.1,CATG00000016531.1,CATG00000016552.1,CATG00000016559.1,CATG00000016577.1,CATG00000016638.1,CATG00000016645.1,CATG00000016690.1,CATG00000016692.1,CATG00000016744.1,CATG00000016764.1,CATG00000016787.1,CATG00000016913.1,CATG00000016977.1,CATG00000017160.1,CATG00000017254.1,CATG00000017361.1,CATG00000017368.1,CATG00000017373.1,CATG00000017381.1,CATG00000017469.1,CATG00000017549.1,CATG00000017550.1,CATG00000017605.1,CATG00000017615.1,CATG00000017658.1,CATG00000017664.1,CATG00000017825.1,CATG00000017845.1,CATG00000017870.1,CATG00000017981.1,CATG00000017985.1,CATG00000018046.1,CATG00000018090.1,CATG00000018150.1,CATG00000018158.1,CATG00000018302.1,CATG00000018304.1,CATG00000018492.1,CATG00000019224.1,CATG00000019238.1,CATG00000019277.1,CATG00000019279.1,CATG00000019302.1,CATG00000019327.1,CATG00000019375.1,CATG00000019424.1,CATG00000019477.1,CATG00000019478.1,CATG00000019507.1,CATG00000019589.1,CATG00000019613.1,CATG00000019627.1,CATG00000019639.1,CATG00000019646.1,CATG00000019662.1,CATG00000019663.1,CATG00000019683.1,CATG00000019685.1,CATG00000019689.1,CATG00000019756.1,CATG00000019782.1,CATG00000019874.1,CATG00000019898.1,CATG00000020039.1,CATG00000020077.1,CATG00000020134.1,CATG00000020216.1,CATG00000020220.1,CATG00000020266.1,CATG00000020292.1,CATG00000020298.1,CATG00000020370.1,CATG00000020415.1,CATG00000020479.1,CATG00000020634.1,CATG00000020638.1,CATG00000020666.1,CATG00000020689.1,CATG00000020733.1,CATG00000020758.1,CATG00000020788.1,CATG00000021011.1,CATG00000021286.1,CATG00000021332.1,CATG00000021384.1,CATG00000021389.1,CATG00000021393.1,CATG00000021421.1,CATG00000021542.1,CATG00000021813.1,CATG00000021852.1,CATG00000021880.1,CATG00000021927.1,CATG00000022055.1,CATG00000022083.1,CATG00000022102.1,CATG00000022223.1,CATG00000022304.1,CATG00000022349.1,CATG00000022351.1,CATG00000022352.1,CATG00000022353.1,CATG00000022360.1,CATG00000022433.1,CATG00000022467.1,CATG00000022514.1,CATG00000022620.1,CATG00000022758.1,CATG00000022783.1,CATG00000023012.1,CATG00000023077.1,CATG00000023179.1,CATG00000023353.1,CATG00000023415.1,CATG00000023500.1,CATG00000023581.1,CATG00000023658.1,CATG00000023701.1,CATG00000023722.1,CATG00000023732.1,CATG00000023739.1,CATG00000023801.1,CATG00000023929.1,CATG00000023958.1,CATG00000023974.1,CATG00000023979.1,CATG00000023998.1,CATG00000024010.1,CATG00000024079.1,CATG00000024243.1,CATG00000024385.1,CATG00000024386.1,CATG00000024618.1,CATG00000024671.1,CATG00000024680.1,CATG00000024683.1,CATG00000024722.1,CATG00000024786.1,CATG00000024806.1,CATG00000024850.1,CATG00000025051.1,CATG00000025054.1,CATG00000025154.1,CATG00000025177.1,CATG00000025251.1,CATG00000025282.1,CATG00000025349.1,CATG00000025376.1,CATG00000025521.1,CATG00000025554.1,CATG00000025555.1,CATG00000025559.1,CATG00000025570.1,CATG00000025620.1,CATG00000025949.1,CATG00000026180.1,CATG00000026181.1,CATG00000026187.1,CATG00000026197.1,CATG00000026337.1,CATG00000026405.1,CATG00000026412.1,CATG00000026419.1,CATG00000026456.1,CATG00000026460.1,CATG00000026477.1,CATG00000026480.1,CATG00000026501.1,CATG00000026502.1,CATG00000026511.1,CATG00000026516.1,CATG00000026715.1,CATG00000026893.1,CATG00000026916.1,CATG00000026931.1,CATG00000027034.1,CATG00000027072.1,CATG00000027292.1,CATG00000027321.1,CATG00000027391.1,CATG00000027416.1,CATG00000027520.1,CATG00000027615.1,CATG00000027643.1,CATG00000027674.1,CATG00000027712.1,CATG00000027736.1,CATG00000027751.1,CATG00000027882.1,CATG00000027890.1,CATG00000027900.1,CATG00000027951.1,CATG00000028006.1,CATG00000028017.1,CATG00000028019.1,CATG00000028157.1,CATG00000028266.1,CATG00000028279.1,CATG00000028280.1,CATG00000028352.1,CATG00000028379.1,CATG00000028560.1,CATG00000028573.1,CATG00000028576.1,CATG00000028592.1,CATG00000028610.1,CATG00000028744.1,CATG00000028758.1,CATG00000028761.1,CATG00000028769.1,CATG00000028782.1,CATG00000028979.1,CATG00000029148.1,CATG00000029267.1,CATG00000029341.1,CATG00000029342.1,CATG00000029344.1,CATG00000029423.1,CATG00000029636.1,CATG00000029652.1,CATG00000029705.1,CATG00000029818.1,CATG00000030035.1,CATG00000030089.1,CATG00000030101.1,CATG00000030323.1,CATG00000030327.1,CATG00000030455.1,CATG00000030472.1,CATG00000030502.1,CATG00000030503.1,CATG00000030559.1,CATG00000030619.1,CATG00000030640.1,CATG00000030664.1,CATG00000030675.1,CATG00000030730.1,CATG00000030910.1,CATG00000030954.1,CATG00000031006.1,CATG00000031007.1,CATG00000031045.1,CATG00000031061.1,CATG00000031145.1,CATG00000031514.1,CATG00000031515.1,CATG00000031558.1,CATG00000031609.1,CATG00000031689.1,CATG00000031717.1,CATG00000031747.1,CATG00000032049.1,CATG00000032056.1,CATG00000032473.1,CATG00000032513.1,CATG00000032558.1,CATG00000032568.1,CATG00000032680.1,CATG00000032684.1,CATG00000032942.1,CATG00000032956.1,CATG00000032959.1,CATG00000033033.1,CATG00000033130.1,CATG00000033149.1,CATG00000033163.1,CATG00000033216.1,CATG00000033233.1,CATG00000033249.1,CATG00000033262.1,CATG00000033301.1,CATG00000033335.1,CATG00000033353.1,CATG00000033368.1,CATG00000033585.1,CATG00000033751.1,CATG00000033768.1,CATG00000033813.1,CATG00000033819.1,CATG00000033858.1,CATG00000033872.1,CATG00000033958.1,CATG00000034013.1,CATG00000034150.1,CATG00000034229.1,CATG00000034282.1,CATG00000034323.1,CATG00000034480.1,CATG00000034556.1,CATG00000034594.1,CATG00000034615.1,CATG00000034670.1,CATG00000034684.1,CATG00000034705.1,CATG00000034752.1,CATG00000034770.1,CATG00000034860.1,CATG00000034891.1,CATG00000034893.1,CATG00000034898.1,CATG00000035040.1,CATG00000035044.1,CATG00000035056.1,CATG00000035162.1,CATG00000035174.1,CATG00000035341.1,CATG00000035391.1,CATG00000035401.1,CATG00000035422.1,CATG00000035533.1,CATG00000035623.1,CATG00000035635.1,CATG00000035737.1,CATG00000036070.1,CATG00000036166.1,CATG00000036176.1,CATG00000036183.1,CATG00000036274.1,CATG00000036308.1,CATG00000036309.1,CATG00000036564.1,CATG00000036566.1,CATG00000036572.1,CATG00000036573.1,CATG00000036619.1,CATG00000036627.1,CATG00000036629.1,CATG00000036631.1,CATG00000036940.1,CATG00000036978.1,CATG00000036982.1,CATG00000036988.1,CATG00000036995.1,CATG00000037105.1,CATG00000037107.1,CATG00000037260.1,CATG00000037297.1,CATG00000037308.1,CATG00000037518.1,CATG00000037536.1,CATG00000037610.1,CATG00000037767.1,CATG00000037923.1,CATG00000037925.1,CATG00000038026.1,CATG00000038035.1,CATG00000038041.1,CATG00000038087.1,CATG00000038144.1,CATG00000038151.1,CATG00000038174.1,CATG00000038213.1,CATG00000038236.1,CATG00000038289.1,CATG00000038296.1,CATG00000038299.1,CATG00000038373.1,CATG00000038598.1,CATG00000038696.1,CATG00000038743.1,CATG00000038756.1,CATG00000038785.1,CATG00000038795.1,CATG00000038821.1,CATG00000038823.1,CATG00000038827.1,CATG00000038846.1,CATG00000038978.1,CATG00000039004.1,CATG00000039020.1,CATG00000039024.1,CATG00000039087.1,CATG00000039123.1,CATG00000039173.1,CATG00000039206.1,CATG00000039215.1,CATG00000039217.1,CATG00000039238.1,CATG00000039265.1,CATG00000039298.1,CATG00000039308.1,CATG00000039344.1,CATG00000039370.1,CATG00000039419.1,CATG00000039420.1,CATG00000039453.1,CATG00000039482.1,CATG00000039525.1,CATG00000039534.1,CATG00000039603.1,CATG00000039607.1,CATG00000039616.1,CATG00000039617.1,CATG00000039685.1,CATG00000039771.1,CATG00000039787.1,CATG00000039839.1,CATG00000039844.1,CATG00000039846.1,CATG00000039860.1,CATG00000039888.1,CATG00000039925.1,CATG00000039926.1,CATG00000039933.1,CATG00000039993.1,CATG00000039999.1,CATG00000040069.1,CATG00000040147.1,CATG00000040161.1,CATG00000040236.1,CATG00000040264.1,CATG00000040315.1,CATG00000040335.1,CATG00000040342.1,CATG00000040494.1,CATG00000040513.1,CATG00000040530.1,CATG00000040535.1,CATG00000040539.1,CATG00000040561.1,CATG00000040724.1,CATG00000040787.1,CATG00000040833.1,CATG00000040843.1,CATG00000040846.1,CATG00000040872.1,CATG00000040933.1,CATG00000040984.1,CATG00000041066.1,CATG00000041126.1,CATG00000041127.1,CATG00000041202.1,CATG00000041207.1,CATG00000041222.1,CATG00000041247.1,CATG00000041253.1,CATG00000041270.1,CATG00000041274.1,CATG00000041286.1,CATG00000041303.1,CATG00000041319.1,CATG00000041354.1,CATG00000041437.1,CATG00000041439.1,CATG00000041465.1,CATG00000041483.1,CATG00000041516.1,CATG00000041533.1,CATG00000041542.1,CATG00000041615.1,CATG00000041815.1,CATG00000042163.1,CATG00000042171.1,CATG00000042190.1,CATG00000042245.1,CATG00000042255.1,CATG00000042286.1,CATG00000042287.1,CATG00000042368.1,CATG00000042653.1,CATG00000042690.1,CATG00000042732.1,CATG00000042823.1,CATG00000042826.1,CATG00000042856.1,CATG00000043014.1,CATG00000043017.1,CATG00000043024.1,CATG00000043074.1,CATG00000043245.1,CATG00000043454.1,CATG00000043538.1,CATG00000043544.1,CATG00000043546.1,CATG00000043553.1,CATG00000043701.1,CATG00000043772.1,CATG00000043822.1,CATG00000043868.1,CATG00000043878.1,CATG00000043919.1,CATG00000043962.1,CATG00000043965.1,CATG00000044060.1,CATG00000044079.1,CATG00000044085.1,CATG00000044244.1,CATG00000044334.1,CATG00000044367.1,CATG00000044430.1,CATG00000044524.1,CATG00000044595.1,CATG00000044607.1,CATG00000044635.1,CATG00000044642.1,CATG00000044670.1,CATG00000044674.1,CATG00000044753.1,CATG00000044778.1,CATG00000044981.1,CATG00000045085.1,CATG00000045099.1,CATG00000045212.1,CATG00000045258.1,CATG00000045330.1,CATG00000045387.1,CATG00000045466.1,CATG00000045509.1,CATG00000045621.1,CATG00000045691.1,CATG00000045707.1,CATG00000045830.1,CATG00000045834.1,CATG00000045888.1,CATG00000046035.1,CATG00000046376.1,CATG00000046407.1,CATG00000046447.1,CATG00000046523.1,CATG00000046872.1,CATG00000046881.1,CATG00000046882.1,CATG00000046961.1,CATG00000046977.1,CATG00000047024.1,CATG00000047038.1,CATG00000047049.1,CATG00000047069.1,CATG00000047222.1,CATG00000047240.1,CATG00000047241.1,CATG00000047281.1,CATG00000047287.1,CATG00000047323.1,CATG00000047345.1,CATG00000047364.1,CATG00000047424.1,CATG00000047439.1,CATG00000047450.1,CATG00000047453.1,CATG00000047471.1,CATG00000047487.1,CATG00000047489.1,CATG00000047636.1,CATG00000047858.1,CATG00000047891.1,CATG00000047893.1,CATG00000047911.1,CATG00000048045.1,CATG00000048152.1,CATG00000048179.1,CATG00000048295.1,CATG00000048359.1,CATG00000048482.1,CATG00000048522.1,CATG00000048737.1,CATG00000048994.1,CATG00000049026.1,CATG00000049110.1,CATG00000049133.1,CATG00000049261.1,CATG00000049336.1,CATG00000049366.1,CATG00000049514.1,CATG00000049624.1,CATG00000049920.1,CATG00000049923.1,CATG00000049924.1,CATG00000049947.1,CATG00000049954.1,CATG00000050150.1,CATG00000050337.1,CATG00000050696.1,CATG00000050870.1,CATG00000050914.1,CATG00000050947.1,CATG00000051058.1,CATG00000051130.1,CATG00000051235.1,CATG00000051350.1,CATG00000051645.1,CATG00000051699.1,CATG00000051761.1,CATG00000051849.1,CATG00000051891.1,CATG00000052113.1,CATG00000052141.1,CATG00000052142.1,CATG00000052243.1,CATG00000052298.1,CATG00000052300.1,CATG00000052511.1,CATG00000052649.1,CATG00000052650.1,CATG00000052670.1,CATG00000052919.1,CATG00000052961.1,CATG00000052980.1,CATG00000052993.1,CATG00000053033.1,CATG00000053087.1,CATG00000053183.1,CATG00000053184.1,CATG00000053198.1,CATG00000053286.1,CATG00000053323.1,CATG00000053329.1,CATG00000053334.1,CATG00000053458.1,CATG00000053464.1,CATG00000053477.1,CATG00000053609.1,CATG00000053610.1,CATG00000053809.1,CATG00000053862.1,CATG00000053864.1,CATG00000053886.1,CATG00000053901.1,CATG00000053916.1,CATG00000053929.1,CATG00000054017.1,CATG00000054033.1,CATG00000054046.1,CATG00000054064.1,CATG00000054234.1,CATG00000054237.1,CATG00000054240.1,CATG00000054284.1,CATG00000054291.1,CATG00000054354.1,CATG00000054413.1,CATG00000054428.1,CATG00000054511.1,CATG00000054527.1,CATG00000054591.1,CATG00000054642.1,CATG00000054646.1,CATG00000054697.1,CATG00000054744.1,CATG00000054930.1,CATG00000055021.1,CATG00000055083.1,CATG00000055381.1,CATG00000055385.1,CATG00000055463.1,CATG00000055484.1,CATG00000055877.1,CATG00000055882.1,CATG00000056063.1,CATG00000056141.1,CATG00000056188.1,CATG00000056232.1,CATG00000056280.1,CATG00000056304.1,CATG00000056421.1,CATG00000056934.1,CATG00000056944.1,CATG00000057103.1,CATG00000057149.1,CATG00000057174.1,CATG00000057185.1,CATG00000057229.1,CATG00000057232.1,CATG00000057268.1,CATG00000057275.1,CATG00000057481.1,CATG00000057669.1,CATG00000057701.1,CATG00000057733.1,CATG00000057756.1,CATG00000057762.1,CATG00000057802.1,CATG00000057813.1,CATG00000057822.1,CATG00000057892.1,CATG00000057926.1,CATG00000057964.1,CATG00000057998.1,CATG00000058006.1,CATG00000058020.1,CATG00000058072.1,CATG00000058081.1,CATG00000058095.1,CATG00000058112.1,CATG00000058120.1,CATG00000058125.1,CATG00000058203.1,CATG00000058214.1,CATG00000058233.1,CATG00000058251.1,CATG00000058318.1,CATG00000058409.1,CATG00000058488.1,CATG00000058505.1,CATG00000058545.1,CATG00000058672.1,CATG00000058719.1,CATG00000058738.1,CATG00000058739.1,CATG00000058746.1,CATG00000058748.1,CATG00000058835.1,CATG00000058866.1,CATG00000058910.1,CATG00000058915.1,CATG00000059134.1,CATG00000059154.1,CATG00000059162.1,CATG00000059164.1,CATG00000059184.1,CATG00000059207.1,CATG00000059212.1,CATG00000059224.1,CATG00000059257.1,CATG00000059277.1,CATG00000059285.1,CATG00000059456.1,CATG00000059477.1,CATG00000059598.1,CATG00000059618.1,CATG00000059787.1,CATG00000059978.1,CATG00000060022.1,CATG00000060061.1,CATG00000060068.1,CATG00000060069.1,CATG00000060254.1,CATG00000060295.1,CATG00000060361.1,CATG00000060405.1,CATG00000060663.1,CATG00000060668.1,CATG00000060685.1,CATG00000060691.1,CATG00000060721.1,CATG00000060742.1,CATG00000060795.1,CATG00000060811.1,CATG00000060819.1,CATG00000060862.1,CATG00000060867.1,CATG00000060907.1,CATG00000061010.1,CATG00000061213.1,CATG00000061314.1,CATG00000061316.1,CATG00000061390.1,CATG00000061487.1,CATG00000061587.1,CATG00000061639.1,CATG00000061692.1,CATG00000061768.1,CATG00000061804.1,CATG00000061817.1,CATG00000061840.1,CATG00000061913.1,CATG00000061929.1,CATG00000061961.1,CATG00000061966.1,CATG00000061968.1,CATG00000062054.1,CATG00000062235.1,CATG00000062238.1,CATG00000062240.1,CATG00000062280.1,CATG00000062441.1,CATG00000062446.1,CATG00000062476.1,CATG00000062509.1,CATG00000062514.1,CATG00000062528.1,CATG00000062678.1,CATG00000062725.1,CATG00000062788.1,CATG00000062802.1,CATG00000062875.1,CATG00000062885.1,CATG00000062971.1,CATG00000062986.1,CATG00000062991.1,CATG00000063058.1,CATG00000063126.1,CATG00000063171.1,CATG00000063189.1,CATG00000063343.1,CATG00000063513.1,CATG00000063534.1,CATG00000063589.1,CATG00000063691.1,CATG00000063727.1,CATG00000064074.1,CATG00000064157.1,CATG00000064206.1,CATG00000064217.1,CATG00000064287.1,CATG00000064299.1,CATG00000064385.1,CATG00000064422.1,CATG00000064470.1,CATG00000064601.1,CATG00000064694.1,CATG00000064750.1,CATG00000064897.1,CATG00000064910.1,CATG00000064916.1,CATG00000064955.1,CATG00000064965.1,CATG00000064967.1,CATG00000065114.1,CATG00000065324.1,CATG00000065372.1,CATG00000065501.1,CATG00000065672.1,CATG00000065699.1,CATG00000065719.1,CATG00000065722.1,CATG00000065811.1,CATG00000065998.1,CATG00000066020.1,CATG00000066030.1,CATG00000066034.1,CATG00000066135.1,CATG00000066191.1,CATG00000066210.1,CATG00000066287.1,CATG00000066314.1,CATG00000066341.1,CATG00000066476.1,CATG00000066497.1,CATG00000066647.1,CATG00000066648.1,CATG00000066660.1,CATG00000066805.1,CATG00000066837.1,CATG00000066868.1,CATG00000067038.1,CATG00000067298.1,CATG00000067417.1,CATG00000067418.1,CATG00000067423.1,CATG00000067469.1,CATG00000067478.1,CATG00000067617.1,CATG00000067670.1,CATG00000067992.1,CATG00000068171.1,CATG00000068251.1,CATG00000068391.1,CATG00000068584.1,CATG00000068589.1,CATG00000068644.1,CATG00000068824.1,CATG00000068900.1,CATG00000068978.1,CATG00000068982.1,CATG00000069194.1,CATG00000069256.1,CATG00000069449.1,CATG00000069478.1,CATG00000069480.1,CATG00000069907.1,CATG00000070365.1,CATG00000070412.1,CATG00000070422.1,CATG00000070521.1,CATG00000070838.1,CATG00000070950.1,CATG00000071009.1,CATG00000071146.1,CATG00000071158.1,CATG00000071168.1,CATG00000071172.1,CATG00000071188.1,CATG00000071506.1,CATG00000071563.1,CATG00000071657.1,CATG00000071663.1,CATG00000071701.1,CATG00000071708.1,CATG00000071713.1,CATG00000071776.1,CATG00000071777.1,CATG00000071918.1,CATG00000071965.1,CATG00000071988.1,CATG00000072013.1,CATG00000072018.1,CATG00000072024.1,CATG00000072026.1,CATG00000072029.1,CATG00000072049.1,CATG00000072070.1,CATG00000072098.1,CATG00000072102.1,CATG00000072219.1,CATG00000072220.1,CATG00000072343.1,CATG00000072358.1,CATG00000072362.1,CATG00000072454.1,CATG00000072456.1,CATG00000072458.1,CATG00000072471.1,CATG00000072505.1,CATG00000072551.1,CATG00000072593.1,CATG00000072634.1,CATG00000072675.1,CATG00000072770.1,CATG00000072854.1,CATG00000072858.1,CATG00000073065.1,CATG00000073068.1,CATG00000073082.1,CATG00000073242.1,CATG00000073288.1,CATG00000073532.1,CATG00000073548.1,CATG00000073720.1,CATG00000073741.1,CATG00000073976.1,CATG00000074022.1,CATG00000074135.1,CATG00000074151.1,CATG00000074170.1,CATG00000074207.1,CATG00000074406.1,CATG00000074415.1,CATG00000074419.1,CATG00000074492.1,CATG00000074518.1,CATG00000074605.1,CATG00000074619.1,CATG00000074664.1,CATG00000074691.1,CATG00000074717.1,CATG00000074857.1,CATG00000074991.1,CATG00000074992.1,CATG00000075144.1,CATG00000075148.1,CATG00000075150.1,CATG00000075151.1,CATG00000075184.1,CATG00000075188.1,CATG00000075192.1,CATG00000075194.1,CATG00000075306.1,CATG00000075349.1,CATG00000075373.1,CATG00000075406.1,CATG00000075615.1,CATG00000075886.1,CATG00000076032.1,CATG00000076514.1,CATG00000076574.1,CATG00000076590.1,CATG00000076591.1,CATG00000076863.1,CATG00000076886.1,CATG00000076945.1,CATG00000076989.1,CATG00000076994.1,CATG00000077031.1,CATG00000077233.1,CATG00000077438.1,CATG00000077496.1,CATG00000077499.1,CATG00000077514.1,CATG00000077563.1,CATG00000077569.1,CATG00000077624.1,CATG00000077719.1,CATG00000077729.1,CATG00000077732.1,CATG00000077739.1,CATG00000077761.1,CATG00000077809.1,CATG00000077822.1,CATG00000077851.1,CATG00000077872.1,CATG00000078089.1,CATG00000078144.1,CATG00000078202.1,CATG00000078238.1,CATG00000078284.1,CATG00000078295.1,CATG00000078477.1,CATG00000078481.1,CATG00000078680.1,CATG00000078703.1,CATG00000078836.1,CATG00000078881.1,CATG00000078917.1,CATG00000079011.1,CATG00000079065.1,CATG00000079092.1,CATG00000079519.1,CATG00000079525.1,CATG00000079668.1,CATG00000079768.1,CATG00000079979.1,CATG00000079984.1,CATG00000080008.1,CATG00000080033.1,CATG00000080162.1,CATG00000080174.1,CATG00000080176.1,CATG00000080231.1,CATG00000080416.1,CATG00000080417.1,CATG00000080429.1,CATG00000080439.1,CATG00000080447.1,CATG00000080531.1,CATG00000080584.1,CATG00000080713.1,CATG00000080797.1,CATG00000080851.1,CATG00000080853.1,CATG00000080922.1,CATG00000081067.1,CATG00000081169.1,CATG00000081287.1,CATG00000081298.1,CATG00000081364.1,CATG00000081381.1,CATG00000081408.1,CATG00000081433.1,CATG00000081437.1,CATG00000081468.1,CATG00000081561.1,CATG00000081633.1,CATG00000081639.1,CATG00000081731.1,CATG00000081846.1,CATG00000081852.1,CATG00000081943.1,CATG00000081952.1,CATG00000081953.1,CATG00000081959.1,CATG00000082071.1,CATG00000082109.1,CATG00000082126.1,CATG00000082306.1,CATG00000082354.1,CATG00000082419.1,CATG00000082512.1,CATG00000082526.1,CATG00000082696.1,CATG00000082803.1,CATG00000082809.1,CATG00000082943.1,CATG00000083004.1,CATG00000083162.1,CATG00000083439.1,CATG00000083504.1,CATG00000083549.1,CATG00000083657.1,CATG00000083669.1,CATG00000083780.1,CATG00000083795.1,CATG00000083874.1,CATG00000084008.1,CATG00000084301.1,CATG00000084398.1,CATG00000084554.1,CATG00000084649.1,CATG00000084670.1,CATG00000084711.1,CATG00000084791.1,CATG00000084804.1,CATG00000084819.1,CATG00000084834.1,CATG00000084956.1,CATG00000085038.1,CATG00000085339.1,CATG00000085644.1,CATG00000085658.1,CATG00000085674.1,CATG00000085679.1,CATG00000085686.1,CATG00000085699.1,CATG00000085700.1,CATG00000085714.1,CATG00000085737.1,CATG00000085745.1,CATG00000085797.1,CATG00000085848.1,CATG00000085975.1,CATG00000086430.1,CATG00000086553.1,CATG00000086682.1,CATG00000086800.1,CATG00000086831.1,CATG00000086845.1,CATG00000086863.1,CATG00000086881.1,CATG00000087051.1,CATG00000087178.1,CATG00000087197.1,CATG00000087322.1,CATG00000087490.1,CATG00000087606.1,CATG00000087621.1,CATG00000087698.1,CATG00000087699.1,CATG00000087815.1,CATG00000087876.1,CATG00000087900.1,CATG00000087935.1,CATG00000087969.1,CATG00000088014.1,CATG00000088041.1,CATG00000088098.1,CATG00000088138.1,CATG00000088274.1,CATG00000088304.1,CATG00000088309.1,CATG00000088311.1,CATG00000088337.1,CATG00000088372.1,CATG00000088394.1,CATG00000088473.1,CATG00000088545.1,CATG00000088549.1,CATG00000088656.1,CATG00000088674.1,CATG00000088678.1,CATG00000088683.1,CATG00000088763.1,CATG00000088791.1,CATG00000088862.1,CATG00000089147.1,CATG00000089220.1,CATG00000089308.1,CATG00000089352.1,CATG00000089402.1,CATG00000089459.1,CATG00000089538.1,CATG00000089581.1,CATG00000089583.1,CATG00000089585.1,CATG00000089590.1,CATG00000089605.1,CATG00000089680.1,CATG00000089684.1,CATG00000089825.1,CATG00000089843.1,CATG00000090028.1,CATG00000090190.1,CATG00000090305.1,CATG00000090629.1,CATG00000090688.1,CATG00000090719.1,CATG00000090731.1,CATG00000090754.1,CATG00000090761.1,CATG00000090764.1,CATG00000090770.1,CATG00000090771.1,CATG00000090776.1,CATG00000090797.1,CATG00000090844.1,CATG00000090961.1,CATG00000090991.1,CATG00000091000.1,CATG00000091099.1,CATG00000091142.1,CATG00000091219.1,CATG00000091228.1,CATG00000091247.1,CATG00000091287.1,CATG00000091305.1,CATG00000091362.1,CATG00000091387.1,CATG00000091464.1,CATG00000091483.1,CATG00000091736.1,CATG00000091766.1,CATG00000091799.1,CATG00000091894.1,CATG00000091904.1,CATG00000092119.1,CATG00000092121.1,CATG00000092165.1,CATG00000092239.1,CATG00000092300.1,CATG00000092318.1,CATG00000092542.1,CATG00000092544.1,CATG00000092551.1,CATG00000092564.1,CATG00000092568.1,CATG00000092575.1,CATG00000092578.1,CATG00000092581.1,CATG00000092603.1,CATG00000092653.1,CATG00000092657.1,CATG00000092751.1,CATG00000092779.1,CATG00000092810.1,CATG00000092891.1,CATG00000092952.1,CATG00000093002.1,CATG00000093058.1,CATG00000093160.1,CATG00000093220.1,CATG00000093273.1,CATG00000093280.1,CATG00000093297.1,CATG00000093518.1,CATG00000093672.1,CATG00000093674.1,CATG00000093892.1,CATG00000093989.1,CATG00000093999.1,CATG00000094057.1,CATG00000094140.1,CATG00000094163.1,CATG00000094169.1,CATG00000094290.1,CATG00000094316.1,CATG00000094466.1,CATG00000094474.1,CATG00000094476.1,CATG00000094486.1,CATG00000094509.1,CATG00000094596.1,CATG00000094716.1,CATG00000094721.1,CATG00000094728.1,CATG00000094887.1,CATG00000094892.1,CATG00000094961.1,CATG00000094980.1,CATG00000094983.1,CATG00000095001.1,CATG00000095041.1,CATG00000095118.1,CATG00000095444.1,CATG00000095531.1,CATG00000095582.1,CATG00000095605.1,CATG00000095666.1,CATG00000095701.1,CATG00000095755.1,CATG00000095763.1,CATG00000095785.1,CATG00000095815.1,CATG00000095982.1,CATG00000096042.1,CATG00000096069.1,CATG00000096087.1,CATG00000096089.1,CATG00000096098.1,CATG00000096140.1,CATG00000096171.1,CATG00000096261.1,CATG00000096332.1,CATG00000096524.1,CATG00000096538.1,CATG00000096552.1,CATG00000096714.1,CATG00000096960.1,CATG00000096977.1,CATG00000097055.1,CATG00000097082.1,CATG00000097357.1,CATG00000097445.1,CATG00000097451.1,CATG00000097456.1,CATG00000097465.1,CATG00000097554.1,CATG00000097560.1,CATG00000097652.1,CATG00000097660.1,CATG00000097665.1,CATG00000097671.1,CATG00000097673.1,CATG00000097707.1,CATG00000097725.1,CATG00000097758.1,CATG00000097901.1,CATG00000097905.1,CATG00000097938.1,CATG00000097943.1,CATG00000097991.1,CATG00000098071.1,CATG00000098129.1,CATG00000098146.1,CATG00000098250.1,CATG00000098253.1,CATG00000098308.1,CATG00000098466.1,CATG00000098696.1,CATG00000098907.1,CATG00000099135.1,CATG00000099385.1,CATG00000099405.1,CATG00000099457.1,CATG00000099522.1,CATG00000099523.1,CATG00000099557.1,CATG00000099569.1,CATG00000099602.1,CATG00000099612.1,CATG00000099627.1,CATG00000099632.1,CATG00000099926.1,CATG00000099990.1,CATG00000100022.1,CATG00000100062.1,CATG00000100131.1,CATG00000100181.1,CATG00000100233.1,CATG00000100241.1,CATG00000100290.1,CATG00000100509.1,CATG00000100618.1,CATG00000100625.1,CATG00000100669.1,CATG00000100676.1,CATG00000100855.1,CATG00000100975.1,CATG00000101011.1,CATG00000101063.1,CATG00000101165.1,CATG00000101168.1,CATG00000101171.1,CATG00000101205.1,CATG00000101241.1,CATG00000101245.1,CATG00000101268.1,CATG00000101272.1,CATG00000101343.1,CATG00000101344.1,CATG00000101372.1,CATG00000101373.1,CATG00000101393.1,CATG00000101402.1,CATG00000101427.1,CATG00000101468.1,CATG00000101480.1,CATG00000101497.1,CATG00000101517.1,CATG00000101542.1,CATG00000101633.1,CATG00000101639.1,CATG00000101644.1,CATG00000101660.1,CATG00000101708.1,CATG00000101757.1,CATG00000101766.1,CATG00000101811.1,CATG00000101882.1,CATG00000101985.1,CATG00000102004.1,CATG00000102005.1,CATG00000102021.1,CATG00000102128.1,CATG00000102142.1,CATG00000102257.1,CATG00000102258.1,CATG00000102411.1,CATG00000102414.1,CATG00000102429.1,CATG00000102516.1,CATG00000102592.1,CATG00000102623.1,CATG00000102808.1,CATG00000102810.1,CATG00000102969.1,CATG00000103048.1,CATG00000103094.1,CATG00000103117.1,CATG00000103135.1,CATG00000103394.1,CATG00000103507.1,CATG00000103584.1,CATG00000103763.1,CATG00000103788.1,CATG00000104128.1,CATG00000104172.1,CATG00000104271.1,CATG00000104357.1,CATG00000104377.1,CATG00000104381.1,CATG00000104402.1,CATG00000104407.1,CATG00000104409.1,CATG00000104457.1,CATG00000104472.1,CATG00000104592.1,CATG00000104596.1,CATG00000104644.1,CATG00000104824.1,CATG00000104902.1,CATG00000104923.1,CATG00000105045.1,CATG00000105133.1,CATG00000105251.1,CATG00000105259.1,CATG00000105265.1,CATG00000105286.1,CATG00000105345.1,CATG00000105435.1,CATG00000105464.1,CATG00000105473.1,CATG00000105544.1,CATG00000105545.1,CATG00000105548.1,CATG00000105571.1,CATG00000105769.1,CATG00000105770.1,CATG00000105927.1,CATG00000105946.1,CATG00000106031.1,CATG00000106034.1,CATG00000106073.1,CATG00000106110.1,CATG00000106211.1,CATG00000106229.1,CATG00000106259.1,CATG00000106279.1,CATG00000106302.1,CATG00000106511.1,CATG00000106639.1,CATG00000106763.1,CATG00000107014.1,CATG00000107019.1,CATG00000107096.1,CATG00000107100.1,CATG00000107111.1,CATG00000107157.1,CATG00000107192.1,CATG00000107354.1,CATG00000107433.1,CATG00000107494.1,CATG00000107529.1,CATG00000107640.1,CATG00000107689.1,CATG00000107753.1,CATG00000107951.1,CATG00000108031.1,CATG00000108084.1,CATG00000108131.1,CATG00000108296.1,CATG00000108306.1,CATG00000108329.1,CATG00000108379.1,CATG00000108399.1,CATG00000108403.1,CATG00000108424.1,CATG00000108477.1,CATG00000108541.1,CATG00000108673.1,CATG00000108674.1,CATG00000108815.1,CATG00000108830.1,CATG00000108835.1,CATG00000108839.1,CATG00000108976.1,CATG00000108992.1,CATG00000109046.1,CATG00000109065.1,CATG00000109118.1,CATG00000109141.1,CATG00000109254.1,CATG00000109338.1,CATG00000109345.1,CATG00000109535.1,CATG00000109643.1,CATG00000109735.1,CATG00000109741.1,CATG00000109763.1,CATG00000109807.1,CATG00000109831.1,CATG00000109851.1,CATG00000109856.1,CATG00000109896.1,CATG00000109912.1,CATG00000109940.1,CATG00000109954.1,CATG00000109967.1,CATG00000110027.1,CATG00000110061.1,CATG00000110071.1,CATG00000110095.1,CATG00000110325.1,CATG00000110387.1,CATG00000110402.1,CATG00000110403.1,CATG00000110436.1,CATG00000110566.1,CATG00000110684.1,CATG00000110688.1,CATG00000110751.1,CATG00000110752.1,CATG00000110764.1,CATG00000110765.1,CATG00000110773.1,CATG00000110795.1,CATG00000110805.1,CATG00000110822.1,CATG00000111053.1,CATG00000111063.1,CATG00000111066.1,CATG00000111158.1,CATG00000111174.1,CATG00000111196.1,CATG00000111198.1,CATG00000111273.1,CATG00000111327.1,CATG00000111602.1,CATG00000111607.1,CATG00000111634.1,CATG00000111992.1,CATG00000111993.1,CATG00000112015.1,CATG00000112054.1,CATG00000112074.1,CATG00000112143.1,CATG00000112146.1,CATG00000112157.1,CATG00000112171.1,CATG00000112351.1,CATG00000112359.1,CATG00000112403.1,CATG00000112574.1,CATG00000112575.1,CATG00000112641.1,CATG00000112642.1,CATG00000112643.1,CATG00000112646.1,CATG00000112709.1,CATG00000112790.1,CATG00000112948.1,CATG00000113223.1,CATG00000113235.1,CATG00000113275.1,CATG00000113607.1,CATG00000113667.1,CATG00000113677.1,CATG00000113693.1,CATG00000113699.1,CATG00000113861.1,CATG00000113892.1,CATG00000114008.1,CATG00000114029.1,CATG00000114144.1,CATG00000114145.1,CATG00000114148.1,CATG00000114165.1,CATG00000114167.1,CATG00000114354.1,CATG00000114514.1,CATG00000114593.1,CATG00000114605.1,CATG00000114643.1,CATG00000114680.1,CATG00000114724.1,CATG00000115276.1,CATG00000115291.1,CATG00000115378.1,CATG00000115386.1,CATG00000115490.1,CATG00000115496.1,CATG00000115607.1,CATG00000115724.1,CATG00000115855.1,CATG00000115988.1,CATG00000115992.1,CATG00000116003.1,CATG00000116021.1,CATG00000116086.1,CATG00000116115.1,CATG00000116148.1,CATG00000116175.1,CATG00000116207.1,CATG00000116212.1,CATG000</t>
  </si>
  <si>
    <t>UBERON:0001894</t>
  </si>
  <si>
    <t>diencephalon</t>
  </si>
  <si>
    <t>The division of the forebrain that develops from the foremost primary cerebral vesicle.</t>
  </si>
  <si>
    <t>CNhs12228,CNhs12229,CNhs12314,CNhs12610,CNhs13794,CNhs13804,CNhs13805,CNhs14084,CNhs14230,CNhs14231,CNhs14551</t>
  </si>
  <si>
    <t>CATG00000000031.1,CATG00000000183.1,CATG00000000205.1,CATG00000000512.1,CATG00000000944.1,CATG00000001087.1,CATG00000001094.1,CATG00000001384.1,CATG00000001395.1,CATG00000001744.1,CATG00000001994.1,CATG00000002237.1,CATG00000002474.1,CATG00000002582.1,CATG00000002891.1,CATG00000003024.1,CATG00000003266.1,CATG00000003338.1,CATG00000003581.1,CATG00000003833.1,CATG00000003863.1,CATG00000003987.1,CATG00000004224.1,CATG00000004262.1,CATG00000004376.1,CATG00000004404.1,CATG00000004464.1,CATG00000004729.1,CATG00000004866.1,CATG00000005003.1,CATG00000005186.1,CATG00000005759.1,CATG00000006092.1,CATG00000006223.1,CATG00000006868.1,CATG00000006970.1,CATG00000006990.1,CATG00000007046.1,CATG00000007389.1,CATG00000007822.1,CATG00000008552.1,CATG00000008569.1,CATG00000008889.1,CATG00000009016.1,CATG00000009673.1,CATG00000009676.1,CATG00000009695.1,CATG00000009718.1,CATG00000009912.1,CATG00000010021.1,CATG00000010780.1,CATG00000010950.1,CATG00000011123.1,CATG00000011645.1,CATG00000011648.1,CATG00000011984.1,CATG00000012317.1,CATG00000012430.1,CATG00000012584.1,CATG00000013188.1,CATG00000013194.1,CATG00000013249.1,CATG00000013266.1,CATG00000013754.1,CATG00000014113.1,CATG00000014288.1,CATG00000014291.1,CATG00000014567.1,CATG00000014801.1,CATG00000015319.1,CATG00000015453.1,CATG00000015859.1,CATG00000015960.1,CATG00000015962.1,CATG00000016100.1,CATG00000016163.1,CATG00000016250.1,CATG00000016284.1,CATG00000016305.1,CATG00000016393.1,CATG00000016481.1,CATG00000016552.1,CATG00000016577.1,CATG00000016638.1,CATG00000016744.1,CATG00000016792.1,CATG00000017348.1,CATG00000017549.1,CATG00000018046.1,CATG00000018090.1,CATG00000018224.1,CATG00000018363.1,CATG00000018442.1,CATG00000019477.1,CATG00000019700.1,CATG00000019782.1,CATG00000019874.1,CATG00000020292.1,CATG00000020659.1,CATG00000021421.1,CATG00000021813.1,CATG00000021824.1,CATG00000022051.1,CATG00000022433.1,CATG00000023043.1,CATG00000023095.1,CATG00000023105.1,CATG00000023329.1,CATG00000023330.1,CATG00000023701.1,CATG00000023722.1,CATG00000023739.1,CATG00000023860.1,CATG00000023979.1,CATG00000024243.1,CATG00000024385.1,CATG00000024386.1,CATG00000024462.1,CATG00000024618.1,CATG00000024671.1,CATG00000024680.1,CATG00000025349.1,CATG00000025559.1,CATG00000025570.1,CATG00000026181.1,CATG00000026212.1,CATG00000026240.1,CATG00000026660.1,CATG00000026842.1,CATG00000027072.1,CATG00000027105.1,CATG00000027162.1,CATG00000027292.1,CATG00000027297.1,CATG00000027321.1,CATG00000027520.1,CATG00000027615.1,CATG00000027674.1,CATG00000027726.1,CATG00000027736.1,CATG00000027761.1,CATG00000028088.1,CATG00000028157.1,CATG00000028429.1,CATG00000028461.1,CATG00000028782.1,CATG00000028939.1,CATG00000029220.1,CATG00000029652.1,CATG00000029677.1,CATG00000029705.1,CATG00000030089.1,CATG00000030436.1,CATG00000030502.1,CATG00000030559.1,CATG00000030640.1,CATG00000031045.1,CATG00000031061.1,CATG00000031514.1,CATG00000031558.1,CATG00000031914.1,CATG00000032222.1,CATG00000032398.1,CATG00000032558.1,CATG00000032625.1,CATG00000032638.1,CATG00000032905.1,CATG00000032956.1,CATG00000032962.1,CATG00000033033.1,CATG00000033133.1,CATG00000033237.1,CATG00000033271.1,CATG00000033817.1,CATG00000033858.1,CATG00000033958.1,CATG00000034013.1,CATG00000034229.1,CATG00000034276.1,CATG00000034684.1,CATG00000034705.1,CATG00000035056.1,CATG00000035378.1,CATG00000035623.1,CATG00000036309.1,CATG00000036619.1,CATG00000037292.1,CATG00000037506.1,CATG00000037823.1,CATG00000038035.1,CATG00000038121.1,CATG00000038151.1,CATG00000038156.1,CATG00000038161.1,CATG00000038174.1,CATG00000038236.1,CATG00000038821.1,CATG00000039123.1,CATG00000039197.1,CATG00000039215.1,CATG00000039298.1,CATG00000039344.1,CATG00000039379.1,CATG00000039419.1,CATG00000039453.1,CATG00000039757.1,CATG00000039860.1,CATG00000039925.1,CATG00000040073.1,CATG00000040240.1,CATG00000040310.1,CATG00000040315.1,CATG00000040488.1,CATG00000040659.1,CATG00000040722.1,CATG00000040724.1,CATG00000040830.1,CATG00000040843.1,CATG00000040872.1,CATG00000040921.1,CATG00000041105.1,CATG00000041127.1,CATG00000041202.1,CATG00000041255.1,CATG00000041275.1,CATG00000041303.1,CATG00000041320.1,CATG00000041478.1,CATG00000041483.1,CATG00000041516.1,CATG00000041588.1,CATG00000041615.1,CATG00000041838.1,CATG00000042143.1,CATG00000042255.1,CATG00000042653.1,CATG00000043014.1,CATG00000043046.1,CATG00000043358.1,CATG00000043394.1,CATG00000043430.1,CATG00000043538.1,CATG00000043553.1,CATG00000043919.1,CATG00000044367.1,CATG00000044406.1,CATG00000044595.1,CATG00000045225.1,CATG00000045258.1,CATG00000045374.1,CATG00000045387.1,CATG00000045390.1,CATG00000045509.1,CATG00000045802.1,CATG00000045932.1,CATG00000046521.1,CATG00000046523.1,CATG00000046593.1,CATG00000046881.1,CATG00000047024.1,CATG00000047038.1,CATG00000047049.1,CATG00000047240.1,CATG00000047453.1,CATG00000047858.1,CATG00000047911.1,CATG00000047946.1,CATG00000048505.1,CATG00000048536.1,CATG00000049033.1,CATG00000049624.1,CATG00000050337.1,CATG00000050522.1,CATG00000050657.1,CATG00000050870.1,CATG00000051235.1,CATG00000051635.1,CATG00000051645.1,CATG00000051699.1,CATG00000051857.1,CATG00000051891.1,CATG00000052123.1,CATG00000052819.1,CATG00000052839.1,CATG00000053087.1,CATG00000053183.1,CATG00000053184.1,CATG00000053438.1,CATG00000053609.1,CATG00000054017.1,CATG00000054029.1,CATG00000054033.1,CATG00000054043.1,CATG00000054078.1,CATG00000054234.1,CATG00000054237.1,CATG00000054413.1,CATG00000054527.1,CATG00000054646.1,CATG00000054693.1,CATG00000054886.1,CATG00000055081.1,CATG00000055334.1,CATG00000055397.1,CATG00000055499.1,CATG00000055540.1,CATG00000055909.1,CATG00000056431.1,CATG00000056464.1,CATG00000056934.1,CATG00000056966.1,CATG00000057058.1,CATG00000057124.1,CATG00000057232.1,CATG00000057892.1,CATG00000057961.1,CATG00000058112.1,CATG00000058213.1,CATG00000058655.1,CATG00000058719.1,CATG00000058832.1,CATG00000058837.1,CATG00000058945.1,CATG00000059134.1,CATG00000059841.1,CATG00000060295.1,CATG00000060361.1,CATG00000060663.1,CATG00000060696.1,CATG00000060795.1,CATG00000060907.1,CATG00000061009.1,CATG00000061213.1,CATG00000061554.1,CATG00000061587.1,CATG00000061804.1,CATG00000061817.1,CATG00000061961.1,CATG00000061966.1,CATG00000062528.1,CATG00000062540.1,CATG00000062736.1,CATG00000062986.1,CATG00000063126.1,CATG00000063159.1,CATG00000063319.1,CATG00000063480.1,CATG00000063534.1,CATG00000063877.1,CATG00000064030.1,CATG00000064074.1,CATG00000064174.1,CATG00000064715.1,CATG00000065555.1,CATG00000066020.1,CATG00000066030.1,CATG00000066647.1,CATG00000066767.1,CATG00000067298.1,CATG00000067412.1,CATG00000067478.1,CATG00000067565.1,CATG00000067617.1,CATG00000067670.1,CATG00000067697.1,CATG00000067799.1,CATG00000067916.1,CATG00000068004.1,CATG00000068171.1,CATG00000068571.1,CATG00000068978.1,CATG00000069256.1,CATG00000069553.1,CATG00000070521.1,CATG00000070702.1,CATG00000071146.1,CATG00000071188.1,CATG00000071350.1,CATG00000071776.1,CATG00000071988.1,CATG00000072001.1,CATG00000072010.1,CATG00000072013.1,CATG00000072024.1,CATG00000072029.1,CATG00000072036.1,CATG00000072049.1,CATG00000072220.1,CATG00000072343.1,CATG00000072413.1,CATG00000072770.1,CATG00000072854.1,CATG00000073065.1,CATG00000073085.1,CATG00000073181.1,CATG00000073548.1,CATG00000073730.1,CATG00000073815.1,CATG00000074170.1,CATG00000074850.1,CATG00000074857.1,CATG00000074991.1,CATG00000074992.1,CATG00000075148.1,CATG00000075693.1,CATG00000076620.1,CATG00000076994.1,CATG00000077209.1,CATG00000077438.1,CATG00000077464.1,CATG00000077739.1,CATG00000078881.1,CATG00000078917.1,CATG00000078951.1,CATG00000079011.1,CATG00000079092.1,CATG00000079668.1,CATG00000079768.1,CATG00000080008.1,CATG00000080192.1,CATG00000080803.1,CATG00000080851.1,CATG00000080922.1,CATG00000081162.1,CATG00000081169.1,CATG00000081433.1,CATG00000081437.1,CATG00000081953.1,CATG00000082064.1,CATG00000082073.1,CATG00000082136.1,CATG00000082255.1,CATG00000082354.1,CATG00000082592.1,CATG00000082627.1,CATG00000083004.1,CATG00000083447.1,CATG00000083504.1,CATG00000083724.1,CATG00000083780.1,CATG00000083808.1,CATG00000083874.1,CATG00000084511.1,CATG00000084531.1,CATG00000084669.1,CATG00000084819.1,CATG00000084862.1,CATG00000084956.1,CATG00000085113.1,CATG00000085304.1,CATG00000085339.1,CATG00000085547.1,CATG00000085616.1,CATG00000085658.1,CATG00000085674.1,CATG00000086628.1,CATG00000086845.1,CATG00000086894.1,CATG00000086947.1,CATG00000088274.1,CATG00000088683.1,CATG00000088763.1,CATG00000088791.1,CATG00000088994.1,CATG00000089212.1,CATG00000089720.1,CATG00000089825.1,CATG00000090190.1,CATG00000090719.1,CATG00000090731.1,CATG00000090819.1,CATG00000090825.1,CATG00000090844.1,CATG00000091035.1,CATG00000091269.1,CATG00000091305.1,CATG00000092165.1,CATG00000092239.1,CATG00000092857.1,CATG00000092891.1,CATG00000092952.1,CATG00000093190.1,CATG00000093297.1,CATG00000093382.1,CATG00000093674.1,CATG00000093942.1,CATG00000093956.1,CATG00000094002.1,CATG00000094129.1,CATG00000094169.1,CATG00000094220.1,CATG00000094264.1,CATG00000094476.1,CATG00000094495.1,CATG00000094595.1,CATG00000094596.1,CATG00000095051.1,CATG00000095055.1,CATG00000095582.1,CATG00000095755.1,CATG00000095763.1,CATG00000095783.1,CATG00000095882.1,CATG00000095982.1,CATG00000095995.1,CATG00000096010.1,CATG00000096086.1,CATG00000096087.1,CATG00000096173.1,CATG00000096385.1,CATG00000096501.1,CATG00000096552.1,CATG00000096728.1,CATG00000096755.1,CATG00000096985.1,CATG00000097456.1,CATG00000097628.1,CATG00000097652.1,CATG00000097660.1,CATG00000098071.1,CATG00000098157.1,CATG00000098250.1,CATG00000098460.1,CATG00000098466.1,CATG00000098473.1,CATG00000098840.1,CATG00000099157.1,CATG00000099597.1,CATG00000100181.1,CATG00000100290.1,CATG00000100625.1,CATG00000101008.1,CATG00000101272.1,CATG00000101343.1,CATG00000101393.1,CATG00000101675.1,CATG00000101933.1,CATG00000102004.1,CATG00000102142.1,CATG00000102592.1,CATG00000103331.1,CATG00000103394.1,CATG00000103584.1,CATG00000103763.1,CATG00000104423.1,CATG00000104592.1,CATG00000104902.1,CATG00000105259.1,CATG00000105435.1,CATG00000105464.1,CATG00000105571.1,CATG00000106292.1,CATG00000106516.1,CATG00000107364.1,CATG00000107494.1,CATG00000108031.1,CATG00000108336.1,CATG00000108369.1,CATG00000108379.1,CATG00000108399.1,CATG00000108403.1,CATG00000108474.1,CATG00000108476.1,CATG00000108477.1,CATG00000108483.1,CATG00000108852.1,CATG00000108922.1,CATG00000108976.1,CATG00000108992.1,CATG00000109272.1,CATG00000109309.1,CATG00000109510.1,CATG00000109683.1,CATG00000109831.1,CATG00000109882.1,CATG00000109896.1,CATG00000109957.1,CATG00000110197.1,CATG00000110218.1,CATG00000110325.1,CATG00000110375.1,CATG00000110596.1,CATG00000110645.1,CATG00000111158.1,CATG00000111174.1,CATG00000111196.1,CATG00000111198.1,CATG00000111273.1,CATG00000111589.1,CATG00000111627.1,CATG00000111634.1,CATG00000111989.1,CATG00000111993.1,CATG00000112015.1,CATG00000112325.1,CATG00000112646.1,CATG00000113048.1,CATG00000113081.1,CATG00000113234.1,CATG00000113636.1,CATG00000113667.1,CATG00000113673.1,CATG00000113677.1,CATG00000113892.1,CATG00000113983.1,CATG00000114008.1,CATG00000114144.1,CATG00000114145.1,CATG00000114146.1,CATG00000114148.1,CATG00000114289.1,CATG00000114321.1,CATG00000114605.1,CATG00000115220.1,CATG00000115291.1,CATG00000115811.1,CATG00000116129.1,CATG00000116140.1,CATG00000116153.1,CATG00000116202.1,CATG00000116243.1,CATG00000116261.1,CATG00000116360.1,CATG00000116526.1,CATG00000116622.1,CATG00000117056.1,CATG00000117097.1,CATG00000117214.1,CATG00000117227.1,CATG00000117480.1,CATG00000117777.1,CATG00000118070.1,CATG00000118141.1,CATG00000118146.1,CATG00000118225.1,CATG00000118287.1,CATG00000118342.1,CATG00000118416.1,ENSG00000001561.6,ENSG00000002745.8,ENSG00000003987.9,ENSG00000005108.11,ENSG00000005513.9,ENSG00000005981.8,ENSG00000006071.7,ENSG00000006283.13,ENSG00000006611.11,ENSG00000007001.8,ENSG00000007174.13,ENSG00000007516.9,ENSG00000008226.15,ENSG00000008735.10,ENSG00000010282.10,ENSG00000011347.5,ENSG00000013293.5,ENSG00000017373.11,ENSG00000018189.8,ENSG00000018236.10,ENSG00000021300.9,ENSG00000022355.10,ENSG00000023171.10,ENSG00000027644.4,ENSG00000029559.5,ENSG00000036530.4,ENSG00000036672.11,ENSG00000039139.9,ENSG00000040731.6,ENSG00000041515.11,ENSG00000042781.8,ENSG00000043591.4,ENSG00000046653.10,ENSG00000047617.10,ENSG00000047648.17,ENSG00000048545.9,ENSG00000050030.9,ENSG00000050438.12,ENSG00000053108.12,ENSG00000053328.8,ENSG00000053438.7,ENSG00000053524.7,ENSG00000053702.10,ENSG00000054356.9,ENSG00000054690.9,ENSG00000055118.10,ENSG00000056487.11,ENSG00000059915.12,ENSG00000060709.9,ENSG00000064687.8,ENSG00000065609.10,ENSG00000065621.10,ENSG00000066032.14,ENSG00000066185.8,ENSG00000069018.13,ENSG00000069482.6,ENSG00000069696.6,ENSG00000069712.9,ENSG00000070159.9,ENSG00000070601.5,ENSG00000070729.9,ENSG00000070886.6,ENSG00000071909.14,ENSG00000071991.4,ENSG00000072133.6,ENSG00000072182.8,ENSG00000073464.7,ENSG00000073910.15,ENSG00000075429.4,ENSG00000076344.11,ENSG00000076554.11,ENSG00000077264.10,ENSG00000077327.11,ENSG00000077616.6,ENSG00000078018.15,ENSG00000078295.11,ENSG00000078549.10,ENSG00000079101.12,ENSG00000079337.11,ENSG00000080644.11,ENSG00000080709.10,ENSG00000081052.10,ENSG00000081818.1,ENSG00000081842.13,ENSG00000081853.13,ENSG00000081913.9,ENSG00000084444.9,ENSG00000084453.12,ENSG00000085831.11,ENSG00000087250.4,ENSG00000087258.9,ENSG00000087495.12,ENSG00000088538.12,ENSG00000088899.10,ENSG00000089101.13,ENSG00000089199.5,ENSG00000090097.16,ENSG00000091428.13,ENSG00000091592.11,ENSG00000091664.7,ENSG00000092096.10,ENSG00000092421.12,ENSG00000095397.9,ENSG00000095713.9,ENSG00000096093.10,ENSG00000099625.8,ENSG00000099822.2,ENSG00000099984.6,ENSG00000100285.9,ENSG00000100302.6,ENSG00000100362.8,ENSG00000100399.11,ENSG00000100505.9,ENSG00000100583.4,ENSG00000100604.8,ENSG00000100987.10,ENSG00000101079.16,ENSG00000101180.11,ENSG00000101198.10,ENSG00000101203.12,ENSG00000101204.11,ENSG00000101438.3,ENSG00000101489.14,ENSG00000101542.5,ENSG00000101746.11,ENSG00000101977.15,ENSG00000102001.8,ENSG00000102003.6,ENSG00000102109.7,ENSG00000102362.11,ENSG00000102383.9,ENSG00000102409.9,ENSG00000102452.11,ENSG00000102890.10,ENSG00000102904.10,ENSG00000102934.5,ENSG00000102935.7,ENSG00000103034.10,ENSG00000103089.4,ENSG00000103154.5,ENSG00000103184.7,ENSG00000103449.7,ENSG00000103540.12,ENSG00000103599.15,ENSG00000103723.8,ENSG00000103740.5,ENSG00000104112.4,ENSG00000104177.13,ENSG00000104313.13,ENSG00000104381.8,ENSG00000104722.9,ENSG00000104725.9,ENSG00000104826.7,ENSG00000105278.6,ENSG00000105290.7,ENSG00000105409.11,ENSG00000105501.7,ENSG00000105613.5,ENSG00000105695.10,ENSG00000105737.5,ENSG00000105852.6,ENSG00000105894.7,ENSG00000106069.16,ENSG00000106128.14,ENSG00000106236.3,ENSG00000106341.6,ENSG00000106526.6,ENSG00000106536.15,ENSG00000106633.11,ENSG00000106686.12,ENSG00000106701.7,ENSG00000106772.13,ENSG00000107187.11,ENSG00000107295.8,ENSG00000107623.4,ENSG00000107954.6,ENSG00000108176.10,ENSG00000108309.8,ENSG00000108370.11,ENSG00000108379.5,ENSG00000108381.6,ENSG00000108387.10,ENSG00000108684.10,ENSG00000108852.10,ENSG00000109339.14,ENSG00000109472.9,ENSG00000109654.10,ENSG00000109762.11,ENSG00000109771.11,ENSG00000109832.8,ENSG00000110318.9,ENSG00000110675.8,ENSG00000110975.4,ENSG00000111052.3,ENSG00000111664.6,ENSG00000111783.8,ENSG00000111834.8,ENSG00000111879.14,ENSG00000111907.16,ENSG00000112038.13,ENSG00000112139.10,ENSG00000112293.10,ENSG00000112309.6,ENSG00000112319.13,ENSG00000112379.8,ENSG00000112530.7,ENSG00000112539.10,ENSG00000112541.9,ENSG00000112619.6,ENSG00000112796.5,ENSG00000112981.3,ENSG00000113205.2,ENSG00000113209.6,ENSG00000113296.10,ENSG00000113302.4,ENSG00000113327.10,ENSG00000113396.8,ENSG00000113578.13,ENSG00000113805.8,ENSG00000114631.10,ENSG00000114757.14,ENSG00000114923.12,ENSG00000115138.6,ENSG00000115392.7,ENSG00000115423.14,ENSG00000115468.7,ENSG00000115556.9,ENSG00000115665.4,ENSG00000115896.11,ENSG00000116141.11,ENSG00000116254.13,ENSG00000116299.12,ENSG00000116675.11,ENSG00000117069.10,ENSG00000117154.7,ENSG00000117477.8,ENSG00000117598.7,ENSG00000117600.8,ENSG00000117707.11,ENSG00000117971.7,ENSG00000118160.9,ENSG00000118271.5,ENSG00000118276.7,ENSG00000118307.14,ENSG00000118402.5,ENSG00000118473.17,ENSG00000118965.10,ENSG00000118997.9,ENSG00000119147.5,ENSG00000119547.5,ENSG00000119698.7,ENSG00000119703.12,ENSG00000119737.5,ENSG00000119973.3,ENSG00000120049.14,ENSG00000120088.10,ENSG00000120324.4,ENSG00000120328.4,ENSG00000120332.11,ENSG00000120457.7,ENSG00000120658.8,ENSG00000120756.8,ENSG00000120903.6,ENSG00000120907.13,ENSG00000121653.7,ENSG00000122477.8,ENSG00000122548.3,ENSG00000122735.11,ENSG00000122966.9,ENSG00000123095.5,ENSG00000123307.3,ENSG00000123560.9,ENSG00000123836.10,ENSG00000124140.8,ENSG00000124205.11,ENSG00000124251.6,ENSG00000124302.8,ENSG00000124374.8,ENSG00000125814.13,ENSG00000125820.5,ENSG00000125851.5,ENSG00000125931.6,ENSG00000126217.16,ENSG00000126259.15,ENSG00000126803.8,ENSG00000126861.4,ENSG00000127252.4,ENSG00000127472.6,ENSG00000127588.4,ENSG00000128000.11,ENSG00000128285.4,ENSG00000128564.5,ENSG00000128578.5,ENSG00000128596.12,ENSG00000128655.12,ENSG00000129167.5,ENSG00000129244.4,ENSG00000129422.9,ENSG00000129673.5,ENSG00000130037.3,ENSG00000130224.10,ENSG00000130226.12,ENSG00000130294.10,ENSG00000130413.11,ENSG00000130477.10,ENSG00000130643.4,ENSG00000130711.3,ENSG00000130940.10,ENSG00000131095.7,ENSG00000131437.11,ENSG00000131771.9,ENSG00000131951.6,ENSG00000131969.10,ENSG00000132026.9,ENSG00000132122.7,ENSG00000132164.5,ENSG00000132321.12,ENSG00000132437.13,ENSG00000132518.6,ENSG00000132554.15,ENSG00000132561.9,ENSG00000132563.11,ENSG00000132702.8,ENSG00000132832.5,ENSG00000132849.14,ENSG00000132872.7,ENSG00000132932.12,ENSG00000132938.14,ENSG00000132975.6,ENSG00000133124.10,ENSG00000133134.7,ENSG00000133169.5,ENSG00000133256.8,ENSG00000133460.15,ENSG00000133519.8,ENSG00000133636.6,ENSG00000133640.14,ENSG00000133878.4,ENSG00000133958.9,ENSG00000134042.8,ENSG00000134376.10,ENSG00000134443.5,ENSG00000134709.6,ENSG00000135298.9,ENSG00000135324.5,ENSG00000135346.4,ENSG00000135423.8,ENSG00000135525.14,ENSG00000135541.16,ENSG00000135549.10,ENSG00000135697.5,ENSG00000135824.8,ENSG00000135835.6,ENSG00000136237.14,ENSG00000136274.8,ENSG00000136297.10,ENSG00000136367.12,ENSG00000136541.10,ENSG00000136854.13,ENSG00000137098.9,ENSG00000137103.12,ENSG00000137474.15,ENSG00000137821.7,ENSG00000137872.11,ENSG00000137941.12,ENSG00000138068.6,ENSG00000138078.11,ENSG00000138083.3,ENSG00000138152.7,ENSG00000138193.10,ENSG00000138400.8,ENSG00000138622.3,ENSG00000138741.6,ENSG00000138769.6,ENSG00000139155.4,ENSG00000139220.12,ENSG00000139292.8,ENSG00000139352.3,ENSG00000139438.5,ENSG00000139737.17,ENSG00000139767.4,ENSG00000139915.14,ENSG00000139988.5,ENSG00000140057.4,ENSG00000140323.4,ENSG00000140481.9,ENSG00000140488.10,ENSG00000140527.10,ENSG00000141338.9,ENSG00000141404.11,ENSG00000141519.10,ENSG00000141622.9,ENSG00000141639.7,ENSG00000141744.3,ENSG00000143001.4,ENSG00000143036.12,ENSG00000143107.4,ENSG00000143171.8,ENSG00000143178.8,ENSG00000143195.8,ENSG00000143333.6,ENSG00000143340.6,ENSG00000143469.12,ENSG00000143502.10,ENSG00000143603.14,ENSG00000143850.8,ENSG00000143858.7,ENSG00000143919.10,ENSG00000144191.7,ENSG00000144227.4,ENSG00000144278.10,ENSG00000144369.8,ENSG00000144406.14,ENSG00000144451.14,ENSG00000144460.10,ENSG00000144550.8,ENSG00000144619.10,ENSG00000144792.5,ENSG00000144847.8,ENSG00000144868.9,ENSG00000145075.7,ENSG00000145242.9,ENSG00000145284.7,ENSG00000145358.2,ENSG00000145451.8,ENSG00000145794.12,ENSG00000145832.8,ENSG00000146001.4,ENSG00000146005.3,ENSG00000146006.7,ENSG00000146151.8,ENSG00000146216.7,ENSG00000146233.3,ENSG00000146360.7,ENSG00000147036.7,ENSG00000147082.13,ENSG00000147231.9,ENSG00000147255.13,ENSG00000147256.6,ENSG00000147434.4,ENSG00000147488.7,ENSG00000147571.3,ENSG00000147588.6,ENSG00000148053.11,ENSG00000148123.10,ENSG00000148143.8,ENSG00000148219.12,ENSG00000148225.11,ENSG00000148541.8,ENSG00000148600.10,ENSG00000148798.5,ENSG00000148826.6,ENSG00000148935.6,ENSG00000149295.9,ENSG00000149489.4,ENSG00000149527.13,ENSG00000149571.6,ENSG00000149926.9,ENSG00000149972.6,ENSG00000150275.13,ENSG00000150394.9,ENSG00000150510.11,ENSG00000150627.11,ENSG00000150656.10,ENSG00000150672.12,ENSG00000150722.6,ENSG00000150773.6,ENSG00000150873.7,ENSG00000151025.9,ENSG00000151062.10,ENSG00000151338.14,ENSG00000151575.10,ENSG00000151952.10,ENSG00000152092.11,ENSG00000152128.13,ENSG00000152268.8,ENSG00000152467.5,ENSG00000152503.5,ENSG00000152611.7,ENSG00000152932.6,ENSG00000152936.6,ENSG00000152954.7,ENSG00000153233.8,ENSG00000153237.13,ENSG00000153291.11,ENSG00000153347.5,ENSG00000153404.9,ENSG00000153789.8,ENSG00000153944.6,ENSG00000154265.11,ENSG00000154874.10,ENSG00000155052.14,ENSG00000155093.13,ENSG00000155530.2,ENSG00000155719.12,ENSG00000155754.10,ENSG00000155761.9,ENSG00000155816.15,ENSG00000155886.7,ENSG00000155897.5,ENSG00000155961.4,ENSG00000155966.9,ENSG00000155974.7,ENSG00000156042.13,ENSG00000156076.5,ENSG00000156097.8,ENSG00000156206.9,ENSG00000156298.8,ENSG00000156313.8,ENSG00000156414.14,ENSG00000156475.14,ENSG00000156510.11,ENSG00000156959.7,ENSG00000156968.8,ENSG00000157388.9,ENSG00000157423.13,ENSG00000157429.11,ENSG00000157502.8,ENSG00000157782.5,ENSG00000157856.6,ENSG00000158077.4,ENSG00000158113.8,ENSG00000158258.11,ENSG00000158423.12,ENSG00000158445.7,ENSG00000158458.15,ENSG00000158467.12,ENSG00000158486.9,ENSG00000158528.7,ENSG00000158560.10,ENSG00000158806.9,ENSG00000158816.11,ENSG00000158865.8,ENSG00000159164.5,ENSG00000159248.4,ENSG00000159409.10,ENSG00000159556.5,ENSG00000159915.8,ENSG00000160188.5,ENSG00000160321.10,ENSG00000160401.10,ENSG00000160460.11,ENSG00000160716.4,ENSG00000160781.11,ENSG00000161149.7,ENSG00000161381.9,ENSG00000162148.6,ENSG00000162415.6,ENSG00000162595.4,ENSG00000162631.14,ENSG00000162643.8,ENSG00000162688.11,ENSG00000162782.11,ENSG00000162814.6,ENSG00000162869.11,ENSG00000162873.10,ENSG00000162913.9,ENSG00000162992.3,ENSG00000163012.3,ENSG00000163075.8,ENSG00000163116.5,ENSG00000163288.9,ENSG00000163331.6,ENSG00000163377.10,ENSG00000163431.11,ENSG00000163491.12,ENSG00000163531.11,ENSG00000163536.8,ENSG00000163539.11,ENSG00000163568.9,ENSG00000163590.9,ENSG00000163596.12,ENSG00000163618.13,ENSG00000163629.8,ENSG00000163686.9,ENSG00000163746.7,ENSG00000163749.13,ENSG00000163879.9,ENSG00000164066.8,ENSG00000164070.7,ENSG00000164089.4,ENSG00000164124.6,ENSG00000164197.7,ENSG00000164199.11,ENSG00000164241.9,ENSG00000164270.13,ENSG00000164303.6,ENSG00000164542.8,ENSG00000164627.13,ENSG00000164659.10,ENSG00000164675.6,ENSG00000164796.13,ENSG00000165061.10,ENSG00000165164.8,ENSG00000165182.6,ENSG00000165185.10,ENSG00000165238.12,ENSG00000165309.9,ENSG00000165443.7,ENSG00000165478.6,ENSG00000165521.11,ENSG00000165548.6,ENSG00000165566.11,ENSG00000165588.12,ENSG00000165591.6,ENSG00000165659.12,ENSG00000165730.10,ENSG00000165821.7,ENSG00000165837.7,ENSG00000165868.8,ENSG00000165899.6,ENSG00000165995.14,ENSG00000166006.8,ENSG00000166091.15,ENSG00000166111.5,ENSG00000166159.6,ENSG00000166206.9,ENSG00000166405.10,ENSG00000166448.10,ENSG00000166455.9,ENSG00000166573.4,ENSG00000166596.10,ENSG00000166682.6,ENSG00000166793.6,ENSG00000166840.9,ENSG00000166897.10,ENSG00000166922.4,ENSG00000166960.12,ENSG00000167037.14,ENSG00000167083.2,ENSG00000167191.7,ENSG00000167210.12,ENSG00000167619.7,ENSG00000167654.13,ENSG00000167755.9,ENSG00000167765.3,ENSG00000167964.8,ENSG00000168243.6,ENSG00000168309.12,ENSG00000168314.13,ENSG00000168491.5,ENSG00000168772.9,ENSG00000168779.15,ENSG00000168824.10,ENSG00000168830.6,ENSG00000168875.1,ENSG00000168916.11,ENSG00000168993.10,ENSG00000169006.6,ENSG00000169031.14,ENSG00000169064.8,ENSG00000169116.7,ENSG00000169126.11,ENSG00000169181.8,ENSG00000169302.10,ENSG00000169313.9,ENSG00000169436.12,ENSG00000169862.14,ENSG00000169989.2,ENSG00000170075.8,ENSG00000170153.6,ENSG00000170160.12,ENSG00000170264.8,ENSG00000170324.15,ENSG00000170382.7,ENSG00000170500.8,ENSG00000170615.10,ENSG00000170616.9,ENSG00000170743.12,ENSG00000170775.2,ENSG00000170959.10,ENSG00000171094.11,ENSG00000171130.13,ENSG00000171303.5,ENSG00000171435.9,ENSG00000171450.4,ENSG00000171533.7,ENSG00000171551.7,ENSG00000171587.10,ENSG00000171773.2,ENSG00000171798.13,ENSG00000171817.12,ENSG00000171885.9,ENSG00000171951.4,ENSG00000171956.5,ENSG00000171962.13,ENSG00000172179.7,ENSG00000172247.3,ENSG00000172346.10,ENSG00000172361.5,ENSG00000172568.4,ENSG00000172771.7,ENSG00000172824.10,ENSG00000172915.14,ENSG00000172987.8,ENSG00000173258.8,ENSG00000173320.5,ENSG00000173404.3,ENSG00000173452.9,ENSG00000173557.10,ENSG00000173805.11,ENSG00000173826.10,ENSG00000173947.9,ENSG00000173976.11,ENSG00000174226.4,ENSG00000174453.5,ENSG00000174599.4,ENSG00000174607.6,ENSG00000174672.11,ENSG00000174740.7,ENSG00000174808.7,ENSG00000174938.10,ENSG00000174948.5,ENSG00000175170.10,ENSG00000175175.4,ENSG00000175267.10,ENSG00000175426.6,ENSG00000175664.5,ENSG00000175766.7,ENSG00000175785.8,ENSG00000175868.9,ENSG00000175894.10,ENSG00000175985.8,ENSG00000176029.9,ENSG00000176222.7,ENSG00000176381.4,ENSG00000176406.16,ENSG00000176734.3,ENSG00000176771.11,ENSG00000176840.7,ENSG00000176998.3,ENSG00000177103.9,ENSG00000177108.5,ENSG00000177181.10,ENSG00000177182.6,ENSG00000177432.6,ENSG00000177453.3,ENSG00000177511.5,ENSG00000177570.9,ENSG00000177640.11,ENSG00000177679.14,ENSG00000177807.6,ENSG00000177839.4,ENSG00000177842.7,ENSG00000177994.11,ENSG00000178075.15,ENSG00000178125.10,ENSG00000178162.4,ENSG00000178171.6,ENSG00000178187.3,ENSG00000178222.8,ENSG00000178522.10,ENSG00000178568.9,ENSG00000178602.3,ENSG00000178605.8,ENSG00000178662.11,ENSG00000178722.8,ENSG00000178796.8,ENSG00000178965.9,ENSG00000179083.5,ENSG00000179133.7,ENSG00000179240.4,ENSG00000179270.6,ENSG00000179284.4,ENSG00000179292.4,ENSG00000179314.9,ENSG00000179399.9,ENSG00000179455.6,ENSG00000179935.5,ENSG00000180264.6,ENSG00000180440.3,ENSG00000180481.6,ENSG00000180616.4,ENSG00000180673.9,ENSG00000180815.10,ENSG00000180834.3,ENSG00000180881.15,ENSG00000181004.5,ENSG00000181031.11,ENSG00000181378.9,ENSG00000181392.10,ENSG00000181409.7,ENSG00000181585.3,ENSG00000181619.11,ENSG00000181656.6,ENSG00000181722.11,ENSG00000181754.6,ENSG00000182013.13,ENSG00000182050.9,ENSG00000182103.3,ENSG00000182107.5,ENSG00000182255.6,ENSG00000182256.8,ENSG00000182329.6,ENSG00000182359.10,ENSG00000182508.9,ENSG00000182600.5,ENSG00000182667.10,ENSG00000182674.5,ENSG00000182698.7,ENSG00000182732.12,ENSG00000182747.4,ENSG00000182836.5,ENSG00000182912.6,ENSG00000182916.7,ENSG00000182985.12,ENSG00000182993.3,ENSG00000183023.14,ENSG00000183036.6,ENSG00000183044.7,ENSG00000183196.4,ENSG00000183317.12,ENSG00000183379.4,ENSG00000183473.5,ENSG00000183570.12,ENSG00000183638.5,ENSG00000183770.5,ENSG00000183833.12,ENSG00000183888.4,ENSG00000183960.4,ENSG00000184144.5,ENSG00000184156.11,ENSG00000184221.8,ENSG00000184305.10,ENSG00000184368.11,ENSG00000184408.5,ENSG00000184515.6,ENSG00000184564.8,ENSG00000184599.9,ENSG00000184792.11,ENSG00000184809.8,ENSG00000184905.4,ENSG00000184911.10,ENSG00000184949.11,ENSG00000184984.8,ENSG00000185008.13,ENSG00000185046.14,ENSG00000185053.8,ENSG00000185090.10,ENSG00000185149.5,ENSG00000185272.9,ENSG00000185352.7,ENSG00000185518.7,ENSG00000185519.8,ENSG00000185559.9,ENSG00000185565.7,ENSG00000185634.7,ENSG00000185666.10,ENSG00000185681.8,ENSG00000185736.11,ENSG00000185774.10,ENSG00000185842.10,ENSG00000185924.6,ENSG00000185985.7,ENSG00000186007.5,ENSG00000186094.12,ENSG00000186188.6,ENSG00000186231.12,ENSG00000186234.7,ENSG00000186310.9,ENSG00000186326.3,ENSG00000186369.5,ENSG00000186409.10,ENSG00000186417.9,ENSG00000186462.7,ENSG00000186472.15,ENSG00000186510.7,ENSG00000186675.5,ENSG00000186862.13,ENSG00000186952.10,ENSG00000186973.6,ENSG00000186976.10,ENSG00000187123.10,ENSG00000187164.13,ENSG00000187398.7,ENSG00000187416.7,ENSG00000187672.8,ENSG00000187772.6,ENSG00000187775.12,ENSG00000187783.7,ENSG00000187889.8,ENSG00000187905.6,ENSG00000187957.7,ENSG00000188038.3,ENSG00000188086.8,ENSG00000188162.6,ENSG00000188175.5,ENSG00000188227.8,ENSG00000188269.4,ENSG00000188338.10,ENSG00000188385.7,ENSG00000188452.9,ENSG00000188467.6,ENSG00000188487.7,ENSG00000188517.10,ENSG00000188649.7,ENSG00000188662.5,ENSG00000188681.7,ENSG00000188730.4,ENSG00000188760.6,ENSG00000188803.10,ENSG00000188859.5,ENSG00000188909.4,ENSG00000189056.9,ENSG00000189058.4,ENSG00000189134.3,ENSG00000189157.9,ENSG00000189195.5,ENSG00000189212.8,ENSG00000189350.8,ENSG00000196071.3,ENSG00000196096.3,ENSG00000196104.6,ENSG00000196109.6,ENSG00000196123.8,ENSG00000196132.7,ENSG00000196169.10,ENSG00000196218.7,ENSG00000196273.3,ENSG00000196353.7,ENSG00000196381.6,ENSG00000196482.12,ENSG00000196557.6,ENSG00000196586.9,ENSG00000196593.5,ENSG00000196632.6,ENSG00000196666.3,ENSG00000196873.11,ENSG00000196963.2,ENSG00000197047.1,ENSG00000197106.6,ENSG00000197168.7,ENSG00000197177.11,ENSG00000197181.7,ENSG00000197251.3,ENSG00000197430.6,ENSG00000197444.5,ENSG00000197445.2,ENSG00000197580.7,ENSG00000197584.7,ENSG00000197587.6,ENSG00000197748.8,ENSG00000197753.6,ENSG00000197859.5,ENSG00000197959.9,ENSG00000197971.10,ENSG00000197977.3,ENSG00000198003.7,ENSG00000198010.7,ENSG00000198049.5,ENSG00000198054.7,ENSG00000198088.6,ENSG00000198155.5,ENSG00000198157.6,ENSG00000198185.7,ENSG00000198208.7,ENSG00000198300.8,ENSG00000198400.7,ENSG00000198570.5,ENSG00000198597.4,ENSG00000198722.8,ENSG00000198723.6,ENSG00000198739.6,ENSG00000198753.7,ENSG00000198780.7,ENSG00000198785.4,ENSG00000198794.7,ENSG00000198825.7,ENSG00000198835.3,ENSG00000198838.7,ENSG00000198919.8,ENSG00000198929.8,ENSG00000198963.6,ENSG00000198973.2,ENSG00000199562.1,ENSG00000199575.1,ENSG00000199593.1,ENSG00000200089.1,ENSG00000200413.1,ENSG00000200807.1,ENSG00000200974.1,ENSG00000201557.1,ENSG00000201659.1,ENSG00000201737.1,ENSG00000201950.1,ENSG00000202310.1,ENSG00000203650.3,ENSG00000203685.5,ENSG00000203739.3,ENSG00000203756.3,ENSG00000203809.5,ENSG00000203863.1,ENSG00000203877.3,ENSG00000203930.6,ENSG00000203965.8,ENSG00000204060.4,ENSG00000204065.2,ENSG00000204071.5,ENSG00000204118.1,ENSG00000204186.3,ENSG00000204278.8,ENSG00000204314.6,ENSG00000204396.6,ENSG00000204442.2,ENSG00000204466.5,ENSG00000204650.9,ENSG00000204653.5,ENSG00000204655.7,ENSG00000204711.4,ENSG00000204789.3,ENSG00000204815.4,ENSG00000204869.4,ENSG00000204934.6,ENSG00000204950.2,ENSG00000204956.4,ENSG00000204962.4,ENSG00000204970.5,ENSG00000204991.6,ENSG00000205105.5,ENSG00000205116.3,ENSG00000205212.3,ENSG00000205236.6,ENSG00000205279.4,ENSG00000205704.5,ENSG00000205791.2,ENSG00000205838.8,ENSG00000205856.3,ENSG00000205927.4,ENSG00000205929.5,ENSG00000206113.3,ENSG00000206120.7,ENSG00000206149.6,ENSG00000206168.1,ENSG00000206262.4,ENSG00000206535.3,ENSG00000206549.8,ENSG00000206820.1,ENSG00000207175.1,ENSG00000207207.1,ENSG00000207554.1,ENSG00000207598.1,ENSG00000207703.1,ENSG00000207714.1,ENSG00000207743.1,ENSG00000207863.1,ENSG00000207955.2,ENSG00000207990.1,ENSG00000211451.7,ENSG00000211574.1,ENSG00000212552.2,ENSG00000213213.9,ENSG00000213424.4,ENSG00000213578.4,ENSG00000213642.3,ENSG00000213871.3,ENSG00000213937.3,ENSG00000213973.4,ENSG00000214050.3,ENSG00000214140.6,ENSG00000214216.6,ENSG00000214263.2,ENSG00000214353.3,ENSG00000214548.10,ENSG00000214595.7,ENSG00000214652.4,ENSG00000214688.4,ENSG00000214694.6,ENSG00000214857.4,ENSG00000214870.4,ENSG00000215045.4,ENSG00000215049.3,ENSG00000215105.3,ENSG00000215127.5,ENSG00000215162.1,ENSG00000215210.3,ENSG00000215237.5,ENSG00000215452.3,ENSG00000215866.3,ENSG00000215915.5,ENSG00000216915.2,ENSG00000218109.3,ENSG00000220008.2,ENSG00000221055.1,ENSG00000221378.1,ENSG00000221526.1,ENSG00000221630.1,ENSG00000221736.1,ENSG00000221947.3,ENSG00000222000.3,ENSG00000222594.1,ENSG00000222760.1,ENSG00000223156.1,ENSG00000223414.2,ENSG00000223548.1,ENSG00000223834.2,ENSG00000223914.1,ENSG00000223918.1,ENSG00000223941.1,ENSG00000223989.1,ENSG00000224081.3,ENSG00000224186.4,ENSG00000224310.1,ENSG00000224318.1,ENSG00000224383.3,ENSG00000224669.1,ENSG00000224680.4,ENSG00000224765.1,ENSG00000224775.2,ENSG00000224786.1,ENSG00000224790.1,ENSG00000224795.1,ENSG00000224810.1,ENSG00000224825.2,ENSG00000224848.1,ENSG00000224865.3,ENSG00000224897.2,ENSG00000224934.2,ENSG00000224957.1,ENSG00000225056.1,ENSG00000225127.2,ENSG00000225140.1,ENSG00000225146.1,ENSG00000225156.2,ENSG00000225180.2,ENSG00000225214.1,ENSG00000225302.1,ENSG00000225446.1,ENSG00000225521.1,ENSG00000225649.1,ENSG00000225792.1,ENSG00000225807.1,ENSG00000225877.1,ENSG00000225914.1,ENSG00000225978.2,ENSG00000226031.1,ENSG00000226051.2,ENSG00000226074.4,ENSG00000226087.1,ENSG00000226310.1,ENSG00000226330.1,ENSG00000226367.1,ENSG00000226403.1,ENSG00000226438.1,ENSG00000226491.1,ENSG00000226530.1,ENSG00000226581.1,ENSG00000226686.3,ENSG00000226711.2,ENSG00000226747.2,ENSG00000226786.2,ENSG00000226828.1,ENSG00000226913.1,ENSG00000226953.3,ENSG00000226994.3,ENSG00000227014.1,ENSG00000227110.2,ENSG00000227115.2,ENSG00000227136.2,ENSG00000227208.1,ENSG00000227210.1,ENSG00000227227.1,ENSG00000227248.1,ENSG00000227275</t>
  </si>
  <si>
    <t>UBERON:0001895</t>
  </si>
  <si>
    <t>metencephalon</t>
  </si>
  <si>
    <t>Rostral segment of the hindbrain that has as its parts the pons (where present) and the cerebellum[WP,modified].</t>
  </si>
  <si>
    <t>CNhs10640,CNhs11321,CNhs11795,CNhs12081,CNhs12117,CNhs12322,CNhs12323,CNhs13799,CNhs13808,CNhs14075,CNhs14080,CNhs14550</t>
  </si>
  <si>
    <t>CATG00000000096.1,CATG00000000130.1,CATG00000000263.1,CATG00000000700.1,CATG00000001087.1,CATG00000001185.1,CATG00000001260.1,CATG00000001493.1,CATG00000001570.1,CATG00000001662.1,CATG00000001665.1,CATG00000001815.1,CATG00000001906.1,CATG00000002249.1,CATG00000002501.1,CATG00000002568.1,CATG00000002582.1,CATG00000002584.1,CATG00000002596.1,CATG00000002622.1,CATG00000002653.1,CATG00000003148.1,CATG00000003152.1,CATG00000003289.1,CATG00000003736.1,CATG00000003745.1,CATG00000003863.1,CATG00000004063.1,CATG00000004175.1,CATG00000004224.1,CATG00000004376.1,CATG00000004429.1,CATG00000004464.1,CATG00000004493.1,CATG00000004547.1,CATG00000004590.1,CATG00000004874.1,CATG00000005186.1,CATG00000005391.1,CATG00000005475.1,CATG00000005759.1,CATG00000005774.1,CATG00000005802.1,CATG00000005926.1,CATG00000006034.1,CATG00000006444.1,CATG00000006600.1,CATG00000006776.1,CATG00000007019.1,CATG00000007174.1,CATG00000007195.1,CATG00000007231.1,CATG00000007282.1,CATG00000007293.1,CATG00000007480.1,CATG00000007625.1,CATG00000007639.1,CATG00000007682.1,CATG00000008033.1,CATG00000008312.1,CATG00000008313.1,CATG00000008552.1,CATG00000008704.1,CATG00000008911.1,CATG00000008939.1,CATG00000009016.1,CATG00000009026.1,CATG00000009037.1,CATG00000009038.1,CATG00000009232.1,CATG00000009673.1,CATG00000009676.1,CATG00000009908.1,CATG00000009912.1,CATG00000010029.1,CATG00000010339.1,CATG00000010384.1,CATG00000010570.1,CATG00000011038.1,CATG00000011192.1,CATG00000011295.1,CATG00000011702.1,CATG00000011894.1,CATG00000011979.1,CATG00000012404.1,CATG00000012413.1,CATG00000013286.1,CATG00000013716.1,CATG00000013723.1,CATG00000013831.1,CATG00000014113.1,CATG00000014149.1,CATG00000014505.1,CATG00000014567.1,CATG00000014801.1,CATG00000015103.1,CATG00000015453.1,CATG00000015468.1,CATG00000015488.1,CATG00000015940.1,CATG00000015948.1,CATG00000015958.1,CATG00000016250.1,CATG00000016393.1,CATG00000016481.1,CATG00000016576.1,CATG00000016764.1,CATG00000016854.1,CATG00000016913.1,CATG00000017469.1,CATG00000017548.1,CATG00000017551.1,CATG00000017558.1,CATG00000017587.1,CATG00000017615.1,CATG00000017791.1,CATG00000017870.1,CATG00000018090.1,CATG00000018138.1,CATG00000018224.1,CATG00000018973.1,CATG00000019179.1,CATG00000019275.1,CATG00000019591.1,CATG00000019689.1,CATG00000019782.1,CATG00000019874.1,CATG00000019910.1,CATG00000019997.1,CATG00000020220.1,CATG00000020370.1,CATG00000020415.1,CATG00000020479.1,CATG00000020507.1,CATG00000020511.1,CATG00000021272.1,CATG00000021384.1,CATG00000021421.1,CATG00000021475.1,CATG00000021477.1,CATG00000021678.1,CATG00000021813.1,CATG00000021817.1,CATG00000022055.1,CATG00000022111.1,CATG00000022184.1,CATG00000022467.1,CATG00000022514.1,CATG00000022783.1,CATG00000022796.1,CATG00000023022.1,CATG00000023077.1,CATG00000023172.1,CATG00000023206.1,CATG00000023329.1,CATG00000023523.1,CATG00000023634.1,CATG00000023728.1,CATG00000023834.1,CATG00000023837.1,CATG00000023974.1,CATG00000023979.1,CATG00000024385.1,CATG00000024503.1,CATG00000024671.1,CATG00000024680.1,CATG00000024683.1,CATG00000024685.1,CATG00000024765.1,CATG00000024786.1,CATG00000024806.1,CATG00000024810.1,CATG00000024850.1,CATG00000025169.1,CATG00000025349.1,CATG00000025555.1,CATG00000025559.1,CATG00000025560.1,CATG00000025570.1,CATG00000025662.1,CATG00000025941.1,CATG00000026104.1,CATG00000026181.1,CATG00000026187.1,CATG00000026277.1,CATG00000026450.1,CATG00000026456.1,CATG00000026477.1,CATG00000026874.1,CATG00000027122.1,CATG00000027244.1,CATG00000027249.1,CATG00000027260.1,CATG00000027391.1,CATG00000027394.1,CATG00000027405.1,CATG00000027674.1,CATG00000027736.1,CATG00000027751.1,CATG00000027863.1,CATG00000028088.1,CATG00000028105.1,CATG00000028134.1,CATG00000028138.1,CATG00000028352.1,CATG00000028429.1,CATG00000028457.1,CATG00000028461.1,CATG00000028462.1,CATG00000028501.1,CATG00000028782.1,CATG00000028979.1,CATG00000029260.1,CATG00000029342.1,CATG00000029934.1,CATG00000030035.1,CATG00000030138.1,CATG00000030280.1,CATG00000030320.1,CATG00000030529.1,CATG00000030559.1,CATG00000030568.1,CATG00000030675.1,CATG00000030730.1,CATG00000031045.1,CATG00000031252.1,CATG00000031254.1,CATG00000031305.1,CATG00000031439.1,CATG00000031514.1,CATG00000031515.1,CATG00000031717.1,CATG00000031733.1,CATG00000031873.1,CATG00000032183.1,CATG00000032326.1,CATG00000032396.1,CATG00000032684.1,CATG00000032866.1,CATG00000032880.1,CATG00000032901.1,CATG00000032942.1,CATG00000032956.1,CATG00000032959.1,CATG00000032962.1,CATG00000033104.1,CATG00000033122.1,CATG00000033133.1,CATG00000033149.1,CATG00000033237.1,CATG00000033262.1,CATG00000033294.1,CATG00000033301.1,CATG00000033336.1,CATG00000033364.1,CATG00000033386.1,CATG00000033522.1,CATG00000033628.1,CATG00000033720.1,CATG00000033768.1,CATG00000033770.1,CATG00000033798.1,CATG00000033813.1,CATG00000033858.1,CATG00000034081.1,CATG00000034170.1,CATG00000034307.1,CATG00000034554.1,CATG00000034670.1,CATG00000034684.1,CATG00000034705.1,CATG00000034752.1,CATG00000034770.1,CATG00000034844.1,CATG00000034898.1,CATG00000035378.1,CATG00000035401.1,CATG00000035422.1,CATG00000035623.1,CATG00000035657.1,CATG00000035728.1,CATG00000035736.1,CATG00000035737.1,CATG00000036183.1,CATG00000036627.1,CATG00000036799.1,CATG00000036982.1,CATG00000037089.1,CATG00000037274.1,CATG00000037297.1,CATG00000037900.1,CATG00000037934.1,CATG00000038035.1,CATG00000038123.1,CATG00000038144.1,CATG00000038210.1,CATG00000038232.1,CATG00000038257.1,CATG00000038289.1,CATG00000038336.1,CATG00000038338.1,CATG00000038550.1,CATG00000038573.1,CATG00000038582.1,CATG00000038788.1,CATG00000038821.1,CATG00000039027.1,CATG00000039048.1,CATG00000039123.1,CATG00000039166.1,CATG00000039173.1,CATG00000039197.1,CATG00000039206.1,CATG00000039254.1,CATG00000039258.1,CATG00000039344.1,CATG00000039420.1,CATG00000039453.1,CATG00000039493.1,CATG00000039525.1,CATG00000039574.1,CATG00000039603.1,CATG00000039607.1,CATG00000039616.1,CATG00000039685.1,CATG00000039771.1,CATG00000039773.1,CATG00000039846.1,CATG00000039860.1,CATG00000039888.1,CATG00000040060.1,CATG00000040064.1,CATG00000040071.1,CATG00000040073.1,CATG00000040215.1,CATG00000040236.1,CATG00000040317.1,CATG00000040335.1,CATG00000040587.1,CATG00000040685.1,CATG00000040722.1,CATG00000040724.1,CATG00000040781.1,CATG00000040829.1,CATG00000040830.1,CATG00000040843.1,CATG00000040846.1,CATG00000040872.1,CATG00000040933.1,CATG00000041066.1,CATG00000041126.1,CATG00000041202.1,CATG00000041282.1,CATG00000041299.1,CATG00000041303.1,CATG00000041319.1,CATG00000041516.1,CATG00000041527.1,CATG00000041533.1,CATG00000041615.1,CATG00000041952.1,CATG00000042255.1,CATG00000042286.1,CATG00000042653.1,CATG00000042807.1,CATG00000042824.1,CATG00000043859.1,CATG00000043898.1,CATG00000043906.1,CATG00000043962.1,CATG00000044524.1,CATG00000044595.1,CATG00000044981.1,CATG00000045146.1,CATG00000045162.1,CATG00000045168.1,CATG00000045193.1,CATG00000045212.1,CATG00000045281.1,CATG00000045330.1,CATG00000045374.1,CATG00000045390.1,CATG00000046035.1,CATG00000046447.1,CATG00000046881.1,CATG00000046961.1,CATG00000047038.1,CATG00000047240.1,CATG00000047323.1,CATG00000047424.1,CATG00000047439.1,CATG00000047450.1,CATG00000047453.1,CATG00000047568.1,CATG00000047636.1,CATG00000047858.1,CATG00000047911.1,CATG00000047946.1,CATG00000048812.1,CATG00000049026.1,CATG00000049324.1,CATG00000049514.1,CATG00000049924.1,CATG00000049947.1,CATG00000050077.1,CATG00000050150.1,CATG00000050522.1,CATG00000050657.1,CATG00000050836.1,CATG00000051270.1,CATG00000051350.1,CATG00000051645.1,CATG00000051699.1,CATG00000051761.1,CATG00000051849.1,CATG00000052002.1,CATG00000052077.1,CATG00000052294.1,CATG00000052300.1,CATG00000052345.1,CATG00000052582.1,CATG00000052839.1,CATG00000052842.1,CATG00000052919.1,CATG00000052961.1,CATG00000052980.1,CATG00000053087.1,CATG00000053134.1,CATG00000053184.1,CATG00000053284.1,CATG00000053316.1,CATG00000053329.1,CATG00000053385.1,CATG00000053464.1,CATG00000053477.1,CATG00000053609.1,CATG00000053610.1,CATG00000053635.1,CATG00000053856.1,CATG00000054017.1,CATG00000054029.1,CATG00000054078.1,CATG00000054234.1,CATG00000054237.1,CATG00000054240.1,CATG00000054354.1,CATG00000054413.1,CATG00000054511.1,CATG00000054518.1,CATG00000054545.1,CATG00000054646.1,CATG00000054650.1,CATG00000054691.1,CATG00000054738.1,CATG00000054886.1,CATG00000054949.1,CATG00000055018.1,CATG00000055307.1,CATG00000055484.1,CATG00000055502.1,CATG00000055679.1,CATG00000055882.1,CATG00000056280.1,CATG00000056431.1,CATG00000056701.1,CATG00000056756.1,CATG00000056934.1,CATG00000056944.1,CATG00000057209.1,CATG00000057232.1,CATG00000057607.1,CATG00000057669.1,CATG00000057733.1,CATG00000057773.1,CATG00000057936.1,CATG00000058095.1,CATG00000058112.1,CATG00000058213.1,CATG00000058461.1,CATG00000058488.1,CATG00000058653.1,CATG00000058655.1,CATG00000058719.1,CATG00000058735.1,CATG00000058738.1,CATG00000058866.1,CATG00000058910.1,CATG00000058945.1,CATG00000058946.1,CATG00000059124.1,CATG00000059154.1,CATG00000059162.1,CATG00000059251.1,CATG00000059258.1,CATG00000059841.1,CATG00000059933.1,CATG00000060295.1,CATG00000060361.1,CATG00000060795.1,CATG00000060819.1,CATG00000060862.1,CATG00000061213.1,CATG00000061444.1,CATG00000061487.1,CATG00000061730.1,CATG00000061804.1,CATG00000061961.1,CATG00000062280.1,CATG00000062528.1,CATG00000062736.1,CATG00000062788.1,CATG00000062930.1,CATG00000063089.1,CATG00000063319.1,CATG00000063534.1,CATG00000063541.1,CATG00000063770.1,CATG00000063947.1,CATG00000064299.1,CATG00000064447.1,CATG00000064470.1,CATG00000064694.1,CATG00000064897.1,CATG00000064954.1,CATG00000065324.1,CATG00000065640.1,CATG00000065641.1,CATG00000065643.1,CATG00000065672.1,CATG00000065699.1,CATG00000065998.1,CATG00000066020.1,CATG00000066034.1,CATG00000066149.1,CATG00000066151.1,CATG00000066314.1,CATG00000066341.1,CATG00000066407.1,CATG00000066414.1,CATG00000066418.1,CATG00000066647.1,CATG00000067038.1,CATG00000067116.1,CATG00000067469.1,CATG00000067478.1,CATG00000067507.1,CATG00000067617.1,CATG00000067913.1,CATG00000068101.1,CATG00000068456.1,CATG00000068508.1,CATG00000068978.1,CATG00000069142.1,CATG00000069194.1,CATG00000069256.1,CATG00000069449.1,CATG00000069478.1,CATG00000069480.1,CATG00000069907.1,CATG00000070175.1,CATG00000070508.1,CATG00000070509.1,CATG00000070521.1,CATG00000070541.1,CATG00000070702.1,CATG00000071368.1,CATG00000071563.1,CATG00000071636.1,CATG00000071657.1,CATG00000071708.1,CATG00000072019.1,CATG00000072024.1,CATG00000072026.1,CATG00000072029.1,CATG00000072049.1,CATG00000072220.1,CATG00000072343.1,CATG00000072358.1,CATG00000072405.1,CATG00000072458.1,CATG00000072634.1,CATG00000072715.1,CATG00000072770.1,CATG00000073288.1,CATG00000073511.1,CATG00000073521.1,CATG00000073943.1,CATG00000074064.1,CATG00000074207.1,CATG00000074295.1,CATG00000074444.1,CATG00000074492.1,CATG00000074717.1,CATG00000074765.1,CATG00000075148.1,CATG00000075150.1,CATG00000075199.1,CATG00000075873.1,CATG00000075878.1,CATG00000076574.1,CATG00000076591.1,CATG00000076708.1,CATG00000077186.1,CATG00000077809.1,CATG00000077872.1,CATG00000078284.1,CATG00000078881.1,CATG00000078951.1,CATG00000079138.1,CATG00000079522.1,CATG00000079668.1,CATG00000080008.1,CATG00000080192.1,CATG00000080323.1,CATG00000080416.1,CATG00000080429.1,CATG00000080439.1,CATG00000080447.1,CATG00000080524.1,CATG00000080572.1,CATG00000080713.1,CATG00000080922.1,CATG00000080923.1,CATG00000081169.1,CATG00000081189.1,CATG00000081298.1,CATG00000081405.1,CATG00000081433.1,CATG00000081437.1,CATG00000081561.1,CATG00000081846.1,CATG00000081851.1,CATG00000081952.1,CATG00000081953.1,CATG00000082099.1,CATG00000082109.1,CATG00000082126.1,CATG00000082226.1,CATG00000082298.1,CATG00000082299.1,CATG00000082414.1,CATG00000082696.1,CATG00000083004.1,CATG00000083439.1,CATG00000083443.1,CATG00000083669.1,CATG00000083724.1,CATG00000083780.1,CATG00000083808.1,CATG00000083976.1,CATG00000084237.1,CATG00000084292.1,CATG00000084316.1,CATG00000084406.1,CATG00000084531.1,CATG00000084554.1,CATG00000084670.1,CATG00000084711.1,CATG00000084819.1,CATG00000084956.1,CATG00000085339.1,CATG00000085368.1,CATG00000085379.1,CATG00000085656.1,CATG00000085722.1,CATG00000085736.1,CATG00000086162.1,CATG00000086845.1,CATG00000086863.1,CATG00000086881.1,CATG00000086894.1,CATG00000087051.1,CATG00000087178.1,CATG00000087621.1,CATG00000087900.1,CATG00000087935.1,CATG00000087969.1,CATG00000088014.1,CATG00000088372.1,CATG00000088683.1,CATG00000088763.1,CATG00000089009.1,CATG00000089257.1,CATG00000089459.1,CATG00000089825.1,CATG00000089829.1,CATG00000089843.1,CATG00000090190.1,CATG00000090250.1,CATG00000090688.1,CATG00000090771.1,CATG00000090792.1,CATG00000090797.1,CATG00000090884.1,CATG00000090991.1,CATG00000091112.1,CATG00000091228.1,CATG00000091373.1,CATG00000091878.1,CATG00000091886.1,CATG00000091894.1,CATG00000091926.1,CATG00000092121.1,CATG00000092165.1,CATG00000092239.1,CATG00000092318.1,CATG00000092598.1,CATG00000092952.1,CATG00000093143.1,CATG00000093197.1,CATG00000093273.1,CATG00000093280.1,CATG00000093302.1,CATG00000093314.1,CATG00000093365.1,CATG00000093672.1,CATG00000093674.1,CATG00000093892.1,CATG00000094163.1,CATG00000094264.1,CATG00000094265.1,CATG00000094474.1,CATG00000094497.1,CATG00000094596.1,CATG00000094726.1,CATG00000094728.1,CATG00000094760.1,CATG00000094892.1,CATG00000095001.1,CATG00000095051.1,CATG00000095118.1,CATG00000095450.1,CATG00000095582.1,CATG00000095701.1,CATG00000095815.1,CATG00000095982.1,CATG00000095995.1,CATG00000095998.1,CATG00000096069.1,CATG00000096080.1,CATG00000096087.1,CATG00000096560.1,CATG00000096859.1,CATG00000096960.1,CATG00000096977.1,CATG00000097055.1,CATG00000097446.1,CATG00000097451.1,CATG00000097456.1,CATG00000097465.1,CATG00000097560.1,CATG00000097587.1,CATG00000097794.1,CATG00000097856.1,CATG00000097867.1,CATG00000097901.1,CATG00000097905.1,CATG00000097991.1,CATG00000098071.1,CATG00000098146.1,CATG00000098154.1,CATG00000098250.1,CATG00000098315.1,CATG00000098460.1,CATG00000098657.1,CATG00000098840.1,CATG00000099034.1,CATG00000099040.1,CATG00000099225.1,CATG00000099523.1,CATG00000099569.1,CATG00000099627.1,CATG00000099632.1,CATG00000099696.1,CATG00000099849.1,CATG00000100014.1,CATG00000100131.1,CATG00000100181.1,CATG00000100618.1,CATG00000100625.1,CATG00000100658.1,CATG00000100669.1,CATG00000100855.1,CATG00000100861.1,CATG00000100961.1,CATG00000100975.1,CATG00000101098.1,CATG00000101205.1,CATG00000101283.1,CATG00000101343.1,CATG00000101344.1,CATG00000101353.1,CATG00000101633.1,CATG00000101639.1,CATG00000101642.1,CATG00000101644.1,CATG00000101757.1,CATG00000102191.1,CATG00000102411.1,CATG00000102560.1,CATG00000102592.1,CATG00000102674.1,CATG00000102813.1,CATG00000102969.1,CATG00000102970.1,CATG00000103299.1,CATG00000103509.1,CATG00000103788.1,CATG00000104283.1,CATG00000104592.1,CATG00000104942.1,CATG00000105045.1,CATG00000105046.1,CATG00000105259.1,CATG00000105286.1,CATG00000105324.1,CATG00000105435.1,CATG00000105449.1,CATG00000105769.1,CATG00000105927.1,CATG00000106110.1,CATG00000106259.1,CATG00000106279.1,CATG00000106292.1,CATG00000106511.1,CATG00000106763.1,CATG00000106979.1,CATG00000107019.1,CATG00000107096.1,CATG00000107100.1,CATG00000107354.1,CATG00000107494.1,CATG00000107821.1,CATG00000108329.1,CATG00000108379.1,CATG00000108399.1,CATG00000108403.1,CATG00000108412.1,CATG00000108474.1,CATG00000108477.1,CATG00000108483.1,CATG00000108976.1,CATG00000108992.1,CATG00000109118.1,CATG00000109254.1,CATG00000109831.1,CATG00000109856.1,CATG00000109896.1,CATG00000109940.1,CATG00000109954.1,CATG00000110023.1,CATG00000110095.1,CATG00000110480.1,CATG00000110596.1,CATG00000110774.1,CATG00000111053.1,CATG00000111158.1,CATG00000111196.1,CATG00000111198.1,CATG00000111273.1,CATG00000111388.1,CATG00000111595.1,CATG00000111600.1,CATG00000111634.1,CATG00000111993.1,CATG00000112054.1,CATG00000112157.1,CATG00000112325.1,CATG00000112403.1,CATG00000112709.1,CATG00000112846.1,CATG00000112847.1,CATG00000112856.1,CATG00000113059.1,CATG00000113275.1,CATG00000113326.1,CATG00000113636.1,CATG00000113673.1,CATG00000113699.1,CATG00000114008.1,CATG00000114144.1,CATG00000114145.1,CATG00000114148.1,CATG00000114165.1,CATG00000114167.1,CATG00000114289.1,CATG00000114505.1,CATG00000114514.1,CATG00000114592.1,CATG00000114605.1,CATG00000114643.1,CATG00000114680.1,CATG00000115472.1,CATG00000115525.1,CATG00000115684.1,CATG00000115895.1,CATG00000116058.1,CATG00000116086.1,CATG00000116148.1,CATG00000116261.1,CATG00000116278.1,CATG00000116622.1,CATG00000116828.1,CATG00000116981.1,CATG00000117056.1,CATG00000117214.1,CATG00000117227.1,CATG00000117325.1,CATG00000117479.1,CATG00000117524.1,CATG00000117549.1,CATG00000117623.1,CATG00000117995.1,CATG00000118070.1,CATG00000118221.1,CATG00000118225.1,CATG00000118316.1,CATG00000118375.1,CATG00000118424.1,ENSG00000003137.4,ENSG00000003393.10,ENSG00000003987.9,ENSG00000005379.11,ENSG00000006071.7,ENSG00000006128.7,ENSG00000006283.13,ENSG00000006432.11,ENSG00000006468.9,ENSG00000006740.12,ENSG00000007174.13,ENSG00000007372.16,ENSG00000007402.7,ENSG00000008056.8,ENSG00000008196.8,ENSG00000008277.10,ENSG00000008300.10,ENSG00000008710.13,ENSG00000008735.10,ENSG00000011083.4,ENSG00000013293.5,ENSG00000015592.12,ENSG00000017373.11,ENSG00000018236.10,ENSG00000018625.10,ENSG00000019505.3,ENSG00000021300.9,ENSG00000021645.13,ENSG00000022355.10,ENSG00000023171.10,ENSG00000027644.4,ENSG00000038295.3,ENSG00000040731.6,ENSG00000042304.6,ENSG00000043355.6,ENSG00000046653.10,ENSG00000049089.9,ENSG00000050030.9,ENSG00000053108.12,ENSG00000053702.10,ENSG00000058335.11,ENSG00000058404.15,ENSG00000058866.10,ENSG00000063015.15,ENSG00000064692.14,ENSG00000064787.8,ENSG00000065609.10,ENSG00000065717.10,ENSG00000065989.11,ENSG00000067606.11,ENSG00000067842.13,ENSG00000068078.13,ENSG00000070182.13,ENSG00000070748.13,ENSG00000072182.8,ENSG00000072315.3,ENSG00000072657.4,ENSG00000073464.7,ENSG00000073670.9,ENSG00000074211.9,ENSG00000074317.6,ENSG00000075035.5,ENSG00000075043.13,ENSG00000075340.18,ENSG00000076344.11,ENSG00000077080.5,ENSG00000078053.12,ENSG00000078549.10,ENSG00000078579.8,ENSG00000078725.8,ENSG00000079102.12,ENSG00000079215.9,ENSG00000079689.9,ENSG00000079841.14,ENSG00000080224.13,ENSG00000080493.9,ENSG00000080709.10,ENSG00000080854.10,ENSG00000080947.10,ENSG00000081138.9,ENSG00000081803.11,ENSG00000081842.13,ENSG00000083067.18,ENSG00000084453.12,ENSG00000084628.5,ENSG00000084710.9,ENSG00000086570.8,ENSG00000087085.9,ENSG00000087250.4,ENSG00000087258.9,ENSG00000087495.12,ENSG00000088538.12,ENSG00000088899.10,ENSG00000089169.10,ENSG00000089199.5,ENSG00000089250.14,ENSG00000090539.11,ENSG00000091129.15,ENSG00000091622.11,ENSG00000091664.7,ENSG00000092051.12,ENSG00000092096.10,ENSG00000099365.5,ENSG00000099822.2,ENSG00000099954.14,ENSG00000100095.14,ENSG00000100167.15,ENSG00000100285.9,ENSG00000100314.3,ENSG00000100321.10,ENSG00000100362.8,ENSG00000100399.11,ENSG00000100427.11,ENSG00000100433.11,ENSG00000100505.9,ENSG00000100626.12,ENSG00000100884.5,ENSG00000100987.10,ENSG00000101079.16,ENSG00000101180.11,ENSG00000101198.10,ENSG00000101204.11,ENSG00000101333.12,ENSG00000101349.12,ENSG00000101463.5,ENSG00000101489.14,ENSG00000101542.5,ENSG00000101638.9,ENSG00000101746.11,ENSG00000101958.9,ENSG00000101977.15,ENSG00000102003.6,ENSG00000102452.11,ENSG00000102466.11,ENSG00000102678.6,ENSG00000102924.7,ENSG00000102981.5,ENSG00000103034.10,ENSG00000103089.4,ENSG00000103269.9,ENSG00000103310.6,ENSG00000103647.8,ENSG00000103723.8,ENSG00000103740.5,ENSG00000104112.4,ENSG00000104327.3,ENSG00000104369.4,ENSG00000104435.9,ENSG00000104722.9,ENSG00000104725.9,ENSG00000104833.6,ENSG00000105143.8,ENSG00000105219.4,ENSG00000105270.10,ENSG00000105409.11,ENSG00000105605.3,ENSG00000105613.5,ENSG00000105649.5,ENSG00000105695.10,ENSG00000105696.4,ENSG00000105711.6,ENSG00000105737.5,ENSG00000105767.2,ENSG00000105784.11,ENSG00000106069.16,ENSG00000106278.7,ENSG00000106341.6,ENSG00000106633.11,ENSG00000106686.12,ENSG00000106976.14,ENSG00000107105.10,ENSG00000107147.7,ENSG00000107282.5,ENSG00000107295.8,ENSG00000107623.4,ENSG00000107864.10,ENSG00000107954.6,ENSG00000108176.10,ENSG00000108231.7,ENSG00000108309.8,ENSG00000108375.8,ENSG00000108379.5,ENSG00000108387.10,ENSG00000108684.10,ENSG00000108830.7,ENSG00000108852.10,ENSG00000109107.9,ENSG00000109132.5,ENSG00000109339.14,ENSG00000109472.9,ENSG00000109654.10,ENSG00000109832.8,ENSG00000109943.4,ENSG00000110076.14,ENSG00000110427.10,ENSG00000110675.8,ENSG00000110723.7,ENSG00000110881.7,ENSG00000110887.3,ENSG00000110975.4,ENSG00000111052.3,ENSG00000111110.7,ENSG00000111262.4,ENSG00000111674.4,ENSG00000111783.8,ENSG00000111834.8,ENSG00000112038.13,ENSG00000112139.10,ENSG00000112293.10,ENSG00000112309.6,ENSG00000112379.8,ENSG00000113073.10,ENSG00000113248.3,ENSG00000113327.10,ENSG00000113578.13,ENSG00000113763.6,ENSG00000114279.9,ENSG00000114631.10,ENSG00000115252.14,ENSG00000115266.7,ENSG00000116147.12,ENSG00000116151.9,ENSG00000116675.11,ENSG00000116983.8,ENSG00000117115.8,ENSG00000117154.7,ENSG00000117707.11,ENSG00000118160.9,ENSG00000118276.7,ENSG00000118473.17,ENSG00000118492.12,ENSG00000118733.12,ENSG00000119283.11,ENSG00000119737.5,ENSG00000119946.9,ENSG00000119973.3,ENSG00000120088.10,ENSG00000120251.14,ENSG00000120645.7,ENSG00000121653.7,ENSG00000121871.3,ENSG00000121904.13,ENSG00000122012.9,ENSG00000122548.3,ENSG00000122756.10,ENSG00000123454.6,ENSG00000123560.9,ENSG00000123570.3,ENSG00000123901.4,ENSG00000124103.8,ENSG00000124140.8,ENSG00000124302.8,ENSG00000124479.8,ENSG00000124493.9,ENSG00000124507.6,ENSG00000124785.4,ENSG00000125355.11,ENSG00000125462.12,ENSG00000125492.5,ENSG00000125814.13,ENSG00000125820.5,ENSG00000125966.8,ENSG00000126217.16,ENSG00000126861.4,ENSG00000126950.7,ENSG00000127081.9,ENSG00000127328.17,ENSG00000127561.10,ENSG00000127588.4,ENSG00000128253.9,ENSG00000128266.7,ENSG00000128482.11,ENSG00000128596.12,ENSG00000128683.9,ENSG00000128872.5,ENSG00000129151.4,ENSG00000129159.6,ENSG00000129244.4,ENSG00000129910.3,ENSG00000130226.12,ENSG00000130283.7,ENSG00000130294.10,ENSG00000130477.10,ENSG00000130540.9,ENSG00000130643.4,ENSG00000131018.18,ENSG00000131095.7,ENSG00000131398.9,ENSG00000131409.8,ENSG00000131797.8,ENSG00000131951.6,ENSG00000132130.7,ENSG00000132164.5,ENSG00000132563.11,ENSG00000132613.10,ENSG00000132639.8,ENSG00000132640.10,ENSG00000132671.4,ENSG00000132677.8,ENSG00000132702.8,ENSG00000132718.7,ENSG00000132849.14,ENSG00000132872.7,ENSG00000132932.12,ENSG00000132938.14,ENSG00000132970.8,ENSG00000132975.6,ENSG00000133115.7,ENSG00000133878.4,ENSG00000133958.9,ENSG00000134115.8,ENSG00000134376.10,ENSG00000134769.17,ENSG00000134986.9,ENSG00000135063.13,ENSG00000135083.10,ENSG00000135253.9,ENSG00000135298.9,ENSG00000135299.12,ENSG00000135423.8,ENSG00000135454.9,ENSG00000135472.4,ENSG00000135502.12,ENSG00000135525.14,ENSG00000135549.10,ENSG00000135709.8,ENSG00000135750.10,ENSG00000135824.8,ENSG00000135835.6,ENSG00000135903.14,ENSG00000136160.10,ENSG00000136274.8,ENSG00000136297.10,ENSG00000136367.12,ENSG00000136531.9,ENSG00000136541.10,ENSG00000136848.12,ENSG00000136854.13,ENSG00000136895.14,ENSG00000136928.4,ENSG00000137252.5,ENSG00000137261.9,ENSG00000137766.12,ENSG00000137802.9,ENSG00000137821.7,ENSG00000137877.8,ENSG00000138587.5,ENSG00000138604.5,ENSG00000138606.15,ENSG00000138653.5,ENSG00000138696.6,ENSG00000138741.6,ENSG00000139200.9,ENSG00000139287.8,ENSG00000139737.17,ENSG00000139767.4,ENSG00000139800.8,ENSG00000139899.6,ENSG00000139910.15,ENSG00000139970.12,ENSG00000140323.4,ENSG00000140488.10,ENSG00000140506.12,ENSG00000140538.12,ENSG00000140600.12,ENSG00000140873.11,ENSG00000141314.8,ENSG00000141433.8,ENSG00000141622.9,ENSG00000141639.7,ENSG00000141837.14,ENSG00000142235.4,ENSG00000142549.9,ENSG00000142609.13,ENSG00000143001.4,ENSG00000143032.7,ENSG00000143107.4,ENSG00000143469.12,ENSG00000143473.7,ENSG00000143847.11,ENSG00000143850.8,ENSG00000143858.7,ENSG00000144229.7,ENSG00000144278.10,ENSG00000144285.11,ENSG00000144331.14,ENSG00000144339.7,ENSG00000144406.14,ENSG00000144460.10,ENSG00000144550.8,ENSG00000144619.10,ENSG00000144834.8,ENSG00000145087.8,ENSG00000145198.10,ENSG00000145248.6,ENSG00000145284.7,ENSG00000145362.12,ENSG00000145428.10,ENSG00000145526.7,ENSG00000145536.11,ENSG00000145721.7,ENSG00000145863.6,ENSG00000145864.8,ENSG00000145888.6,ENSG00000145920.10,ENSG00000146001.4,ENSG00000146005.3,ENSG00000146021.10,ENSG00000146090.11,ENSG00000146151.8,ENSG00000146216.7,ENSG00000146352.8,ENSG00000146378.5,ENSG00000146910.7,ENSG00000147246.5,ENSG00000147256.6,ENSG00000147402.7,ENSG00000147432.2,ENSG00000147434.4,ENSG00000147488.7,ENSG00000147588.6,ENSG00000147642.12,ENSG00000147724.7,ENSG00000148053.11,ENSG00000148219.12,ENSG00000148408.8,ENSG00000148541.8,ENSG00000148734.7,ENSG00000148798.5,ENSG00000148826.6,ENSG00000149294.12,ENSG00000149403.7,ENSG00000149488.11,ENSG00000149575.5,ENSG00000149654.5,ENSG00000149926.9,ENSG00000149927.13,ENSG00000149970.10,ENSG00000150275.13,ENSG00000150361.7,ENSG00000150471.11,ENSG00000150625.12,ENSG00000150627.11,ENSG00000150656.10,ENSG00000150672.12,ENSG00000151025.9,ENSG00000151150.16,ENSG00000151320.6,ENSG00000151789.5,ENSG00000151812.10,ENSG00000151838.7,ENSG00000151917.13,ENSG00000152092.11,ENSG00000152128.13,ENSG00000152154.6,ENSG00000152208.7,ENSG00000152214.8,ENSG00000152578.8,ENSG00000152822.9,ENSG00000152910.14,ENSG00000152932.6,ENSG00000152936.6,ENSG00000152977.5,ENSG00000153012.7,ENSG00000153233.8,ENSG00000153291.11,ENSG00000153820.8,ENSG00000153822.9,ENSG00000153930.6,ENSG00000153982.6,ENSG00000154118.8,ENSG00000154265.11,ENSG00000154316.10,ENSG00000154874.10,ENSG00000154898.11,ENSG00000154917.6,ENSG00000154928.12,ENSG00000154975.9,ENSG00000155052.14,ENSG00000155265.6,ENSG00000155511.13,ENSG00000155886.7,ENSG00000155897.5,ENSG00000155966.9,ENSG00000156011.12,ENSG00000156097.8,ENSG00000156219.12,ENSG00000156298.8,ENSG00000156299.8,ENSG00000156925.7,ENSG00000156959.7,ENSG00000157064.6,ENSG00000157087.12,ENSG00000157103.6,ENSG00000157152.12,ENSG00000157212.14,ENSG00000157219.3,ENSG00000157306.10,ENSG00000157542.8,ENSG00000157890.13,ENSG00000157927.12,ENSG00000158220.9,ENSG00000158458.15,ENSG00000158560.10,ENSG00000158806.9,ENSG00000158865.8,ENSG00000159164.5,ENSG00000159733.9,ENSG00000159915.8,ENSG00000160097.11,ENSG00000160224.12,ENSG00000160307.5,ENSG00000160401.10,ENSG00000160460.11,ENSG00000160716.4,ENSG00000160781.11,ENSG00000160844.6,ENSG00000161082.8,ENSG00000161149.7,ENSG00000161509.9,ENSG00000161609.5,ENSG00000161647.14,ENSG00000161664.2,ENSG00000161681.11,ENSG00000161992.5,ENSG00000162188.5,ENSG00000162374.12,ENSG00000162415.6,ENSG00000162598.9,ENSG00000162670.8,ENSG00000162706.8,ENSG00000162728.4,ENSG00000162873.10,ENSG00000162931.7,ENSG00000162989.3,ENSG00000162992.3,ENSG00000163032.7,ENSG00000163081.2,ENSG00000163285.7,ENSG00000163288.9,ENSG00000163485.11,ENSG00000163486.8,ENSG00000163497.2,ENSG00000163531.11,ENSG00000163539.11,ENSG00000163596.12,ENSG00000163618.13,ENSG00000163630.6,ENSG00000163885.7,ENSG00000163888.3,ENSG00000164061.4,ENSG00000164070.7,ENSG00000164089.4,ENSG00000164100.7,ENSG00000164326.4,ENSG00000164385.5,ENSG00000164398.8,ENSG00000164418.15,ENSG00000164438.5,ENSG00000164542.8,ENSG00000164588.4,ENSG00000164659.10,ENSG00000164776.5,ENSG00000164778.4,ENSG00000164796.13,ENSG00000164853.8,ENSG00000164929.12,ENSG00000164946.15,ENSG00000165023.5,ENSG00000165084.11,ENSG00000165186.9,ENSG00000165238.12,ENSG00000165300.6,ENSG00000165379.9,ENSG00000165388.8,ENSG00000165443.7,ENSG00000165478.6,ENSG00000165521.11,ENSG00000165548.6,ENSG00000165553.4,ENSG00000165566.11,ENSG00000165606.4,ENSG00000165731.13,ENSG00000165795.16,ENSG00000165821.7,ENSG00000165970.7,ENSG00000165995.14,ENSG00000166091.15,ENSG00000166105.11,ENSG00000166111.5,ENSG00000166405.10,ENSG00000166596.10,ENSG00000166676.10,ENSG00000166793.6,ENSG00000166800.5,ENSG00000166862.6,ENSG00000166924.4,ENSG00000167037.14,ENSG00000167100.10,ENSG00000167191.7,ENSG00000167281.14,ENSG00000167371.12,ENSG00000167434.5,ENSG00000167614.9,ENSG00000167619.7,ENSG00000167755.9,ENSG00000167765.3,ENSG00000167858.8,ENSG00000167861.11,ENSG00000167964.8,ENSG00000167971.14,ENSG00000168070.7,ENSG00000168280.12,ENSG00000168314.13,ENSG00000168348.3,ENSG00000168350.6,ENSG00000168412.6,ENSG00000168481.4,ENSG00000168490.9,ENSG00000168502.13,ENSG00000168505.6,ENSG00000168702.12,ENSG00000168824.10,ENSG00000168843.9,ENSG00000168913.6,ENSG00000168939.6,ENSG00000168993.10,ENSG00000169006.6,ENSG00000169129.10,ENSG00000169302.10,ENSG00000169325.9,ENSG00000169330.4,ENSG00000169427.2,ENSG00000169618.4,ENSG00000169668.7,ENSG00000169752.12,ENSG00000169758.8,ENSG00000169760.13,ENSG00000169862.14,ENSG00000169900.3,ENSG00000169918.5,ENSG00000169946.9,ENSG00000170011.9,ENSG00000170049.5,ENSG00000170075.8,ENSG00000170160.12,ENSG00000170324.15,ENSG00000170390.10,ENSG00000170500.8,ENSG00000170537.8,ENSG00000170549.3,ENSG00000170561.8,ENSG00000170579.10,ENSG00000170615.10,ENSG00000170616.9,ENSG00000170743.12,ENSG00000170775.2,ENSG00000170915.8,ENSG00000171189.12,ENSG00000171219.8,ENSG00000171224.7,ENSG00000171246.5,ENSG00000171316.7,ENSG00000171385.5,ENSG00000171435.9,ENSG00000171489.6,ENSG00000171532.4,ENSG00000171533.7,ENSG00000171680.16,ENSG00000171724.2,ENSG00000171786.5,ENSG00000171798.13,ENSG00000171817.12,ENSG00000171885.9,ENSG00000171951.4,ENSG00000171956.5,ENSG00000172000.3,ENSG00000172137.14,ENSG00000172209.4,ENSG00000172247.3,ENSG00000172264.12,ENSG00000172346.10,ENSG00000172350.5,ENSG00000172458.4,ENSG00000172461.6,ENSG00000172568.4,ENSG00000172733.10,ENSG00000172771.7,ENSG00000172782.7,ENSG00000172915.14,ENSG00000172987.8,ENSG00000173041.7,ENSG00000173227.9,ENSG00000173258.8,ENSG00000173267.9,ENSG00000173404.3,ENSG00000173805.11,ENSG00000173811.6,ENSG00000173898.7,ENSG00000174093.6,ENSG00000174460.3,ENSG00000174514.8,ENSG00000174521.7,ENSG00000174576.4,ENSG00000174607.6,ENSG00000174672.11,ENSG00000174680.5,ENSG00000174776.6,ENSG00000174788.5,ENSG00000174963.13,ENSG00000175147.7,ENSG00000175161.9,ENSG00000175170.10,ENSG00000175175.4,ENSG00000175322.7,ENSG00000175658.3,ENSG00000175764.10,ENSG00000175766.7,ENSG00000175785.8,ENSG00000175806.10,ENSG00000175868.9,ENSG00000175985.8,ENSG00000176049.11,ENSG00000176076.6,ENSG00000176383.8,ENSG00000176406.16,ENSG00000176601.7,ENSG00000176734.3,ENSG00000176769.9,ENSG00000177098.4,ENSG00000177103.9,ENSG00000177181.10,ENSG00000177182.6,ENSG00000177301.9,ENSG00000177380.9,ENSG00000177400.6,ENSG00000177432.6,ENSG00000177551.5,ENSG00000177679.14,ENSG00000177807.6,ENSG00000177875.3,ENSG00000178162.4,ENSG00000178171.6,ENSG00000178187.3,ENSG00000178233.13,ENSG00000178538.5,ENSG00000178722.8,ENSG00000179111.4,ENSG00000179292.4,ENSG00000179399.9,ENSG00000179456.9,ENSG00000179542.11,ENSG00000179603.13,ENSG00000179774.7,ENSG00000179796.7,ENSG00000179813.2,ENSG00000179915.16,ENSG00000179935.5,ENSG00000180176.10,ENSG00000180264.6,ENSG00000180287.12,ENSG00000180347.9,ENSG00000180537.8,ENSG00000180616.4,ENSG00000180660.6,ENSG00000180828.1,ENSG00000180834.3,ENSG00000180901.6,ENSG00000180929.4,ENSG00000180998.7,ENSG00000181291.5,ENSG00000181322.9,ENSG00000181392.10,ENSG00000181722.11,ENSG00000181908.4,ENSG00000182013.13,ENSG00000182050.9,ENSG00000182103.3,ENSG00000182168.10,ENSG00000182175.9,ENSG00000182264.4,ENSG00000182272.7,ENSG00000182359.10,ENSG00000182389.14,ENSG00000182575.7,ENSG00000182600.5,ENSG00000182836.5,ENSG00000182870.8,ENSG00000182901.11,ENSG00000182902.9,ENSG00000182983.10,ENSG00000182985.12,ENSG00000183092.11,ENSG00000183114.6,ENSG00000183166.6,ENSG00000183196.4,ENSG00000183230.12,ENSG00000183570.12,ENSG00000183654.8,ENSG00000183760.6,ENSG00000183773.11,ENSG00000183780.8,ENSG00000183783.6,ENSG00000183888.4,ENSG00000184144.5,ENSG00000184185.5,ENSG00000184224.3,ENSG00000184258.5,ENSG00000184261.4,ENSG00000184350.8,ENSG00000184368.11,ENSG00000184408.5,ENSG00000184451.5,ENSG00000184471.6,ENSG00000184524.5,ENSG00000184608.4,ENSG00000184611.7,ENSG00000184672.7,ENSG00000184905.4,ENSG00000184911.10,ENSG00000184984.8,ENSG00000185046.14,ENSG00000185053.8,ENSG00000185133.9,ENSG00000185274.7,ENSG00000185518.7,ENSG00000185519.8,ENSG00000185565.7,ENSG00000185610.6,ENSG00000185736.11,ENSG00000185774.10,ENSG00000185818.7,ENSG00000185864.12,ENSG00000185933.6,ENSG00000185988.7,ENSG00000186235.6,ENSG00000186310.9,ENSG00000186462.7,ENSG00000186472.15,ENSG00000186487.13,ENSG00000186648.10,ENSG00000186675.5,ENSG00000186710.7,ENSG00000186862.13,ENSG00000186867.6,ENSG00000186868.11,ENSG00000186897.3,ENSG00000187068.2,ENSG00000187135.7,ENSG00000187258.9,ENSG00000187391.13,ENSG00000187398.7,ENSG00000187416.7,ENSG00000187486.5,ENSG00000187595.10,ENSG00000187664.8,ENSG00000187672.8,ENSG00000187730.6,ENSG00000187775.12,ENSG00000187957.7,ENSG00000188322.4,ENSG00000188385.7,ENSG00000188452.9,ENSG00000188573.7,ENSG00000188580.9,ENSG00000188730.4,ENSG00000188779.6,ENSG00000188803.10,ENSG00000188818.8,ENSG00000188931.3,ENSG00000189056.9,ENSG00000189195.5,ENSG00000189212.8,ENSG00000189316.3,ENSG00000189337.11,ENSG00000189350.8,ENSG00000196071.3,ENSG00000196104.6,ENSG00000196131.6,ENSG00000196132.7,ENSG00000196169.10,ENSG00000196220.11,ENSG00000196338.8,ENSG0</t>
  </si>
  <si>
    <t>UBERON:0001896</t>
  </si>
  <si>
    <t>medulla oblongata</t>
  </si>
  <si>
    <t>Organ component of neuraxis that has as its parts the medullary reticular formation, inferior olivary complex and cochlear nuclear complex, among other structures[FMA]. The medulla oblongata lies directly above the spinal cord and controls vital autonomic functions such as digestion, breathing and the control of heart rate[GO].</t>
  </si>
  <si>
    <t>CNhs10645,CNhs12315,CNhs13800,CNhs14079</t>
  </si>
  <si>
    <t>CATG00000000205.1,CATG00000000263.1,CATG00000000287.1,CATG00000000487.1,CATG00000000525.1,CATG00000000711.1,CATG00000000936.1,CATG00000001057.1,CATG00000001087.1,CATG00000001185.1,CATG00000001570.1,CATG00000001906.1,CATG00000002596.1,CATG00000002810.1,CATG00000003289.1,CATG00000003746.1,CATG00000004052.1,CATG00000004063.1,CATG00000004114.1,CATG00000004224.1,CATG00000004242.1,CATG00000004332.1,CATG00000004618.1,CATG00000004634.1,CATG00000005003.1,CATG00000005139.1,CATG00000005180.1,CATG00000005186.1,CATG00000005449.1,CATG00000005688.1,CATG00000005720.1,CATG00000005894.1,CATG00000006038.1,CATG00000006092.1,CATG00000006167.1,CATG00000006223.1,CATG00000006385.1,CATG00000006600.1,CATG00000006868.1,CATG00000007174.1,CATG00000007193.1,CATG00000007195.1,CATG00000007293.1,CATG00000007600.1,CATG00000007639.1,CATG00000007822.1,CATG00000008212.1,CATG00000008305.1,CATG00000008313.1,CATG00000008939.1,CATG00000009232.1,CATG00000009695.1,CATG00000010045.1,CATG00000010384.1,CATG00000010570.1,CATG00000010961.1,CATG00000010993.1,CATG00000011017.1,CATG00000011079.1,CATG00000011157.1,CATG00000011441.1,CATG00000011447.1,CATG00000011702.1,CATG00000011740.1,CATG00000012173.1,CATG00000012429.1,CATG00000012502.1,CATG00000013013.1,CATG00000013067.1,CATG00000013181.1,CATG00000013186.1,CATG00000013188.1,CATG00000013286.1,CATG00000013716.1,CATG00000014113.1,CATG00000014364.1,CATG00000014505.1,CATG00000014567.1,CATG00000014867.1,CATG00000015453.1,CATG00000015462.1,CATG00000015858.1,CATG00000016250.1,CATG00000016252.1,CATG00000016393.1,CATG00000016466.1,CATG00000016469.1,CATG00000016481.1,CATG00000016552.1,CATG00000016634.1,CATG00000016639.1,CATG00000016842.1,CATG00000017304.1,CATG00000017469.1,CATG00000017549.1,CATG00000017587.1,CATG00000017615.1,CATG00000017870.1,CATG00000018046.1,CATG00000018052.1,CATG00000018090.1,CATG00000018363.1,CATG00000018528.1,CATG00000018669.1,CATG00000019117.1,CATG00000019179.1,CATG00000019238.1,CATG00000019283.1,CATG00000019424.1,CATG00000019544.1,CATG00000019782.1,CATG00000019869.1,CATG00000019898.1,CATG00000019904.1,CATG00000019940.1,CATG00000019970.1,CATG00000020016.1,CATG00000020268.1,CATG00000020292.1,CATG00000020415.1,CATG00000020689.1,CATG00000020733.1,CATG00000021238.1,CATG00000021421.1,CATG00000021432.1,CATG00000021505.1,CATG00000021813.1,CATG00000021855.1,CATG00000021927.1,CATG00000022055.1,CATG00000022083.1,CATG00000022194.1,CATG00000022380.1,CATG00000022433.1,CATG00000022467.1,CATG00000022593.1,CATG00000022950.1,CATG00000023140.1,CATG00000023523.1,CATG00000023542.1,CATG00000023701.1,CATG00000023739.1,CATG00000023834.1,CATG00000023837.1,CATG00000023951.1,CATG00000023974.1,CATG00000023998.1,CATG00000024079.1,CATG00000024243.1,CATG00000024269.1,CATG00000024683.1,CATG00000025169.1,CATG00000025527.1,CATG00000025570.1,CATG00000025830.1,CATG00000025949.1,CATG00000026104.1,CATG00000026109.1,CATG00000026115.1,CATG00000026332.1,CATG00000026425.1,CATG00000026790.1,CATG00000027274.1,CATG00000027291.1,CATG00000027292.1,CATG00000027321.1,CATG00000027405.1,CATG00000027415.1,CATG00000027690.1,CATG00000027751.1,CATG00000027898.1,CATG00000027951.1,CATG00000028088.1,CATG00000028100.1,CATG00000028138.1,CATG00000028259.1,CATG00000028782.1,CATG00000028956.1,CATG00000028979.1,CATG00000029148.1,CATG00000029260.1,CATG00000029267.1,CATG00000029652.1,CATG00000029844.1,CATG00000030089.1,CATG00000030162.1,CATG00000030502.1,CATG00000030559.1,CATG00000030619.1,CATG00000030748.1,CATG00000030974.1,CATG00000031044.1,CATG00000031061.1,CATG00000031514.1,CATG00000031515.1,CATG00000031717.1,CATG00000031914.1,CATG00000031966.1,CATG00000032128.1,CATG00000032326.1,CATG00000032513.1,CATG00000032520.1,CATG00000032568.1,CATG00000032745.1,CATG00000032866.1,CATG00000032959.1,CATG00000033033.1,CATG00000033148.1,CATG00000033225.1,CATG00000033237.1,CATG00000033262.1,CATG00000033301.1,CATG00000033407.1,CATG00000033585.1,CATG00000033736.1,CATG00000033858.1,CATG00000033908.1,CATG00000033958.1,CATG00000034081.1,CATG00000034292.1,CATG00000034637.1,CATG00000034669.1,CATG00000034705.1,CATG00000034824.1,CATG00000034881.1,CATG00000034921.1,CATG00000035174.1,CATG00000035205.1,CATG00000035401.1,CATG00000035557.1,CATG00000035728.1,CATG00000035870.1,CATG00000036185.1,CATG00000036271.1,CATG00000036368.1,CATG00000036566.1,CATG00000036572.1,CATG00000036573.1,CATG00000036596.1,CATG00000036627.1,CATG00000036629.1,CATG00000036631.1,CATG00000036918.1,CATG00000037107.1,CATG00000037194.1,CATG00000037274.1,CATG00000037533.1,CATG00000037805.1,CATG00000037823.1,CATG00000037900.1,CATG00000038041.1,CATG00000038121.1,CATG00000038123.1,CATG00000038161.1,CATG00000038229.1,CATG00000038582.1,CATG00000038788.1,CATG00000038863.1,CATG00000039173.1,CATG00000039206.1,CATG00000039419.1,CATG00000039420.1,CATG00000039617.1,CATG00000039741.1,CATG00000039771.1,CATG00000039888.1,CATG00000039927.1,CATG00000039999.1,CATG00000040048.1,CATG00000040289.1,CATG00000040710.1,CATG00000040843.1,CATG00000040872.1,CATG00000040933.1,CATG00000041016.1,CATG00000041056.1,CATG00000041201.1,CATG00000041354.1,CATG00000041437.1,CATG00000041483.1,CATG00000041516.1,CATG00000041536.1,CATG00000041958.1,CATG00000042063.1,CATG00000042065.1,CATG00000042245.1,CATG00000042255.1,CATG00000042286.1,CATG00000042742.1,CATG00000042748.1,CATG00000042833.1,CATG00000042847.1,CATG00000043074.1,CATG00000043692.1,CATG00000043859.1,CATG00000043868.1,CATG00000043962.1,CATG00000043965.1,CATG00000044042.1,CATG00000044244.1,CATG00000044276.1,CATG00000044315.1,CATG00000044642.1,CATG00000044652.1,CATG00000044674.1,CATG00000044778.1,CATG00000044981.1,CATG00000045089.1,CATG00000045146.1,CATG00000045509.1,CATG00000045631.1,CATG00000045750.1,CATG00000045768.1,CATG00000046872.1,CATG00000046890.1,CATG00000046943.1,CATG00000047038.1,CATG00000047049.1,CATG00000047287.1,CATG00000047323.1,CATG00000047568.1,CATG00000047855.1,CATG00000047858.1,CATG00000047893.1,CATG00000047957.1,CATG00000048273.1,CATG00000048342.1,CATG00000049019.1,CATG00000049101.1,CATG00000049113.1,CATG00000049478.1,CATG00000049514.1,CATG00000049576.1,CATG00000049796.1,CATG00000050019.1,CATG00000050141.1,CATG00000050522.1,CATG00000050585.1,CATG00000050915.1,CATG00000051058.1,CATG00000051235.1,CATG00000051350.1,CATG00000051544.1,CATG00000051571.1,CATG00000051635.1,CATG00000051645.1,CATG00000051761.1,CATG00000052002.1,CATG00000052057.1,CATG00000052077.1,CATG00000052133.1,CATG00000052141.1,CATG00000052348.1,CATG00000052581.1,CATG00000052582.1,CATG00000052829.1,CATG00000052980.1,CATG00000053087.1,CATG00000053289.1,CATG00000053329.1,CATG00000053427.1,CATG00000053477.1,CATG00000053509.1,CATG00000053682.1,CATG00000053715.1,CATG00000054008.1,CATG00000054043.1,CATG00000054518.1,CATG00000054646.1,CATG00000054859.1,CATG00000055081.1,CATG00000055307.1,CATG00000055383.1,CATG00000055679.1,CATG00000056188.1,CATG00000056464.1,CATG00000056701.1,CATG00000056911.1,CATG00000057131.1,CATG00000057251.1,CATG00000057669.1,CATG00000057813.1,CATG00000057873.1,CATG00000058006.1,CATG00000058073.1,CATG00000058112.1,CATG00000058125.1,CATG00000058214.1,CATG00000058412.1,CATG00000058488.1,CATG00000058605.1,CATG00000058738.1,CATG00000058748.1,CATG00000058832.1,CATG00000058837.1,CATG00000058866.1,CATG00000058921.1,CATG00000058946.1,CATG00000059134.1,CATG00000059140.1,CATG00000059162.1,CATG00000059251.1,CATG00000059318.1,CATG00000059538.1,CATG00000059841.1,CATG00000059883.1,CATG00000060221.1,CATG00000060250.1,CATG00000060295.1,CATG00000060398.1,CATG00000060576.1,CATG00000060577.1,CATG00000060738.1,CATG00000060795.1,CATG00000061444.1,CATG00000061652.1,CATG00000061654.1,CATG00000061742.1,CATG00000061804.1,CATG00000061961.1,CATG00000062280.1,CATG00000062747.1,CATG00000062788.1,CATG00000062860.1,CATG00000062986.1,CATG00000063058.1,CATG00000063101.1,CATG00000063126.1,CATG00000063191.1,CATG00000063194.1,CATG00000063534.1,CATG00000063877.1,CATG00000063934.1,CATG00000064074.1,CATG00000064206.1,CATG00000064299.1,CATG00000064470.1,CATG00000064910.1,CATG00000064931.1,CATG00000065054.1,CATG00000065311.1,CATG00000065425.1,CATG00000065555.1,CATG00000065641.1,CATG00000065672.1,CATG00000065958.1,CATG00000065960.1,CATG00000065998.1,CATG00000066030.1,CATG00000066034.1,CATG00000066151.1,CATG00000066268.1,CATG00000066323.1,CATG00000066332.1,CATG00000066414.1,CATG00000066418.1,CATG00000066647.1,CATG00000067038.1,CATG00000067653.1,CATG00000067799.1,CATG00000067845.1,CATG00000067913.1,CATG00000068171.1,CATG00000068508.1,CATG00000068587.1,CATG00000068765.1,CATG00000069105.1,CATG00000069142.1,CATG00000069194.1,CATG00000069256.1,CATG00000069628.1,CATG00000069632.1,CATG00000069713.1,CATG00000069846.1,CATG00000069907.1,CATG00000070175.1,CATG00000070838.1,CATG00000071115.1,CATG00000071380.1,CATG00000071418.1,CATG00000071589.1,CATG00000071673.1,CATG00000071708.1,CATG00000071769.1,CATG00000071776.1,CATG00000071884.1,CATG00000072220.1,CATG00000072343.1,CATG00000072390.1,CATG00000072406.1,CATG00000072454.1,CATG00000072499.1,CATG00000072634.1,CATG00000072675.1,CATG00000072692.1,CATG00000072770.1,CATG00000073065.1,CATG00000073288.1,CATG00000073472.1,CATG00000073511.1,CATG00000073556.1,CATG00000073658.1,CATG00000074265.1,CATG00000074295.1,CATG00000074492.1,CATG00000074717.1,CATG00000074739.1,CATG00000075148.1,CATG00000075203.1,CATG00000075373.1,CATG00000075438.1,CATG00000075560.1,CATG00000075712.1,CATG00000075718.1,CATG00000076246.1,CATG00000076359.1,CATG00000076574.1,CATG00000076708.1,CATG00000076994.1,CATG00000077371.1,CATG00000077372.1,CATG00000077732.1,CATG00000077739.1,CATG00000077761.1,CATG00000078156.1,CATG00000078284.1,CATG00000078608.1,CATG00000078735.1,CATG00000078881.1,CATG00000078954.1,CATG00000078955.1,CATG00000078979.1,CATG00000079015.1,CATG00000079522.1,CATG00000079668.1,CATG00000079984.1,CATG00000080008.1,CATG00000080192.1,CATG00000080318.1,CATG00000080403.1,CATG00000080429.1,CATG00000080439.1,CATG00000080447.1,CATG00000080572.1,CATG00000080713.1,CATG00000080851.1,CATG00000080922.1,CATG00000081067.1,CATG00000081169.1,CATG00000081189.1,CATG00000081223.1,CATG00000081390.1,CATG00000081438.1,CATG00000081867.1,CATG00000081943.1,CATG00000082071.1,CATG00000082099.1,CATG00000082255.1,CATG00000082306.1,CATG00000082419.1,CATG00000082611.1,CATG00000082615.1,CATG00000082753.1,CATG00000083669.1,CATG00000083754.1,CATG00000083808.1,CATG00000084208.1,CATG00000084283.1,CATG00000084414.1,CATG00000084554.1,CATG00000084647.1,CATG00000084669.1,CATG00000084819.1,CATG00000084905.1,CATG00000085011.1,CATG00000085310.1,CATG00000085339.1,CATG00000085379.1,CATG00000085433.1,CATG00000085658.1,CATG00000085674.1,CATG00000085679.1,CATG00000086439.1,CATG00000086818.1,CATG00000086830.1,CATG00000086845.1,CATG00000086855.1,CATG00000086863.1,CATG00000086911.1,CATG00000086950.1,CATG00000087051.1,CATG00000087178.1,CATG00000087621.1,CATG00000087643.1,CATG00000088014.1,CATG00000088274.1,CATG00000088659.1,CATG00000088674.1,CATG00000088682.1,CATG00000088683.1,CATG00000088796.1,CATG00000089257.1,CATG00000089308.1,CATG00000089352.1,CATG00000089459.1,CATG00000089720.1,CATG00000089825.1,CATG00000090028.1,CATG00000090143.1,CATG00000090250.1,CATG00000090637.1,CATG00000090664.1,CATG00000090764.1,CATG00000090771.1,CATG00000090776.1,CATG00000090792.1,CATG00000090797.1,CATG00000090844.1,CATG00000090991.1,CATG00000091112.1,CATG00000091464.1,CATG00000091803.1,CATG00000091811.1,CATG00000091886.1,CATG00000091894.1,CATG00000092165.1,CATG00000092239.1,CATG00000092300.1,CATG00000092318.1,CATG00000092598.1,CATG00000093175.1,CATG00000093280.1,CATG00000093384.1,CATG00000094104.1,CATG00000094163.1,CATG00000094264.1,CATG00000094365.1,CATG00000094726.1,CATG00000094733.1,CATG00000094897.1,CATG00000094956.1,CATG00000095083.1,CATG00000095450.1,CATG00000095565.1,CATG00000095582.1,CATG00000095666.1,CATG00000095701.1,CATG00000096087.1,CATG00000096122.1,CATG00000096143.1,CATG00000096173.1,CATG00000096387.1,CATG00000096501.1,CATG00000096530.1,CATG00000096867.1,CATG00000096946.1,CATG00000097080.1,CATG00000097174.1,CATG00000097560.1,CATG00000097867.1,CATG00000097991.1,CATG00000098191.1,CATG00000098264.1,CATG00000098315.1,CATG00000098318.1,CATG00000098598.1,CATG00000098840.1,CATG00000099157.1,CATG00000099522.1,CATG00000099523.1,CATG00000099538.1,CATG00000099557.1,CATG00000099564.1,CATG00000099569.1,CATG00000099790.1,CATG00000100181.1,CATG00000100221.1,CATG00000100290.1,CATG00000100506.1,CATG00000100507.1,CATG00000100625.1,CATG00000100855.1,CATG00000100861.1,CATG00000100975.1,CATG00000101249.1,CATG00000101329.1,CATG00000101393.1,CATG00000101402.1,CATG00000101552.1,CATG00000101622.1,CATG00000101757.1,CATG00000102013.1,CATG00000102128.1,CATG00000102173.1,CATG00000102191.1,CATG00000102378.1,CATG00000102872.1,CATG00000103136.1,CATG00000103394.1,CATG00000103509.1,CATG00000104423.1,CATG00000104592.1,CATG00000104824.1,CATG00000105095.1,CATG00000105286.1,CATG00000105571.1,CATG00000105760.1,CATG00000105769.1,CATG00000105912.1,CATG00000105927.1,CATG00000106087.1,CATG00000106110.1,CATG00000106233.1,CATG00000106259.1,CATG00000106279.1,CATG00000106511.1,CATG00000106747.1,CATG00000107038.1,CATG00000107277.1,CATG00000107354.1,CATG00000107457.1,CATG00000107494.1,CATG00000107724.1,CATG00000107848.1,CATG00000108009.1,CATG00000108026.1,CATG00000108031.1,CATG00000108238.1,CATG00000108412.1,CATG00000108424.1,CATG00000108477.1,CATG00000108504.1,CATG00000108541.1,CATG00000108559.1,CATG00000108830.1,CATG00000108839.1,CATG00000108974.1,CATG00000108992.1,CATG00000109118.1,CATG00000109796.1,CATG00000109851.1,CATG00000109856.1,CATG00000109879.1,CATG00000109912.1,CATG00000109942.1,CATG00000109993.1,CATG00000110166.1,CATG00000110467.1,CATG00000110857.1,CATG00000110940.1,CATG00000112054.1,CATG00000112171.1,CATG00000112233.1,CATG00000112325.1,CATG00000112403.1,CATG00000112646.1,CATG00000112709.1,CATG00000112790.1,CATG00000113234.1,CATG00000113636.1,CATG00000113732.1,CATG00000113826.1,CATG00000114165.1,CATG00000114167.1,CATG00000114289.1,CATG00000114329.1,CATG00000114514.1,CATG00000115249.1,CATG00000115855.1,CATG00000115869.1,CATG00000115895.1,CATG00000115944.1,CATG00000116003.1,CATG00000116021.1,CATG00000116086.1,CATG00000116140.1,CATG00000116212.1,CATG00000116401.1,CATG00000116622.1,CATG00000116713.1,CATG00000116828.1,CATG00000116914.1,CATG00000116951.1,CATG00000117002.1,CATG00000117056.1,CATG00000117214.1,CATG00000117227.1,CATG00000117524.1,CATG00000117647.1,CATG00000117656.1,CATG00000117738.1,CATG00000117927.1,CATG00000117995.1,CATG00000118218.1,CATG00000118221.1,CATG00000118225.1,CATG00000118375.1,ENSG00000003987.9,ENSG00000004838.9,ENSG00000004948.9,ENSG00000005513.9,ENSG00000006611.11,ENSG00000006747.10,ENSG00000007174.13,ENSG00000007516.9,ENSG00000008226.15,ENSG00000010282.10,ENSG00000010379.11,ENSG00000011201.6,ENSG00000012171.13,ENSG00000013293.5,ENSG00000016402.8,ENSG00000017373.11,ENSG00000018236.10,ENSG00000018625.10,ENSG00000021300.9,ENSG00000027644.4,ENSG00000034239.6,ENSG00000039139.9,ENSG00000042304.6,ENSG00000043355.6,ENSG00000046653.10,ENSG00000046889.14,ENSG00000053702.10,ENSG00000054179.7,ENSG00000054690.9,ENSG00000056998.14,ENSG00000058335.11,ENSG00000058866.10,ENSG00000061455.10,ENSG00000064787.8,ENSG00000066185.8,ENSG00000066468.16,ENSG00000067842.13,ENSG00000068078.13,ENSG00000068781.16,ENSG00000069535.12,ENSG00000069696.6,ENSG00000070214.11,ENSG00000070388.7,ENSG00000070748.13,ENSG00000070886.6,ENSG00000076344.11,ENSG00000077327.11,ENSG00000078295.11,ENSG00000078549.10,ENSG00000078804.8,ENSG00000079101.12,ENSG00000079215.9,ENSG00000079337.11,ENSG00000080493.9,ENSG00000080572.8,ENSG00000080573.6,ENSG00000080709.10,ENSG00000080822.12,ENSG00000081479.8,ENSG00000081818.1,ENSG00000081913.9,ENSG00000083067.18,ENSG00000084453.12,ENSG00000084710.9,ENSG00000086205.12,ENSG00000087085.9,ENSG00000087250.4,ENSG00000089101.13,ENSG00000091513.10,ENSG00000091664.7,ENSG00000092096.10,ENSG00000092529.18,ENSG00000092850.7,ENSG00000095777.10,ENSG00000096093.10,ENSG00000100033.12,ENSG00000100095.14,ENSG00000100146.12,ENSG00000100285.9,ENSG00000100314.3,ENSG00000100399.11,ENSG00000100427.11,ENSG00000100583.4,ENSG00000100987.10,ENSG00000101049.10,ENSG00000101144.8,ENSG00000101198.10,ENSG00000101222.8,ENSG00000101276.10,ENSG00000101463.5,ENSG00000101542.5,ENSG00000102174.7,ENSG00000102230.9,ENSG00000102452.11,ENSG00000102904.10,ENSG00000102934.5,ENSG00000103021.5,ENSG00000103089.4,ENSG00000103184.7,ENSG00000103449.7,ENSG00000103710.6,ENSG00000103740.5,ENSG00000104055.10,ENSG00000104267.5,ENSG00000104313.13,ENSG00000104450.8,ENSG00000104722.9,ENSG00000104725.9,ENSG00000104833.6,ENSG00000105227.10,ENSG00000105290.7,ENSG00000105409.11,ENSG00000105479.11,ENSG00000105519.8,ENSG00000105605.3,ENSG00000105641.3,ENSG00000105695.10,ENSG00000105767.2,ENSG00000105855.5,ENSG00000105877.13,ENSG00000105996.5,ENSG00000106113.14,ENSG00000106278.7,ENSG00000107242.13,ENSG00000107249.17,ENSG00000107317.7,ENSG00000107331.12,ENSG00000107902.9,ENSG00000108231.7,ENSG00000108239.8,ENSG00000108379.5,ENSG00000108381.6,ENSG00000108387.10,ENSG00000108830.7,ENSG00000109107.9,ENSG00000109132.5,ENSG00000109472.9,ENSG00000109654.10,ENSG00000109771.11,ENSG00000109846.3,ENSG00000109956.8,ENSG00000110195.7,ENSG00000110318.9,ENSG00000110887.3,ENSG00000110975.4,ENSG00000111783.8,ENSG00000111816.6,ENSG00000111834.8,ENSG00000112164.5,ENSG00000112309.6,ENSG00000112499.8,ENSG00000112530.7,ENSG00000112531.12,ENSG00000112539.10,ENSG00000112981.3,ENSG00000113396.8,ENSG00000113494.12,ENSG00000113578.13,ENSG00000113645.9,ENSG00000114473.9,ENSG00000114670.9,ENSG00000114757.14,ENSG00000114790.8,ENSG00000114841.13,ENSG00000114993.11,ENSG00000115266.7,ENSG00000115423.14,ENSG00000115468.7,ENSG00000115474.6,ENSG00000115896.11,ENSG00000116032.5,ENSG00000116147.12,ENSG00000116661.9,ENSG00000116675.11,ENSG00000117115.8,ENSG00000117266.11,ENSG00000117425.9,ENSG00000118271.5,ENSG00000118298.6,ENSG00000118307.14,ENSG00000118322.8,ENSG00000118492.12,ENSG00000118785.9,ENSG00000118997.9,ENSG00000119147.5,ENSG00000119703.12,ENSG00000119737.5,ENSG00000120057.4,ENSG00000120075.5,ENSG00000120149.7,ENSG00000120262.8,ENSG00000120498.9,ENSG00000120885.15,ENSG00000120903.6,ENSG00000121207.7,ENSG00000121653.7,ENSG00000122584.8,ENSG00000122679.4,ENSG00000122735.11,ENSG00000123095.5,ENSG00000123096.7,ENSG00000123560.9,ENSG00000123977.5,ENSG00000124103.8,ENSG00000124251.6,ENSG00000124374.8,ENSG00000124479.8,ENSG00000124920.9,ENSG00000124935.3,ENSG00000125355.11,ENSG00000125398.5,ENSG00000125409.8,ENSG00000125462.12,ENSG00000125492.5,ENSG00000125820.5,ENSG00000126217.16,ENSG00000126803.8,ENSG00000126861.4,ENSG00000126878.8,ENSG00000127249.10,ENSG00000128242.8,ENSG00000128253.9,ENSG00000128266.7,ENSG00000128408.7,ENSG00000128645.11,ENSG00000129151.4,ENSG00000129244.4,ENSG00000129295.4,ENSG00000129654.7,ENSG00000130037.3,ENSG00000130055.9,ENSG00000130226.12,ENSG00000130283.7,ENSG00000130294.10,ENSG00000130413.11,ENSG00000130957.4,ENSG00000130988.8,ENSG00000131044.12,ENSG00000131094.3,ENSG00000131095.7,ENSG00000131097.2,ENSG00000131386.13,ENSG00000131771.9,ENSG00000131951.6,ENSG00000132139.8,ENSG00000132164.5,ENSG00000132196.9,ENSG00000132259.8,ENSG00000132321.12,ENSG00000132554.15,ENSG00000132613.10,ENSG00000132692.14,ENSG00000132702.8,ENSG00000132718.7,ENSG00000132854.14,ENSG00000133115.7,ENSG00000133116.6,ENSG00000133636.6,ENSG00000133640.14,ENSG00000133665.8,ENSG00000134042.8,ENSG00000134376.10,ENSG00000134548.5,ENSG00000134569.5,ENSG00000134716.5,ENSG00000134769.17,ENSG00000134817.9,ENSG00000135063.13,ENSG00000135205.10,ENSG00000135245.9,ENSG00000135338.9,ENSG00000135406.9,ENSG00000135472.4,ENSG00000135525.14,ENSG00000135547.4,ENSG00000135577.4,ENSG00000135643.4,ENSG00000135744.7,ENSG00000136002.12,ENSG00000136160.10,ENSG00000136237.14,ENSG00000136274.8,ENSG00000136297.10,ENSG00000136367.12,ENSG00000136541.10,ENSG00000136918.3,ENSG00000136960.8,ENSG00000137098.9,ENSG00000137198.5,ENSG00000137252.5,ENSG00000137473.13,ENSG00000137691.8,ENSG00000137707.9,ENSG00000137877.8,ENSG00000137941.12,ENSG00000138135.5,ENSG00000138400.8,ENSG00000138587.5,ENSG00000138653.5,ENSG00000138696.6,ENSG00000138769.6,ENSG00000139151.10,ENSG00000139155.4,ENSG00000139287.8,ENSG00000139292.8,ENSG00000139352.3,ENSG00000139537.6,ENSG00000139549.2,ENSG00000139737.17,ENSG00000139800.8,ENSG00000139865.12,ENSG00000139910.15,ENSG00000139915.14,ENSG00000140057.4,ENSG00000140067.6,ENSG00000140090.13,ENSG00000140479.12,ENSG00000140481.9,ENSG00000140527.10,ENSG00000140538.12,ENSG00000140600.12,ENSG00000140795.8,ENSG00000140807.4,ENSG00000141294.5,ENSG00000141314.8,ENSG00000141338.9,ENSG00000141433.8,ENSG00000141469.12,ENSG00000141519.10,ENSG00000141540.6,ENSG00000141639.7,ENSG00000141665.7,ENSG00000142549.9,ENSG00000142583.13,ENSG00000142609.13,ENSG00000142621.15,ENSG00000143107.4,ENSG00000143153.8,ENSG00000143603.14,ENSG00000143858.7,ENSG00000144140.5,ENSG00000144191.7,ENSG00000144229.7,ENSG00000144230.12,ENSG00000144283.17,ENSG00000144550.8,ENSG00000144847.8,ENSG00000145075.7,ENSG00000145283.7,ENSG00000145284.7,ENSG00000145491.7,ENSG00000145642.7,ENSG00000145721.7,ENSG00000145794.12,ENSG00000145832.8,ENSG00000145888.6,ENSG00000146005.3,ENSG00000146090.11,ENSG00000146122.12,ENSG00000146151.8,ENSG00000146216.7,ENSG00000146221.8,ENSG00000146378.5,ENSG00000146411.5,ENSG00000146618.3,ENSG00000147246.5,ENSG00000147434.4,ENSG00000147488.7,ENSG00000147571.3,ENSG00000147588.6,ENSG00000147724.7,ENSG00000147799.7,ENSG00000148053.11,ENSG00000148204.7,ENSG00000148219.12,ENSG00000148482.7,ENSG00000148541.8,ENSG00000148734.7,ENSG00000148826.6,ENSG00000149201.5,ENSG00000149294.12,ENSG00000149328.10,ENSG00000149403.7,ENSG00000149452.11,ENSG00000149557.8,ENSG00000149633.7,ENSG00000150275.13,ENSG00000150361.7,ENSG00000150510.11,ENSG00000150656.10,ENSG00000150773.6,ENSG00000150873.7,ENSG00000151023.12,ENSG00000151079.6,ENSG00000151320.6,ENSG00000151322.14,ENSG00000151552.7,ENSG00000151575.10,ENSG00000151615.3,ENSG00000152128.13,ENSG00000152137.2,ENSG00000152154.6,ENSG00000152192.6,ENSG00000152315.4,ENSG00000152467.5,ENSG00000152578.8,ENSG00000152611.7,ENSG00000152760.5,ENSG00000152763.12,ENSG00000152779.12,ENSG00000152910.14,ENSG00000152936.6,ENSG00000152977.5,ENSG00000153012.7,ENSG00000153237.13,ENSG00000153347.5,ENSG00000153404.9,ENSG00000153789.8,ENSG00000153822.9,ENSG00000153930.6,ENSG00000154316.10,ENSG00000154479.8,ENSG00000154493.13,ENSG00000154654.10,ENSG00000155265.6,ENSG00000155530.2,ENSG00000155749.8,ENSG00000155761.9,ENSG00000155816.15,ENSG00000155886.7,ENSG00000155897.5,ENSG00000156042.13,ENSG00000156206.9,ENSG00000156475.14,ENSG00000157103.6,ENSG00000157330.5,ENSG00000157423.13,ENSG00000157827.15,ENSG00000157851.12,ENSG00000157856.6,ENSG00000157890.13,ENSG00000158077.4,ENSG00000158104.7,ENSG00000158113.8,ENSG00000158315.6,ENSG00000158352.11,ENSG00000158423.12,ENSG00000158467.12,ENSG00000158486.9,ENSG00000158816.11,ENSG00000158859.9,ENSG00000158865.8,ENSG00000158887.11,ENSG00000158955.6,ENSG00000159212.8,ENSG00000159588.10,ENSG00000159625.10,ENSG00000159712.10,ENSG00000159713.6,ENSG00000160188.5,ENSG00000160224.12,ENSG00000160307.5,ENSG00000160345.8,ENSG00000160401.10,ENSG00000160505.11,ENSG00000160678.7,ENSG00000160781.11,ENSG00000160838.9,ENSG00000160844.6,ENSG00000161040.12,ENSG00000161509.9,ENSG00000161896.6,ENSG00000162004.12,ENSG00000162073.9,ENSG00000162148.6,ENSG00000162374.12,ENSG00000162482.4,ENSG00000162543.5,ENSG00000162571.9,ENSG00000162598.9,ENSG00000162643.8,ENSG00000162761.10,ENSG00000162814.6,ENSG00000162944.6,ENSG00000162998.4,ENSG00000163060.6,ENSG00000163075.8,ENSG00000163263.6,ENSG00000163273.3,ENSG00000163285.7,ENSG00000163328.9,ENSG00000163406.6,ENSG00000163497.2,ENSG00000163531.11,ENSG00000163576.13,ENSG00000163618.13,ENSG00000163817.11,ENSG00000163873.5,ENSG00000163879.9,ENSG00000163884.3,ENSG00000163885.7,ENSG00000163888.3,ENSG00000164007.6,ENSG00000164050.8,ENSG00000164089.4,ENSG00000164124.6,ENSG00000164181.9,ENSG00000164185.4,ENSG00000164188.4,ENSG00000164303.6,ENSG00000164326.4,ENSG00000164402.9,ENSG00000164403.10,ENSG00000164451.9,ENSG00000164591.9,ENSG00000164627.13,ENSG00000164675.6,ENSG00000164707.11,ENSG00000164746.9,ENSG00000164764.10,ENSG00000164776.5,ENSG00000164867.6,ENSG00000164929.12,ENSG00000164946.15,ENSG00000164972.8,ENSG00000165084.11,ENSG00000165164.8,ENSG00000165309.9,ENSG00000165376.6,ENSG00000165383.6,ENSG00000165388.8,ENSG00000165443.7,ENSG00000165449.7,ENSG00000165478.6,ENSG00000165553.4,ENSG00000165566.11,ENSG00000165606.4,ENSG00000165695.5,ENSG00000165730.10,ENSG00000165731.13,ENSG00000165795.16,ENSG00000165970.7,ENSG00000166091.15,ENSG00000166246.9,ENSG00000166348.13,ENSG00000166455.9,ENSG00000166573.4,ENSG00000166578.5,ENSG00000166596.10,ENSG00000166682.6,ENSG00000166689.10,ENSG00000166800.5,ENSG00000166925.4,ENSG00000167037.14,ENSG00000167131.12,ENSG00000167191.7,ENSG00000167363.9,ENSG00000167614.9,ENSG00000167646.9,ENSG00000167755.9,ENSG00000167858.8,ENSG00000167971.14,ENSG00000168309.12,ENSG00000168314.13,ENSG00000168481.4,ENSG00000168589.10,ENSG00000168658.14,ENSG00000168702.12,ENSG00000168710.13,ENSG00000168754.9,ENSG00000168843.9,ENSG00000168875.1,ENSG00000168913.6,ENSG00000168993.10,ENSG00000169006.6,ENSG00000169031.14,ENSG00000169064.8,ENSG00000169126.11,ENSG00000169181.8,ENSG00000169247.7,ENSG00000169302.10,ENSG00000169313.9,ENSG00000169325.9,ENSG00000169330.4,ENSG00000169507.5,ENSG00000169562.9,ENSG00000169668.7,ENSG00000169676.4,ENSG00000169836.4,ENSG00000169862.14,ENSG00000169918.5,ENSG00000169989.2,ENSG00000170075.8,ENSG00000170166.5,ENSG00000170271.6,ENSG00000170324.15,ENSG00000170390.10,ENSG00000170537.8,ENSG00000170549.3,ENSG00000170703.11,ENSG00000170743.12,ENSG00000170775.2,ENSG00000170893.3,ENSG00000170915.8,ENSG00000170959.10,ENSG00000171189.12,ENSG00000171243.7,ENSG00000171368.10,ENSG00000171517.5,ENSG00000171533.7,ENSG00000171551.7,ENSG00000171595.9,ENSG00000171724.2,ENSG00000171757.11,ENSG00000171766.11,ENSG00000171773.2,ENSG00000171798.13,ENSG00000171811.8,ENSG00000171815.3,ENSG00000171864.4,ENSG00000171885.9,ENSG00000171903.12,ENSG00000171956.5,ENSG00000171962.13,ENSG00000172137.14,ENSG00000172250.10,ENSG00000172361.5,ENSG00000172426.11,ENSG00000172458.4,ENSG00000172461.6,ENSG00000172508.6,ENSG00000172733.10,ENSG00000172771.7,ENSG00000172987.8,ENSG00000173013.4,ENSG00000173267.9,ENSG00000173557.10,ENSG00000173714.7,ENSG00000173786.12,ENSG00000173805.11,ENSG00000173811.6,ENSG00000173838.7,ENSG00000173947.9,ENSG00000173988.8,ENSG00000174156.9,ENSG00000174607.6,ENSG00000174680.5,ENSG00000174776.6,ENSG00000174844.10,ENSG00000175077.5,ENSG00000175170.10,ENSG00000175267.10,ENSG00000175318.7,ENSG00000175497.12,ENSG00000175658.3,ENSG00000175664.5,ENSG00000175785.8,ENSG00000175911.4,ENSG00000176029.9,ENSG00000176040.9,ENSG00000176076.6,ENSG00000176244.6,ENSG00000176381.4,ENSG00000176533.8,ENSG00000176601.7,ENSG00000176734.3,ENSG00000176857.4,ENSG00000176984.2,ENSG00000177103.9,ENSG00000177400.6,ENSG00000177468.5,ENSG00000177551.5,ENSG00000177640.11,ENSG00000177807.6,ENSG00000177994.11,ENSG00000178053.13,ENSG00000178082.5,ENSG00000178125.10,ENSG00000178234.8,ENSG00000178722.8,ENSG00000179066.6,ENSG00000179071.3,ENSG00000179292.4,ENSG00000179399.9,ENSG00000179603.13,ENSG00000179813.2,ENSG00000179902.8,ENSG00000179930.5,ENSG00000180264.6,ENSG00000180269.7,ENSG00000180287.12,ENSG00000180354.11,ENSG00000180638.13,ENSG00000180815.10,ENSG00000180834.3,ENSG00000180929.4,ENSG00000181085.10,ENSG00000181291.5,ENSG00000181322.9,ENSG00000181378.9,ENSG00000181409.7,ENSG00000181449.2,ENSG00000181541.4,ENSG00000181585.3,ENSG00000181619.11,ENSG00000182103.3,ENSG00000182132.8,ENSG00000182168.10,ENSG00000182175.9,ENSG00000182329.6,ENSG00000182600.5,ENSG00000182667.10,ENSG00000182771.13,ENSG00000182851.2,ENSG00000182902.9,ENSG00000182912.6,ENSG00000183067.5,ENSG00000183111.7,ENSG00000183196.4,ENSG00000183230.12,ENSG00000183273.2,ENSG00000183346.6,ENSG00000183644.9,ENSG00000183682.7,ENSG00000183690.12,ENSG00000183773.11,ENSG00000183831.6,ENSG00000183833.12,ENSG00000183888.4,ENSG00000183908.5,ENSG00000183914.10,ENSG00000184005.9,ENSG00000184144.5,ENSG00000184221.8,ENSG00000184226.10,ENSG00000184261.4,ENSG00000184350.8,ENSG00000184385.2,ENSG00000184454.6,ENSG00000184471.6,ENSG00000184486.7,ENSG00000184608.4,ENSG00000184949.11,ENSG00000184984.8,ENSG00000185055.6,ENSG00000185105.4,ENSG00000185250.11,ENSG00000185272.9,ENSG00000185519.8,ENSG00000185565.7,ENSG00000185610.6,ENSG00000185634.7,ENSG00000185681.8,ENSG00000185736.11,ENSG00000185942.7,ENSG00000185985.7,ENSG00000186009.4,ENSG00000186094.12,ENSG00000186231.12,ENSG00000186326.3,ENSG00000186354.6,ENSG00000186409.10,ENSG00000186417.9,ENSG00000186471.8,ENSG00000186710.7,ENSG00000186868.11,ENSG00000186897.3,ENSG00000186952.10,ENSG00000186973.6,ENSG00000186976.10,ENSG00000187068.2,ENSG00000187135.7,ENSG00000187398.7,ENSG00000187416.7,ENSG00000187492.4,ENSG00000187527.6,ENSG00000187664.8,ENSG00000187667.6,ENSG00000187726.4,ENSG00000187773.7,ENSG00000187775.12,ENSG00000187783.7,ENSG00000187889.8,ENSG00000187905.6,ENSG00000187942.7,ENSG00000187957.7,ENSG00000187959.5,ENSG00000188039.9,ENSG00000188162.6,ENSG00000188269.4,ENSG00000188316.9,ENSG00000188338.10,ENSG00000188385.7,ENSG00000188523.4,ENSG00000188596.5,ENSG00000188659.5,ENSG00000188662.5,ENSG00000188687.11,ENSG00000188732.6,ENSG00000188779.6,ENSG00000188803.10,ENSG00000188818.8,ENSG00000188931.3,ENSG00000189058.4,ENSG00000189157.9,ENSG00000189283.5,ENSG00000189350.8,ENSG00000196071.3,ENSG00000196104.6,ENSG00000196136.12,ENSG00000196169.10,ENSG00000196338.8,ENSG00000196517.7,ENSG00000196666.3,ENSG00000196814.10,ENSG00000197057.4,ENSG00000197168.7,ENSG00000197177.11,ENSG00000197410.8,ENSG00000197444.5,ENSG00000197503.4,ENSG00000197576.9,ENSG00000197580.7,ENSG00000197653.10,ENSG00000197748.8,ENSG00000197826.7,ENSG00000197959.9,ENSG00000197971.10,ENSG00000198003.7,ENSG00000198075.5,ENSG00000198088.6,ENSG00000198250.8,ENSG00000198300.8,ENSG00000198553.4,ENSG00000198597.4,ENSG00000198691.7,ENSG00000198732.6,ENSG00000198734.6,ENSG00000198753.7,ENSG00000198756.6,ENSG00000198774.3,ENSG00000198785.4,ENSG00000198835.3,ENSG00000198838.7,ENSG00000198948.7,ENSG00000199730.1,ENSG00000200834.1,ENSG00000201610.1,ENSG00000202058.1,ENSG00000202310.1,ENSG00000203316.1,ENSG00000203403.2,ENSG00000203601.3,ENSG00000203650.3,ENSG00000203734.7,ENSG00000203780.6,ENSG00000203804.3,ENSG00000203805.6,ENSG00000203872.6,ENSG00000203952.5,ENSG00000203963.7,ENSG00000204071.5,ENSG00000204118.1,ENSG00000204128.5,ENSG00000204173.6,ENSG00000204278.8,ENSG00000204306.2,ENSG00000204323.5,ENSG00000204580.7,ENSG00000204655.7,ENSG00000204683.6,ENSG00000204711.4,ENSG00000204815.4,ENSG00000204851.5,ENSG00000204860.4,ENSG00000204970.5,ENSG00000205084.6,ENSG00000205086.5,ENSG00000205116.3,ENSG00000205129.4,ENSG00000205143.2,ENSG00000205236.6,ENSG00000205293.3,ENSG00000205364.3,ENSG00000205424.1,ENSG00000205517.8,ENSG00000205669.2,ENSG00000205696.4,ENSG00000205835.4,ENSG00000205838.8,ENSG00000205856.3,ENSG00000205927.4,ENSG00000205929.5,ENSG00000206113.3,ENSG00000206145.4,ENSG00000207207.1,ENSG00000207562.1,ENSG00000207649.1,ENSG00000207714.1,ENSG00000207811.1,ENSG00000207935.1,ENSG00000207955.2,ENSG00000211863.1,ENSG00000211864.2,ENSG00000211865.1,ENSG00000211867.1,ENSG00000212766.5,ENSG00000213171.2,ENSG00000213204.4,ENSG00000213642.3,ENSG00000214039.4,ENSG00000214263.2,ENSG00000214290.3,ENSG00000214353.3,ENSG00000214575.5,ENSG00000214646.4,ENSG00000214688.4,ENSG00000214857.4,ENSG00000214866.3,ENSG00000215018.5,ENSG00000215187.5,ENSG00000215217.2,ENSG00000218350.1,ENSG00000218672.1,ENSG00000218819.3,ENSG00000219392.1,ENSG00000221378.1,ENSG00000221736.1,ENSG00000221857.3,ENSG00000221887.4,ENSG00000222000.3,ENSG00000223238.1,ENSG00000223461.1,ENSG00000223522.1,ENSG00000223548.1,ENSG00000223802.3,ENSG00000223838.1,ENSG00000223918.1,ENSG00000223941.1,ENSG00000223944.1,ENSG00000223953.3,ENSG00000224027.1,ENSG00000224059.1,ENSG00000224072.1,ENSG00000224189.2,ENSG00000224238.2,ENSG00000224265.1,ENSG00000224339.1,ENSG00000224383.3,ENSG00000224445.2,ENSG00000224661.1,ENSG00000224680.4,ENSG00000224689.3,ENSG00000224765.1,ENSG00000224795.1,ENSG00000224810.1,ENSG00000224924.2,ENSG00000224963.2,ENSG00000225056.1,ENSG00000225083.1,ENSG00000225110.1,ENSG00000225127.2,ENSG00000225140.1,ENSG00000225194.2,ENSG00000225298.1,ENSG00000225365.1,ENSG00000225376.1,ENSG00000225386.1,ENSG00000225446.1,ENSG00000225472.1,ENSG00000225473.1,ENSG00000225556.1,ENSG00000225647.1,ENSG00000225683.1,ENSG00000225706.1,ENSG00000225867.1,ENSG00000225905.1,ENSG00000225940.1,ENSG00000225963.3,ENSG00000226005.3,ENSG00000226026.1,ENSG00000226239.1,ENSG00000226308.1,ENSG00000226321.3,ENSG00000226367.1,ENSG00000226403.1,ENSG00000226426.1,ENSG00000226438.1,ENSG00000226491.1,ENSG00000226496.1,ENSG00000226622.1,ENSG00000226690.2,ENSG00000226994.3,ENSG00000227076.1,ENSG00000227110.2,ENSG00000227115.2,ENSG00000227128.3,ENSG00000227136.2,ENSG00000227157.1,ENSG00000227330.1,ENSG00000227359.1,ENSG00000227392.1,ENSG00000227432.1,ENSG00000227456.3,ENSG00000227544.4,ENSG00000227700.1,ENSG00000228058.1,ENSG00000228061.1,ENSG000</t>
  </si>
  <si>
    <t>UBERON:0001905</t>
  </si>
  <si>
    <t>pineal body</t>
  </si>
  <si>
    <t>A midline, cone like structure located in the dorso-caudal roof of the 3rd ventricle, attached by peduncles to the habenular and posterior commissures. The stalk contains nerve fibers, blood vessels, connective tissue and parenchymal cells (Paxinos, The Rat Central Nervous System, 2nd ed, pg 399).</t>
  </si>
  <si>
    <t>CNhs12228,CNhs13804,CNhs14230</t>
  </si>
  <si>
    <t>CATG00000000031.1,CATG00000000183.1,CATG00000000218.1,CATG00000000508.1,CATG00000000512.1,CATG00000000836.1,CATG00000000944.1,CATG00000001384.1,CATG00000001662.1,CATG00000002237.1,CATG00000002243.1,CATG00000002291.1,CATG00000002582.1,CATG00000002663.1,CATG00000002886.1,CATG00000003009.1,CATG00000003338.1,CATG00000003663.1,CATG00000003671.1,CATG00000003734.1,CATG00000003762.1,CATG00000003810.1,CATG00000003830.1,CATG00000003831.1,CATG00000003833.1,CATG00000003854.1,CATG00000003868.1,CATG00000003987.1,CATG00000004070.1,CATG00000004162.1,CATG00000004170.1,CATG00000004262.1,CATG00000004376.1,CATG00000004404.1,CATG00000004455.1,CATG00000004493.1,CATG00000004563.1,CATG00000004729.1,CATG00000004816.1,CATG00000005688.1,CATG00000005836.1,CATG00000005894.1,CATG00000006140.1,CATG00000006805.1,CATG00000006990.1,CATG00000007032.1,CATG00000007046.1,CATG00000007389.1,CATG00000007391.1,CATG00000007398.1,CATG00000007780.1,CATG00000008312.1,CATG00000008349.1,CATG00000008392.1,CATG00000008552.1,CATG00000008569.1,CATG00000009085.1,CATG00000009256.1,CATG00000009495.1,CATG00000009673.1,CATG00000009676.1,CATG00000009677.1,CATG00000009908.1,CATG00000009912.1,CATG00000009913.1,CATG00000010523.1,CATG00000010793.1,CATG00000010841.1,CATG00000010950.1,CATG00000011032.1,CATG00000011079.1,CATG00000011082.1,CATG00000011123.1,CATG00000011437.1,CATG00000011648.1,CATG00000011915.1,CATG00000012034.1,CATG00000012079.1,CATG00000012184.1,CATG00000012325.1,CATG00000012413.1,CATG00000012430.1,CATG00000012584.1,CATG00000012857.1,CATG00000013194.1,CATG00000013221.1,CATG00000013249.1,CATG00000013266.1,CATG00000013754.1,CATG00000013920.1,CATG00000014130.1,CATG00000014236.1,CATG00000014255.1,CATG00000014288.1,CATG00000014291.1,CATG00000014616.1,CATG00000015017.1,CATG00000015319.1,CATG00000015962.1,CATG00000016284.1,CATG00000016359.1,CATG00000016444.1,CATG00000016481.1,CATG00000016552.1,CATG00000016561.1,CATG00000016638.1,CATG00000017219.1,CATG00000017626.1,CATG00000017777.1,CATG00000018128.1,CATG00000018228.1,CATG00000018241.1,CATG00000018447.1,CATG00000018831.1,CATG00000019477.1,CATG00000020150.1,CATG00000020636.1,CATG00000020713.1,CATG00000021138.1,CATG00000021170.1,CATG00000021172.1,CATG00000021174.1,CATG00000021181.1,CATG00000021238.1,CATG00000021475.1,CATG00000021824.1,CATG00000022051.1,CATG00000022097.1,CATG00000022361.1,CATG00000022527.1,CATG00000023043.1,CATG00000023067.1,CATG00000023105.1,CATG00000023329.1,CATG00000023630.1,CATG00000023677.1,CATG00000023722.1,CATG00000023739.1,CATG00000023958.1,CATG00000023979.1,CATG00000024004.1,CATG00000024462.1,CATG00000024618.1,CATG00000024671.1,CATG00000024850.1,CATG00000024853.1,CATG00000025376.1,CATG00000025559.1,CATG00000025570.1,CATG00000025587.1,CATG00000026152.1,CATG00000026212.1,CATG00000026240.1,CATG00000026260.1,CATG00000026609.1,CATG00000026687.1,CATG00000026842.1,CATG00000027072.1,CATG00000027162.1,CATG00000027260.1,CATG00000027291.1,CATG00000027292.1,CATG00000027297.1,CATG00000027321.1,CATG00000028088.1,CATG00000028157.1,CATG00000028259.1,CATG00000028309.1,CATG00000028401.1,CATG00000028429.1,CATG00000028501.1,CATG00000028510.1,CATG00000028850.1,CATG00000028939.1,CATG00000029046.1,CATG00000029220.1,CATG00000029264.1,CATG00000029272.1,CATG00000029273.1,CATG00000029418.1,CATG00000029677.1,CATG00000029909.1,CATG00000029918.1,CATG00000030089.1,CATG00000030128.1,CATG00000030138.1,CATG00000030323.1,CATG00000030491.1,CATG00000030502.1,CATG00000030559.1,CATG00000030640.1,CATG00000030669.1,CATG00000030671.1,CATG00000030910.1,CATG00000031258.1,CATG00000031439.1,CATG00000031671.1,CATG00000031914.1,CATG00000031917.1,CATG00000031932.1,CATG00000032133.1,CATG00000032184.1,CATG00000032398.1,CATG00000032450.1,CATG00000032473.1,CATG00000032501.1,CATG00000032558.1,CATG00000032901.1,CATG00000032956.1,CATG00000033130.1,CATG00000033203.1,CATG00000033225.1,CATG00000033271.1,CATG00000033294.1,CATG00000033353.1,CATG00000033359.1,CATG00000033368.1,CATG00000033676.1,CATG00000033898.1,CATG00000034013.1,CATG00000034229.1,CATG00000034276.1,CATG00000034599.1,CATG00000034684.1,CATG00000034818.1,CATG00000035056.1,CATG00000035623.1,CATG00000035955.1,CATG00000036176.1,CATG00000036309.1,CATG00000037166.1,CATG00000037194.1,CATG00000037491.1,CATG00000037506.1,CATG00000037518.1,CATG00000037533.1,CATG00000037905.1,CATG00000038121.1,CATG00000038174.1,CATG00000038236.1,CATG00000038275.1,CATG00000038465.1,CATG00000038520.1,CATG00000038550.1,CATG00000038978.1,CATG00000039024.1,CATG00000039107.1,CATG00000039173.1,CATG00000039238.1,CATG00000039290.1,CATG00000039298.1,CATG00000039344.1,CATG00000039453.1,CATG00000039605.1,CATG00000039757.1,CATG00000039758.1,CATG00000039860.1,CATG00000039925.1,CATG00000039928.1,CATG00000039970.1,CATG00000040073.1,CATG00000040236.1,CATG00000040240.1,CATG00000040315.1,CATG00000040659.1,CATG00000040722.1,CATG00000040724.1,CATG00000040830.1,CATG00000040858.1,CATG00000040921.1,CATG00000041105.1,CATG00000041127.1,CATG00000041202.1,CATG00000041255.1,CATG00000041320.1,CATG00000041460.1,CATG00000041478.1,CATG00000041508.1,CATG00000041516.1,CATG00000041615.1,CATG00000041617.1,CATG00000041930.1,CATG00000041933.1,CATG00000042143.1,CATG00000042831.1,CATG00000043014.1,CATG00000043269.1,CATG00000043394.1,CATG00000043430.1,CATG00000043553.1,CATG00000044095.1,CATG00000044367.1,CATG00000044406.1,CATG00000044652.1,CATG00000044656.1,CATG00000044670.1,CATG00000045123.1,CATG00000045374.1,CATG00000045387.1,CATG00000045390.1,CATG00000045522.1,CATG00000045802.1,CATG00000045932.1,CATG00000046162.1,CATG00000046521.1,CATG00000046523.1,CATG00000046598.1,CATG00000046881.1,CATG00000046950.1,CATG00000047007.1,CATG00000047019.1,CATG00000047492.1,CATG00000047571.1,CATG00000047603.1,CATG00000047656.1,CATG00000047687.1,CATG00000047757.1,CATG00000047882.1,CATG00000047911.1,CATG00000047946.1,CATG00000048328.1,CATG00000048475.1,CATG00000049033.1,CATG00000049198.1,CATG00000049261.1,CATG00000049762.1,CATG00000050092.1,CATG00000050337.1,CATG00000051251.1,CATG00000051317.1,CATG00000052008.1,CATG00000052113.1,CATG00000052123.1,CATG00000052298.1,CATG00000052478.1,CATG00000052729.1,CATG00000052819.1,CATG00000053087.1,CATG00000053131.1,CATG00000053968.1,CATG00000054029.1,CATG00000054033.1,CATG00000054043.1,CATG00000054178.1,CATG00000054234.1,CATG00000054237.1,CATG00000054886.1,CATG00000055332.1,CATG00000055334.1,CATG00000055540.1,CATG00000055716.1,CATG00000055909.1,CATG00000055942.1,CATG00000056280.1,CATG00000056307.1,CATG00000056939.1,CATG00000057024.1,CATG00000057058.1,CATG00000057102.1,CATG00000057232.1,CATG00000057892.1,CATG00000057961.1,CATG00000058213.1,CATG00000058349.1,CATG00000058410.1,CATG00000058711.1,CATG00000058713.1,CATG00000058719.1,CATG00000058826.1,CATG00000058862.1,CATG00000059232.1,CATG00000059241.1,CATG00000059915.1,CATG00000060123.1,CATG00000060136.1,CATG00000060176.1,CATG00000060361.1,CATG00000060696.1,CATG00000060701.1,CATG00000060703.1,CATG00000060907.1,CATG00000060947.1,CATG00000061213.1,CATG00000061722.1,CATG00000061891.1,CATG00000062528.1,CATG00000064016.1,CATG00000064030.1,CATG00000064549.1,CATG00000064715.1,CATG00000065534.1,CATG00000065555.1,CATG00000066020.1,CATG00000066041.1,CATG00000066287.1,CATG00000066430.1,CATG00000067009.1,CATG00000067298.1,CATG00000067412.1,CATG00000067478.1,CATG00000067486.1,CATG00000067617.1,CATG00000067697.1,CATG00000068004.1,CATG00000068978.1,CATG00000069553.1,CATG00000070521.1,CATG00000070702.1,CATG00000070778.1,CATG00000071563.1,CATG00000071669.1,CATG00000071776.1,CATG00000071965.1,CATG00000071988.1,CATG00000071996.1,CATG00000072001.1,CATG00000072010.1,CATG00000072013.1,CATG00000072018.1,CATG00000072019.1,CATG00000072024.1,CATG00000072029.1,CATG00000072036.1,CATG00000072049.1,CATG00000072343.1,CATG00000072413.1,CATG00000072770.1,CATG00000072854.1,CATG00000073065.1,CATG00000073085.1,CATG00000073548.1,CATG00000073717.1,CATG00000073723.1,CATG00000073730.1,CATG00000074351.1,CATG00000074857.1,CATG00000074991.1,CATG00000074992.1,CATG00000075693.1,CATG00000075878.1,CATG00000076166.1,CATG00000076620.1,CATG00000076863.1,CATG00000076991.1,CATG00000076994.1,CATG00000077438.1,CATG00000077636.1,CATG00000077643.1,CATG00000077836.1,CATG00000077933.1,CATG00000078562.1,CATG00000078570.1,CATG00000078703.1,CATG00000078751.1,CATG00000078853.1,CATG00000079011.1,CATG00000079533.1,CATG00000079544.1,CATG00000079668.1,CATG00000079768.1,CATG00000080074.1,CATG00000080076.1,CATG00000080149.1,CATG00000080192.1,CATG00000080195.1,CATG00000080803.1,CATG00000080922.1,CATG00000080989.1,CATG00000081162.1,CATG00000081178.1,CATG00000081180.1,CATG00000081294.1,CATG00000081433.1,CATG00000081852.1,CATG00000081953.1,CATG00000082064.1,CATG00000082255.1,CATG00000082554.1,CATG00000082936.1,CATG00000083004.1,CATG00000083043.1,CATG00000083194.1,CATG00000083504.1,CATG00000083724.1,CATG00000083780.1,CATG00000083814.1,CATG00000083874.1,CATG00000084406.1,CATG00000084511.1,CATG00000084531.1,CATG00000084819.1,CATG00000084862.1,CATG00000084956.1,CATG00000085113.1,CATG00000085658.1,CATG00000085764.1,CATG00000086727.1,CATG00000086947.1,CATG00000087051.1,CATG00000087375.1,CATG00000087479.1,CATG00000087736.1,CATG00000088340.1,CATG00000088657.1,CATG00000088763.1,CATG00000089720.1,CATG00000089721.1,CATG00000089825.1,CATG00000090143.1,CATG00000090654.1,CATG00000090754.1,CATG00000090814.1,CATG00000090819.1,CATG00000090825.1,CATG00000090991.1,CATG00000091000.1,CATG00000091256.1,CATG00000091257.1,CATG00000091269.1,CATG00000091387.1,CATG00000091843.1,CATG00000092239.1,CATG00000092703.1,CATG00000092741.1,CATG00000092891.1,CATG00000093190.1,CATG00000093273.1,CATG00000093382.1,CATG00000093906.1,CATG00000093942.1,CATG00000093956.1,CATG00000093999.1,CATG00000094002.1,CATG00000094169.1,CATG00000094220.1,CATG00000094281.1,CATG00000094486.1,CATG00000094495.1,CATG00000094533.1,CATG00000094595.1,CATG00000094596.1,CATG00000094915.1,CATG00000095025.1,CATG00000095051.1,CATG00000095055.1,CATG00000095061.1,CATG00000095118.1,CATG00000095763.1,CATG00000095783.1,CATG00000095815.1,CATG00000095982.1,CATG00000095995.1,CATG00000095998.1,CATG00000096010.1,CATG00000096017.1,CATG00000096306.1,CATG00000096385.1,CATG00000096437.1,CATG00000096728.1,CATG00000096755.1,CATG00000096985.1,CATG00000097082.1,CATG00000097126.1,CATG00000097388.1,CATG00000097412.1,CATG00000097451.1,CATG00000097456.1,CATG00000097465.1,CATG00000097628.1,CATG00000097697.1,CATG00000097938.1,CATG00000098067.1,CATG00000098071.1,CATG00000098162.1,CATG00000098185.1,CATG00000098250.1,CATG00000098346.1,CATG00000098445.1,CATG00000098466.1,CATG00000098473.1,CATG00000098775.1,CATG00000098840.1,CATG00000099157.1,CATG00000099394.1,CATG00000099937.1,CATG00000100144.1,CATG00000100290.1,CATG00000100361.1,CATG00000100365.1,CATG00000100625.1,CATG00000100664.1,CATG00000101008.1,CATG00000101082.1,CATG00000101094.1,CATG00000101207.1,CATG00000101343.1,CATG00000101363.1,CATG00000101370.1,CATG00000101393.1,CATG00000101675.1,CATG00000101811.1,CATG00000101972.1,CATG00000101994.1,CATG00000102004.1,CATG00000102142.1,CATG00000103181.1,CATG00000103331.1,CATG00000103650.1,CATG00000103780.1,CATG00000104357.1,CATG00000104423.1,CATG00000104592.1,CATG00000104884.1,CATG00000105078.1,CATG00000105252.1,CATG00000105259.1,CATG00000105464.1,CATG00000105571.1,CATG00000105921.1,CATG00000106006.1,CATG00000106292.1,CATG00000106312.1,CATG00000106348.1,CATG00000106360.1,CATG00000106741.1,CATG00000106761.1,CATG00000107104.1,CATG00000107364.1,CATG00000107435.1,CATG00000108161.1,CATG00000108226.1,CATG00000108287.1,CATG00000108299.1,CATG00000108379.1,CATG00000108399.1,CATG00000108403.1,CATG00000108439.1,CATG00000108976.1,CATG00000109250.1,CATG00000109272.1,CATG00000109309.1,CATG00000109349.1,CATG00000109510.1,CATG00000109683.1,CATG00000109831.1,CATG00000109882.1,CATG00000109896.1,CATG00000109957.1,CATG00000109986.1,CATG00000110071.1,CATG00000110123.1,CATG00000110197.1,CATG00000110218.1,CATG00000110220.1,CATG00000110325.1,CATG00000110645.1,CATG00000110901.1,CATG00000111158.1,CATG00000111174.1,CATG00000111273.1,CATG00000111590.1,CATG00000111634.1,CATG00000111789.1,CATG00000111993.1,CATG00000112015.1,CATG00000112302.1,CATG00000112325.1,CATG00000112574.1,CATG00000112790.1,CATG00000112948.1,CATG00000112957.1,CATG00000113223.1,CATG00000113554.1,CATG00000113625.1,CATG00000113659.1,CATG00000113667.1,CATG00000113673.1,CATG00000113734.1,CATG00000113883.1,CATG00000113905.1,CATG00000113983.1,CATG00000114008.1,CATG00000114144.1,CATG00000114145.1,CATG00000114148.1,CATG00000114321.1,CATG00000114643.1,CATG00000115291.1,CATG00000116058.1,CATG00000116129.1,CATG00000116140.1,CATG00000116148.1,CATG00000116182.1,CATG00000116243.1,CATG00000116261.1,CATG00000116360.1,CATG00000116913.1,CATG00000117097.1,CATG00000117227.1,CATG00000117279.1,CATG00000117777.1,CATG00000117967.1,CATG00000117980.1,CATG00000118070.1,CATG00000118075.1,CATG00000118146.1,ENSG00000002745.8,ENSG00000005249.8,ENSG00000005981.8,ENSG00000006071.7,ENSG00000006283.13,ENSG00000006432.11,ENSG00000006704.6,ENSG00000007001.8,ENSG00000007372.16,ENSG00000008056.8,ENSG00000008853.12,ENSG00000010379.11,ENSG00000018189.8,ENSG00000018236.10,ENSG00000021300.9,ENSG00000023171.10,ENSG00000027644.4,ENSG00000027869.7,ENSG00000033627.10,ENSG00000034713.3,ENSG00000034971.10,ENSG00000036672.11,ENSG00000038532.10,ENSG00000040731.6,ENSG00000041515.11,ENSG00000042781.8,ENSG00000043591.4,ENSG00000047578.8,ENSG00000047617.10,ENSG00000047648.17,ENSG00000048342.11,ENSG00000048471.9,ENSG00000048545.9,ENSG00000049130.9,ENSG00000050438.12,ENSG00000053108.12,ENSG00000053524.7,ENSG00000054356.9,ENSG00000054523.12,ENSG00000054938.11,ENSG00000055118.10,ENSG00000056487.11,ENSG00000058056.4,ENSG00000058404.15,ENSG00000059915.12,ENSG00000060709.9,ENSG00000064687.8,ENSG00000065609.10,ENSG00000065621.10,ENSG00000066185.8,ENSG00000066583.7,ENSG00000066827.11,ENSG00000067715.9,ENSG00000067836.8,ENSG00000068400.9,ENSG00000068781.16,ENSG00000069018.13,ENSG00000069667.11,ENSG00000069696.6,ENSG00000069712.9,ENSG00000069966.14,ENSG00000070601.5,ENSG00000070729.9,ENSG00000071246.6,ENSG00000071909.14,ENSG00000071991.4,ENSG00000072133.6,ENSG00000072315.3,ENSG00000072832.10,ENSG00000073464.7,ENSG00000073803.9,ENSG00000073910.15,ENSG00000073969.14,ENSG00000074317.6,ENSG00000074621.9,ENSG00000075292.14,ENSG00000076344.11,ENSG00000076554.11,ENSG00000077080.5,ENSG00000078018.15,ENSG00000078295.11,ENSG00000079337.11,ENSG00000079691.15,ENSG00000080511.2,ENSG00000080644.11,ENSG00000080709.10,ENSG00000081052.10,ENSG00000081148.11,ENSG00000081248.6,ENSG00000081842.13,ENSG00000081853.13,ENSG00000081913.9,ENSG00000082929.4,ENSG00000083097.10,ENSG00000084234.12,ENSG00000084444.9,ENSG00000085365.13,ENSG00000085382.7,ENSG00000087085.9,ENSG00000087095.8,ENSG00000088538.12,ENSG00000088899.10,ENSG00000088970.11,ENSG00000089199.5,ENSG00000089250.14,ENSG00000090097.16,ENSG00000091428.13,ENSG00000091972.14,ENSG00000092421.12,ENSG00000095002.8,ENSG00000095209.7,ENSG00000095397.9,ENSG00000095713.9,ENSG00000097096.8,ENSG00000099625.8,ENSG00000099968.13,ENSG00000100276.9,ENSG00000100285.9,ENSG00000100321.10,ENSG00000100403.10,ENSG00000100505.9,ENSG00000100580.7,ENSG00000100583.4,ENSG00000100852.8,ENSG00000100987.10,ENSG00000101079.16,ENSG00000101187.11,ENSG00000101203.12,ENSG00000101210.6,ENSG00000101460.8,ENSG00000101489.14,ENSG00000101746.11,ENSG00000101977.15,ENSG00000102001.8,ENSG00000102003.6,ENSG00000102271.9,ENSG00000102383.9,ENSG00000102409.9,ENSG00000102878.11,ENSG00000102935.7,ENSG00000103034.10,ENSG00000103184.7,ENSG00000103449.7,ENSG00000103599.15,ENSG00000103723.8,ENSG00000104112.4,ENSG00000104177.13,ENSG00000104219.8,ENSG00000104313.13,ENSG00000104341.12,ENSG00000104381.8,ENSG00000104490.13,ENSG00000104722.9,ENSG00000104725.9,ENSG00000104826.7,ENSG00000104888.5,ENSG00000105278.6,ENSG00000105392.11,ENSG00000105409.11,ENSG00000105501.7,ENSG00000105516.6,ENSG00000105613.5,ENSG00000105642.11,ENSG00000105649.5,ENSG00000105737.5,ENSG00000105784.11,ENSG00000106069.16,ENSG00000106070.13,ENSG00000106128.14,ENSG00000106299.7,ENSG00000106536.15,ENSG00000106686.12,ENSG00000106692.9,ENSG00000106701.7,ENSG00000106976.14,ENSG00000107186.12,ENSG00000107187.11,ENSG00000107295.8,ENSG00000107618.4,ENSG00000107623.4,ENSG00000107807.8,ENSG00000107954.6,ENSG00000108176.10,ENSG00000108272.9,ENSG00000108292.12,ENSG00000108309.8,ENSG00000108370.11,ENSG00000108515.13,ENSG00000108576.5,ENSG00000108684.10,ENSG00000108799.8,ENSG00000108852.10,ENSG00000109047.7,ENSG00000109265.8,ENSG00000109445.6,ENSG00000109472.9,ENSG00000109572.9,ENSG00000109771.11,ENSG00000109794.9,ENSG00000109832.8,ENSG00000109944.6,ENSG00000110514.14,ENSG00000110583.8,ENSG00000110660.10,ENSG00000110675.8,ENSG00000110680.8,ENSG00000111052.3,ENSG00000111249.9,ENSG00000111266.4,ENSG00000111269.2,ENSG00000111305.14,ENSG00000111664.6,ENSG00000111674.4,ENSG00000111728.6,ENSG00000111752.6,ENSG00000111837.7,ENSG00000111907.16,ENSG00000112041.8,ENSG00000112139.10,ENSG00000112293.10,ENSG00000112319.13,ENSG00000112541.9,ENSG00000112619.6,ENSG00000112706.7,ENSG00000112796.5,ENSG00000113073.10,ENSG00000113205.2,ENSG00000113209.6,ENSG00000113262.10,ENSG00000113296.10,ENSG00000113327.10,ENSG00000113389.11,ENSG00000113396.8,ENSG00000113742.8,ENSG00000113805.8,ENSG00000114349.5,ENSG00000114631.10,ENSG00000114923.12,ENSG00000115137.7,ENSG00000115183.9,ENSG00000115423.14,ENSG00000115525.12,ENSG00000115556.9,ENSG00000115665.4,ENSG00000115896.11,ENSG00000115977.14,ENSG00000116128.5,ENSG00000116141.11,ENSG00000116254.13,ENSG00000116703.12,ENSG00000116852.10,ENSG00000117069.10,ENSG00000117115.8,ENSG00000117154.7,ENSG00000117400.10,ENSG00000117425.9,ENSG00000117477.8,ENSG00000117598.7,ENSG00000117600.8,ENSG00000117632.16,ENSG00000117971.7,ENSG00000118156.8,ENSG00000118160.9,ENSG00000118242.11,ENSG00000118271.5,ENSG00000118276.7,ENSG00000118402.5,ENSG00000118473.17,ENSG00000118965.10,ENSG00000119283.11,ENSG00000119411.10,ENSG00000119698.7,ENSG00000119737.5,ENSG00000120049.14,ENSG00000120055.5,ENSG00000120324.4,ENSG00000120332.11,ENSG00000120500.13,ENSG00000120555.9,ENSG00000120645.7,ENSG00000120658.8,ENSG00000120756.8,ENSG00000120784.11,ENSG00000120885.15,ENSG00000120907.13,ENSG00000120915.9,ENSG00000121310.12,ENSG00000121454.4,ENSG00000121653.7,ENSG00000121671.7,ENSG00000122477.8,ENSG00000122711.4,ENSG00000122733.11,ENSG00000122966.9,ENSG00000123095.5,ENSG00000123307.3,ENSG00000123684.8,ENSG00000124140.8,ENSG00000124374.8,ENSG00000125388.15,ENSG00000125814.13,ENSG00000125851.5,ENSG00000126259.15,ENSG00000126368.5,ENSG00000126858.12,ENSG00000126950.7,ENSG00000127252.4,ENSG00000127472.6,ENSG00000127914.12,ENSG00000127928.8,ENSG00000127957.12,ENSG00000127995.12,ENSG00000128000.11,ENSG00000128203.6,ENSG00000128285.4,ENSG00000128578.5,ENSG00000129167.5,ENSG00000129221.10,ENSG00000129244.4,ENSG00000129422.9,ENSG00000129595.8,ENSG00000129596.4,ENSG00000129673.5,ENSG00000130226.12,ENSG00000130294.10,ENSG00000130413.11,ENSG00000130477.10,ENSG00000130559.14,ENSG00000130940.10,ENSG00000130988.8,ENSG00000131067.12,ENSG00000131149.13,ENSG00000131437.11,ENSG00000131711.10,ENSG00000132026.9,ENSG00000132122.7,ENSG00000132164.5,ENSG00000132386.6,ENSG00000132437.13,ENSG00000132464.7,ENSG00000132518.6,ENSG00000132535.14,ENSG00000132561.9,ENSG00000132563.11,ENSG00000132694.14,ENSG00000132801.5,ENSG00000132832.5,ENSG00000132837.10,ENSG00000132840.5,ENSG00000132849.14,ENSG00000132872.7,ENSG00000132881.7,ENSG00000132932.12,ENSG00000132938.14,ENSG00000132953.12,ENSG00000132970.8,ENSG00000133069.10,ENSG00000133103.12,ENSG00000133134.7,ENSG00000133169.5,ENSG00000133256.8,ENSG00000133460.15,ENSG00000133519.8,ENSG00000133640.14,ENSG00000133878.4,ENSG00000133958.9,ENSG00000134376.10,ENSG00000134443.5,ENSG00000134668.8,ENSG00000134709.6,ENSG00000134775.11,ENSG00000135097.2,ENSG00000135333.9,ENSG00000135525.14,ENSG00000135540.7,ENSG00000135541.16,ENSG00000135697.5,ENSG00000135835.6,ENSG00000135903.14,ENSG00000135924.11,ENSG00000136237.14,ENSG00000136267.9,ENSG00000136297.10,ENSG00000136682.10,ENSG00000136854.13,ENSG00000136866.9,ENSG00000137103.12,ENSG00000137474.15,ENSG00000137727.8,ENSG00000137821.7,ENSG00000137872.11,ENSG00000137960.5,ENSG00000138036.14,ENSG00000138039.10,ENSG00000138078.11,ENSG00000138175.8,ENSG00000138193.10,ENSG00000138336.8,ENSG00000138347.11,ENSG00000138472.6,ENSG00000138604.5,ENSG00000138606.15,ENSG00000138622.3,ENSG00000138642.10,ENSG00000138669.5,ENSG00000138686.5,ENSG00000138771.10,ENSG00000139044.6,ENSG00000139053.2,ENSG00000139182.9,ENSG00000139220.12,ENSG00000139266.5,ENSG00000139438.5,ENSG00000139549.2,ENSG00000139767.4,ENSG00000139915.14,ENSG00000139946.5,ENSG00000139988.5,ENSG00000140323.4,ENSG00000140481.9,ENSG00000140488.10,ENSG00000140527.10,ENSG00000141279.11,ENSG00000141314.8,ENSG00000141519.10,ENSG00000141576.10,ENSG00000141622.9,ENSG00000141744.3,ENSG00000142599.13,ENSG00000142623.8,ENSG00000143036.12,ENSG00000143171.8,ENSG00000143195.8,ENSG00000143320.4,ENSG00000143340.6,ENSG00000143469.12,ENSG00000143502.10,ENSG00000143847.11,ENSG00000143850.8,ENSG00000143858.7,ENSG00000143919.10,ENSG00000144031.7,ENSG00000144191.7,ENSG00000144199.7,ENSG00000144278.10,ENSG00000144406.14,ENSG00000144451.14,ENSG00000144460.10,ENSG00000144681.6,ENSG00000144712.7,ENSG00000144771.7,ENSG00000144792.5,ENSG00000144840.4,ENSG00000144847.8,ENSG00000144868.9,ENSG00000145020.10,ENSG00000145075.7,ENSG00000145242.9,ENSG00000145247.7,ENSG00000145284.7,ENSG00000145358.2,ENSG00000145416.9,ENSG00000145626.7,ENSG00000145743.11,ENSG00000145794.12,ENSG00000145934.11,ENSG00000146006.7,ENSG00000146013.6,ENSG00000146151.8,ENSG00000146233.3,ENSG00000146556.10,ENSG00000146574.11,ENSG00000146809.8,ENSG00000146950.8,ENSG00000147082.13,ENSG00000147166.6,ENSG00000147223.5,ENSG00000147434.4,ENSG00000147488.7,ENSG00000148123.10,ENSG00000148143.8,ENSG00000148219.12,ENSG00000148225.11,ENSG00000148600.10,ENSG00000148602.5,ENSG00000148798.5,ENSG00000148935.6,ENSG00000149489.4,ENSG00000149527.13,ENSG00000149571.6,ENSG00000149926.9,ENSG00000150394.9,ENSG00000150510.11,ENSG00000150627.11,ENSG00000150722.6,ENSG00000150873.7,ENSG00000150995.13,ENSG00000151062.10,ENSG00000151117.4,ENSG00000151338.14,ENSG00000151575.10,ENSG00000151640.8,ENSG00000151952.10,ENSG00000152092.11,ENSG00000152127.4,ENSG00000152137.2,ENSG00000152268.8,ENSG00000152377.8,ENSG00000152467.5,ENSG00000152556.11,ENSG00000152705.6,ENSG00000153140.4,ENSG00000153233.8,ENSG00000153237.13,ENSG00000153291.11,ENSG00000153933.5,ENSG00000153944.6,ENSG00000154102.6,ENSG00000154118.8,ENSG00000154153.9,ENSG00000154263.13,ENSG00000154328.11,ENSG00000154429.6,ENSG00000154639.14,ENSG00000154721.10,ENSG00000154874.10,ENSG00000154898.11,ENSG00000154975.9,ENSG00000155052.14,ENSG00000155265.6,ENSG00000155754.10,ENSG00000155816.15,ENSG00000155886.7,ENSG00000155897.5,ENSG00000155974.7,ENSG00000156042.13,ENSG00000156097.8,ENSG00000156113.16,ENSG00000156172.5,ENSG00000156194.13,ENSG00000156298.8,ENSG00000156475.14,ENSG00000156510.11,ENSG00000156564.8,ENSG00000156687.6,ENSG00000156920.6,ENSG00000156959.7,ENSG00000156968.8,ENSG00000157087.12,ENSG00000157168.14,ENSG00000157388.9,ENSG00000157502.8,ENSG00000157782.5,ENSG00000158008.5,ENSG00000158158.7,ENSG00000158258.11,ENSG00000158445.7,ENSG00000158458.15,ENSG00000158467.12,ENSG00000158528.7,ENSG00000158555.10,ENSG00000158560.10,ENSG00000158806.9,ENSG00000159023.14,ENSG00000159082.13,ENSG00000159086.10,ENSG00000159164.5,ENSG00000159214.8,ENSG00000159248.4,ENSG00000159409.10,ENSG00000159556.5,ENSG00000159915.8,ENSG00000160097.11,ENSG00000160224.12,ENSG00000160321.10,ENSG00000160460.11,ENSG00000160716.4,ENSG00000161048.7,ENSG00000161149.7,ENSG00000161270.15,ENSG00000161298.12,ENSG00000161381.9,ENSG00000161609.5,ENSG00000161642.13,ENSG00000161664.2,ENSG00000162139.5,ENSG00000162383.7,ENSG00000162415.6,ENSG00000162494.5,ENSG00000162599.11,ENSG00000162650.11,ENSG00000162664.12,ENSG00000162688.11,ENSG00000162782.11,ENSG00000162843.13,ENSG00000162869.11,ENSG00000162873.10,ENSG00000162913.9,ENSG00000162946.16,ENSG00000162992.3,ENSG00000162994.11,ENSG00000163075.8,ENSG00000163082.9,ENSG00000163116.5,ENSG00000163331.6,ENSG00000163354.10,ENSG00000163377.10,ENSG00000163380.11,ENSG00000163393.8,ENSG00000163431.11,ENSG00000163449.6,ENSG00000163536.8,ENSG00000163539.11,ENSG00000163596.12,ENSG00000163629.8,ENSG00000163686.9,ENSG00000163746.7,ENSG00000163749.13,ENSG00000163817.11,ENSG00000163864.10,ENSG00000163909.6,ENSG00000164066.8,ENSG00000164070.7,ENSG00000164136.12,ENSG00000164197.7,ENSG00000164199.11,ENSG00000164236.7,ENSG00000164241.9,ENSG00000164318.13,ENSG00000164398.8,ENSG00000164542.8,ENSG00000164616.10,ENSG00000164663.9,ENSG00000164742.10,ENSG00000164796.13,ENSG00000164830.13,ENSG00000164889.8,ENSG00000165028.7,ENSG00000165072.9,ENSG00000165164.8,ENSG00000165185.10,ENSG00000165238.12,ENSG00000165272.10,ENSG00000165338.12,ENSG00000165379.9,ENSG00000165434.6,ENSG00000165521.11,ENSG00000165548.6,ENSG00000165566.11,ENSG00000165588.12,ENSG00000165591.6,ENSG00000165659.12,ENSG00000165661.11,ENSG00000165730.10,ENSG00000165821.7,ENSG00000165985.8,ENSG00000165995.14,ENSG00000166111.5,ENSG00000166165.8,ENSG00000166206.9,ENSG00000166323.8,ENSG00000166402.4,ENSG00000166405.10,ENSG00000166407.9,ENSG00000166448.10,ENSG00000166450.8,ENSG00000166473.12,ENSG00000166569.4,ENSG00000166689.10,ENSG00000166793.6,ENSG00000166823.5,ENSG00000166839.12,ENSG00000166840.9,ENSG00000166848.5,ENSG00000166897.10,ENSG00000166900.10,ENSG00000166922.4,ENSG00000167037.14,ENSG00000167083.2,ENSG00000167210.12,ENSG00000167371.12,ENSG00000167555.9,ENSG00000167619.7,ENSG00000167654.13,ENSG00000167765.3,ENSG00000167771.5,ENSG00000167964.8,ENSG00000168412.6,ENSG00000168453.10,ENSG00000168491.5,ENSG00000168502.13,ENSG00000168661.10,ENSG00000168671.5,ENSG00000168679.13,ENSG00000168772.9,ENSG00000168779.15,ENSG00000168830.6,ENSG00000168916.11,ENSG00000168939.6,ENSG00000168944.11,ENSG00000168993.10,ENSG00000169031.14,ENSG00000169116.7,ENSG00000169181.8,ENSG00000169302.10,ENSG00000169783.8,ENSG00000169891.13,ENSG00000169989.2,ENSG00000169992.5,ENSG00000170145.4,ENSG00000170153.6,ENSG00000170160.12,ENSG00000170214.3,ENSG00000170264.8,ENSG00000170289.8,ENSG00000170324.15,ENSG00000170382.7,ENSG00000170442.7,ENSG00000170500.8,ENSG00000170615.10,ENSG00000170616.9,ENSG00000171130.13,ENSG00000171303.5,ENSG00000171433.7,ENSG00000171435.9,ENSG00000171444.13,ENSG00000171450.4,ENSG00000171551.7,ENSG00000171723.11,ENSG00000171773.2,ENSG00000171813.10,ENSG00000171817.12,ENSG00000171914.10,ENSG00000171951.4,ENSG00000172346.10,ENSG00000172350.5,ENSG00000172361.5,ENSG00000172824.10,ENSG00000172828.8,ENSG00000172915.14,ENSG00000173088.8,ENSG00000173124.10,ENSG00000173404.3,ENSG00000173406.11,ENSG00000173421.12,ENSG00000173557.10,ENSG00000173714.7,ENSG00000173805.11,ENSG00000173826.10,ENSG00000173976.11,ENSG00000174093.6,ENSG00000174453.5,ENSG00000174469.13,ENSG00000174599.4,ENSG00000174672.11,ENSG00000174808.7,ENSG00000174827.9,ENSG00000174938.10,ENSG00000175029.12,ENSG00000175175.4,ENSG00000175229.6,ENSG00000175426.6,ENSG00000175662.13,ENSG00000175766.7,ENSG00000175785.8,ENSG00000175868.9,ENSG00000175894.10,ENSG00000175906.4,ENSG00000175985.8,ENSG00000176222.7,ENSG00000176236.4,ENSG00000176406.16,ENSG00000176571.7,ENSG00000176771.11,ENSG00000177076.4,ENSG00000177181.10,ENSG00000177182.6,ENSG00000177200.11,ENSG00000177380.9,ENSG00000177400.6,ENSG00000177432.6,ENSG00000177453.3,ENSG00000177511.5,ENSG00000177570.9,ENSG00000177599.8,ENSG00000177679.14,ENSG00000177692.7,ENSG00000177728.10,ENSG00000177839.4,ENSG00000178125.10,ENSG00000178162.4,ENSG00000178171.6,ENSG00000178222.8,ENSG00000178445.8,ENSG00000178522.10,ENSG00000178568.9,ENSG00000178605.8,ENSG00000178662.11,ENSG00000178796.8,ENSG00000178965.9,ENSG00000179083.5,ENSG00000179240.4,ENSG00000179270.6,ENSG00000179284.4,ENSG00000179314.9,ENSG00000179331.2,ENSG00000179399.9,ENSG00000179452.2,ENSG00000179455.6,ENSG00000179774.7,ENSG00000179912.15,ENSG00000179979.7,ENSG00000180279.5,ENSG00000180458.2,ENSG00000180481.6,ENSG00000180483.6,ENSG00000180592.12,ENSG00000180616.4,ENSG00000181350.7,ENSG00000181444.8,ENSG00000181666.13,ENSG00000181754.6,ENSG00000181798.2,ENSG00000181965.4,ENSG00000182013.13,ENSG00000182118.5,ENSG00000182132.8,ENSG00000182324.5,ENSG00000182329.6,ENSG00000182359.10,ENSG00000182379.9,ENSG00000182606.10,ENSG00000182612.6,ENSG00000182667.10,ENSG00000182674.5,ENSG00000182676.4,ENSG00000182698.7,ENSG00000182732.12,ENSG00000182912.6,ENSG00000182921.9,ENSG00000182983.10,ENSG00000182985.12,ENSG00000182993.3,ENSG00000183023.14,ENSG00000183098.6,ENSG00000183185.5,ENSG00000183423.7,ENSG00000183473.5,ENSG00000183474.11,ENSG00000183570.12,ENSG00000183571.9,ENSG00000183586.8,ENSG00000183638.5,ENSG00000183873.11,ENSG00000183935.3,ENSG00000183960.4,ENSG00000184029.5,ENSG00000184156.11,ENSG00000184247.1,ENSG00000184304.10,ENSG00000184305.10,ENSG00000184368.11,ENSG00000184489.7,ENSG00000184515.6,ENSG00000184545.6,ENSG00000184564.8,ENSG00000184599.9,ENSG00000184611.7,ENSG00000184669.6,ENSG00000184792.11,ENSG00000184838.10,ENSG00000184905.4,ENSG00000184908.13,ENSG00000184909.8,ENSG00000184911.10,ENSG00000185008.13,ENSG00000185015.3,ENSG00000185046.14,ENSG00000185090.10,ENSG00000185272.9,ENSG00000185305.6,ENSG00000185477.4,ENSG00000185518.7,ENSG00000185527.7,ENSG00000185565.7,ENSG00000185652.7,ENSG00000185666.10,ENSG00000185686.13,ENSG00000185736.11,ENSG00000185774.10,ENSG00000185837.3,ENSG00000185842.10,ENSG00000185924.6,ENSG00000185946.11,ENSG00000185974.6,ENSG00000185985.7,ENSG00000186007.5,ENSG00000186019.10,ENSG00000186094.12,ENSG00000186234.7,ENSG00000186310.9,ENSG00000186326.3,ENSG00000186462.7,ENSG00000186466.4,ENSG00000186472.15,ENSG00000186510.7,ENSG00000186642.11,ENSG00000186675.5,ENSG00000186765.7,ENSG00000186862.13,ENSG00000186952.10,ENSG00000186976.10,ENSG00000187017.10,ENSG00000187098.10,ENSG00000187123.10,ENSG00000187323.7,ENSG00000187672.8,ENSG00000187676.7,ENSG00000187772.6,ENSG00000187783.7,ENSG00000187987.5,ENSG00000188038.3,ENSG00000188086.8,ENSG00000188095.3,ENSG00000188107.9,ENSG00000188158.10,ENSG00000188185.7,ENSG00000188227.8,ENSG00000188338.10,ENSG00000188342.7,ENSG00000188452.9,ENSG00000188467.6,ENSG00000188487.7,ENSG00000188611.10,ENSG00000188629.7,ENSG00000188649.7,ENSG00000188687.11,ENSG00000188735.8,ENSG00000188760.6,ENSG00000188779.6,ENSG00000188859.5,ENSG00000188909.4,ENSG00000189056.9,ENSG00000189058.4,ENSG00000189134.3,ENSG00000189157.9,ENSG00000189195.5,ENSG00000196071.3,ENSG00000196096.3,ENSG00000196109.6,ENSG00000196123.8,ENSG00000196132.7,ENSG00000196218.7,ENSG00000196284.9,ENSG00000196358.6,ENSG00000196372.8,ENSG00000196381.6,ENSG00000196433.7,ENSG00000196437.6,ENSG00000196482.12,ENSG00000196557.6,ENSG00000196586.9,ENSG00000196593.5,ENSG00000196865.4,ENSG00000196951.6,ENSG00000196963.2,ENSG00000197047.1,ENSG00000197083.7,ENSG00000197119.8,ENSG00000197168.7,ENSG00000197360.5,ENSG00000197444.5,ENSG00000197558.7,ENSG00000197580.7,ENSG00000197727.1,ENSG00000197753.6,ENSG00000197859.5,ENSG00000197977.3,ENSG00000197993.3,ENSG00000198054.7,ENSG00000198133.4,ENSG00000198185.7,ENSG00000198205.5,ENSG00000198208.7,ENSG00000198216.6,ENSG00000198400.7,ENSG00000198455.3,ENSG00000198515.9,ENSG00000198570.5,ENSG00000198597.4,ENSG00000198626.11,ENSG00000198722.8,ENSG00000198723.6,ENSG00000198780.7,ENSG00000198794.7,ENSG00000198838.7,ENSG00000198865.5,ENSG00000198919.8,ENSG00000198929.8,ENSG00000198939.3,ENSG00000198947.10,ENSG00000198963.6,ENSG00000199077.1,ENSG00000199335.1,ENSG00000199562.1,ENSG00000201654.1,ENSG00000201659.1,ENSG00000203288.3,ENSG00000203325.3,ENSG00000203435.2,ENSG00000203650.3,ENSG00000203709.5,ENSG00000203739.3,ENSG00000203756.3,ENSG00000203809.5,ENSG00000203863.1,ENSG00000203867.7,ENSG00000203877.3,ENSG00000203880.7,ENSG00000203965.8,ENSG00000204033.5,ENSG00000204060.4,ENSG00000204065.2,ENSG00000204071.5,ENSG00000204118.1,ENSG00000204147.5,ENSG00000204186.3,ENSG00000204314.6,ENSG00000204396.6,ENSG00000204624.6,ENSG00000204650.9,ENSG00000204767.3,ENSG00000204789.3,ENSG00000204869.4,ENSG00000204934.6,ENSG00000205018.2,ENSG00000205105.5,ENSG00000205106.2,ENSG00000205147.3,ENSG00000205212.3,ENSG00000205236.6,ENSG00000205333.5,ENSG00000205642.5,ENSG00000205683.7,ENSG00000205832.7,ENSG00000205930.4,ENSG00000205976.4,ENSG00000206113.3,ENSG00000206120.7,ENSG00000206149.6,ENSG00000206535.3,ENSG00000206549.8,ENSG00000207234.1,ENSG00000207468.1,ENSG00000207598.1,ENSG00000207600.1,ENSG00000207703.1,ENSG00000207770.1,ENSG00000207990.1,ENSG00000211451.7,ENSG00000211833.1,ENSG00000212734.4,ENSG00000213029.2,ENSG00000213057.4,ENSG00000213213.9,ENSG00000213578.4,ENSG00000213760.6,ENSG00000213889.6,ENSG00000213963.2,ENSG00000213973.4,ENSG00000214050.3,ENSG00000214140.6,ENSG00000214193.5,ENSG00000214595.7,ENSG00000214652.4,ENSG00000214837.4,ENSG00000214870.4,ENSG00000215049.3,ENSG00000215105.3,ENSG00000215127.5,ENSG00000215146.4,ENSG00000215154.2,ENSG00000215159.3,ENSG00000215187.5,ENSG00000215210.3,ENSG00000215386.6,ENSG00000215452.3,ENSG00000215548.2,ENSG00000215866.3,ENSG00000215906.4,ENSG00000215915.5,ENSG00000216915.2,ENSG0</t>
  </si>
  <si>
    <t>UBERON:0001981</t>
  </si>
  <si>
    <t>blood vessel</t>
  </si>
  <si>
    <t>A vessel through which blood circulates in the body.</t>
  </si>
  <si>
    <t>CNhs10837,CNhs10838,CNhs10839,CNhs10872,CNhs10874,CNhs10878,CNhs11085,CNhs11086,CNhs11087,CNhs11088,CNhs11090,CNhs11091,CNhs11305,CNhs11309,CNhs11375,CNhs11376,CNhs11377,CNhs11760,CNhs11925,CNhs11926,CNhs11967,CNhs11977,CNhs11978,CNhs11987,CNhs11988,CNhs11989,CNhs11990,CNhs11991,CNhs12010,CNhs12011,CNhs12022,CNhs12023,CNhs12024,CNhs12026,CNhs12043,CNhs12044,CNhs12045,CNhs12046,CNhs12048,CNhs12049,CNhs12075,CNhs12092,CNhs12495,CNhs12496,CNhs12497,CNhs12569,CNhs12597,CNhs12844,CNhs12855,CNhs12856,CNhs12857,CNhs13339,CNhs13349,CNhs13358,CNhs13369,CNhs13567,CNhs13577</t>
  </si>
  <si>
    <t>CATG00000003622.1,CATG00000003623.1,CATG00000010061.1,CATG00000010291.1,CATG00000010860.1,CATG00000012286.1,CATG00000016757.1,CATG00000022675.1,CATG00000022709.1,CATG00000023391.1,CATG00000029625.1,CATG00000035285.1,CATG00000042870.1,CATG00000044656.1,CATG00000046578.1,CATG00000048815.1,CATG00000059666.1,CATG00000059678.1,CATG00000062749.1,CATG00000072794.1,CATG00000073314.1,CATG00000082734.1,CATG00000084507.1,CATG00000087379.1,CATG00000089786.1,CATG00000095751.1,CATG00000096634.1,CATG00000096638.1,CATG00000096639.1,CATG00000098547.1,CATG00000098744.1,CATG00000100945.1,CATG00000100969.1,CATG00000104063.1,CATG00000107562.1,CATG00000109918.1,CATG00000116308.1,ENSG00000066056.9,ENSG00000078401.6,ENSG00000086991.8,ENSG00000095752.2,ENSG00000102010.10,ENSG00000102802.5,ENSG00000105825.7,ENSG00000106366.7,ENSG00000106540.4,ENSG00000108342.8,ENSG00000109193.6,ENSG00000110799.9,ENSG00000113555.4,ENSG00000119630.9,ENSG00000120279.6,ENSG00000120337.7,ENSG00000124019.9,ENSG00000124875.5,ENSG00000126785.8,ENSG00000127920.5,ENSG00000135312.4,ENSG00000138722.5,ENSG00000139567.8,ENSG00000142798.12,ENSG00000149564.7,ENSG00000150551.10,ENSG00000153162.8,ENSG00000154133.10,ENSG00000154529.10,ENSG00000156466.8,ENSG00000159261.6,ENSG00000159263.11,ENSG00000161940.6,ENSG00000162618.8,ENSG00000163739.4,ENSG00000164161.5,ENSG00000164283.8,ENSG00000164736.5,ENSG00000171388.9,ENSG00000172889.11,ENSG00000173269.9,ENSG00000175746.4,ENSG00000176435.6,ENSG00000177464.4,ENSG00000179776.13,ENSG00000196611.4,ENSG00000196700.3,ENSG00000198844.6,ENSG00000203883.5,ENSG00000224459.1,ENSG00000227517.2,ENSG00000228401.3,ENSG00000228495.1,ENSG00000228714.2,ENSG00000230309.1,ENSG00000232949.1,ENSG00000234695.1,ENSG00000235770.1,ENSG00000237013.1,ENSG00000243243.1,ENSG00000248132.2,ENSG00000248890.1,ENSG00000249631.1,ENSG00000249751.1,ENSG00000249867.1,ENSG00000250234.1,ENSG00000250339.2,ENSG00000254943.1,ENSG00000255471.1,ENSG00000255775.1,ENSG00000257219.1,ENSG00000258808.1,ENSG00000265799.1,ENSG00000267175.1,ENSG00000270547.1,ENSG00000273132.1</t>
  </si>
  <si>
    <t>UBERON:0001987</t>
  </si>
  <si>
    <t>placenta</t>
  </si>
  <si>
    <t>organ of metabolic interchange between fetus and mother, partly of embryonic origin and partly of maternal origin[GO]. The fetal portion of the placenta is known as the villous chorion. The maternal portion is known as the decidua basalis. The two portions are held together by anchoring villi that are anchored to the decidua basalis by the cytotrophoblastic shell.</t>
  </si>
  <si>
    <t>CNhs10627,CNhs11079,CNhs11386,CNhs12037</t>
  </si>
  <si>
    <t>CATG00000000070.1,CATG00000001347.1,CATG00000001354.1,CATG00000001487.1,CATG00000001597.1,CATG00000002616.1,CATG00000003482.1,CATG00000004539.1,CATG00000005889.1,CATG00000005924.1,CATG00000006321.1,CATG00000007019.1,CATG00000007803.1,CATG00000008982.1,CATG00000008986.1,CATG00000008997.1,CATG00000008998.1,CATG00000009007.1,CATG00000010691.1,CATG00000010752.1,CATG00000010941.1,CATG00000011049.1,CATG00000011416.1,CATG00000011990.1,CATG00000011999.1,CATG00000012716.1,CATG00000012932.1,CATG00000013219.1,CATG00000013573.1,CATG00000014061.1,CATG00000016639.1,CATG00000016910.1,CATG00000018005.1,CATG00000019241.1,CATG00000019535.1,CATG00000020021.1,CATG00000020713.1,CATG00000022125.1,CATG00000022162.1,CATG00000022193.1,CATG00000023073.1,CATG00000023611.1,CATG00000024273.1,CATG00000025227.1,CATG00000027648.1,CATG00000028257.1,CATG00000030059.1,CATG00000030269.1,CATG00000030632.1,CATG00000031057.1,CATG00000031332.1,CATG00000031389.1,CATG00000031528.1,CATG00000031856.1,CATG00000033616.1,CATG00000034041.1,CATG00000034323.1,CATG00000034604.1,CATG00000034859.1,CATG00000035051.1,CATG00000035504.1,CATG00000037058.1,CATG00000037192.1,CATG00000037513.1,CATG00000038192.1,CATG00000038209.1,CATG00000038771.1,CATG00000038948.1,CATG00000040450.1,CATG00000040749.1,CATG00000040956.1,CATG00000041200.1,CATG00000041385.1,CATG00000041504.1,CATG00000042017.1,CATG00000042034.1,CATG00000042036.1,CATG00000042380.1,CATG00000042600.1,CATG00000043412.1,CATG00000043591.1,CATG00000045321.1,CATG00000045322.1,CATG00000045337.1,CATG00000047060.1,CATG00000047168.1,CATG00000047169.1,CATG00000047170.1,CATG00000047607.1,CATG00000047802.1,CATG00000048076.1,CATG00000048101.1,CATG00000048722.1,CATG00000050740.1,CATG00000051502.1,CATG00000051503.1,CATG00000052877.1,CATG00000053171.1,CATG00000053516.1,CATG00000054545.1,CATG00000055986.1,CATG00000056055.1,CATG00000056426.1,CATG00000057049.1,CATG00000057342.1,CATG00000057345.1,CATG00000057355.1,CATG00000058898.1,CATG00000060233.1,CATG00000060901.1,CATG00000062382.1,CATG00000063421.1,CATG00000064710.1,CATG00000064764.1,CATG00000064769.1,CATG00000065963.1,CATG00000066646.1,CATG00000070724.1,CATG00000071023.1,CATG00000071748.1,CATG00000072584.1,CATG00000074079.1,CATG00000074316.1,CATG00000074545.1,CATG00000076567.1,CATG00000077372.1,CATG00000077986.1,CATG00000078011.1,CATG00000078191.1,CATG00000078376.1,CATG00000079603.1,CATG00000080468.1,CATG00000080876.1,CATG00000082031.1,CATG00000082681.1,CATG00000082684.1,CATG00000082772.1,CATG00000083449.1,CATG00000083712.1,CATG00000083861.1,CATG00000084667.1,CATG00000084678.1,CATG00000084681.1,CATG00000086622.1,CATG00000090248.1,CATG00000090880.1,CATG00000090997.1,CATG00000091626.1,CATG00000092216.1,CATG00000092624.1,CATG00000094799.1,CATG00000095926.1,CATG00000096894.1,CATG00000097867.1,CATG00000098356.1,CATG00000098378.1,CATG00000098439.1,CATG00000098748.1,CATG00000098754.1,CATG00000098773.1,CATG00000098782.1,CATG00000098783.1,CATG00000099238.1,CATG00000100586.1,CATG00000101583.1,CATG00000101885.1,CATG00000101886.1,CATG00000101903.1,CATG00000102166.1,CATG00000104225.1,CATG00000104541.1,CATG00000104943.1,CATG00000105889.1,CATG00000106061.1,CATG00000106146.1,CATG00000106954.1,CATG00000107094.1,CATG00000107166.1,CATG00000107304.1,CATG00000107401.1,CATG00000107489.1,CATG00000107960.1,CATG00000108420.1,CATG00000108835.1,CATG00000108840.1,CATG00000108871.1,CATG00000109857.1,CATG00000109919.1,CATG00000110053.1,CATG00000110059.1,CATG00000112878.1,CATG00000112880.1,CATG00000113422.1,CATG00000113726.1,CATG00000114769.1,CATG00000116317.1,CATG00000116501.1,CATG00000117079.1,CATG00000118022.1,ENSG00000006327.9,ENSG00000008323.11,ENSG00000012171.13,ENSG00000052344.11,ENSG00000053747.11,ENSG00000056291.13,ENSG00000060140.4,ENSG00000064195.7,ENSG00000065618.12,ENSG00000067606.11,ENSG00000069812.7,ENSG00000070404.5,ENSG00000070748.13,ENSG00000075702.12,ENSG00000077274.7,ENSG00000083307.6,ENSG00000085465.11,ENSG00000085552.12,ENSG00000085741.8,ENSG00000087510.5,ENSG00000092929.7,ENSG00000094755.12,ENSG00000099869.6,ENSG00000100234.11,ENSG00000100867.10,ENSG00000102243.8,ENSG00000102854.10,ENSG00000102890.10,ENSG00000104892.12,ENSG00000105143.8,ENSG00000105519.8,ENSG00000105989.4,ENSG00000107438.4,ENSG00000107485.11,ENSG00000108786.6,ENSG00000110723.7,ENSG00000111057.6,ENSG00000111339.6,ENSG00000112414.10,ENSG00000112559.9,ENSG00000112655.11,ENSG00000113196.2,ENSG00000113396.8,ENSG00000114251.9,ENSG00000114270.11,ENSG00000114638.3,ENSG00000115221.6,ENSG00000115457.5,ENSG00000115596.3,ENSG00000115884.6,ENSG00000116661.9,ENSG00000116774.7,ENSG00000117394.15,ENSG00000120149.7,ENSG00000121900.14,ENSG00000123572.12,ENSG00000123999.4,ENSG00000124143.6,ENSG00000124466.8,ENSG00000125731.8,ENSG00000125850.6,ENSG00000128422.11,ENSG00000129354.7,ENSG00000129757.8,ENSG00000130222.6,ENSG00000130600.11,ENSG00000131037.10,ENSG00000131746.8,ENSG00000132698.9,ENSG00000132854.14,ENSG00000133466.9,ENSG00000133519.8,ENSG00000134258.12,ENSG00000134762.12,ENSG00000135480.10,ENSG00000136155.12,ENSG00000136695.10,ENSG00000137203.6,ENSG00000137460.4,ENSG00000137699.12,ENSG00000137868.14,ENSG00000138829.6,ENSG00000139973.11,ENSG00000141738.9,ENSG00000141744.3,ENSG00000142677.3,ENSG00000143061.13,ENSG00000143140.6,ENSG00000143217.7,ENSG00000143320.4,ENSG00000143845.10,ENSG00000143850.8,ENSG00000143867.5,ENSG00000144648.10,ENSG00000147257.9,ENSG00000148344.10,ENSG00000149300.5,ENSG00000149596.6,ENSG00000150048.6,ENSG00000152137.2,ENSG00000153294.7,ENSG00000154274.10,ENSG00000154914.12,ENSG00000155066.11,ENSG00000155622.6,ENSG00000158014.10,ENSG00000158246.7,ENSG00000159871.10,ENSG00000163141.14,ENSG00000163283.6,ENSG00000163293.7,ENSG00000163701.14,ENSG00000163702.14,ENSG00000163810.7,ENSG00000164488.7,ENSG00000166145.10,ENSG00000166546.9,ENSG00000166689.10,ENSG00000167244.13,ENSG00000167644.7,ENSG00000167916.4,ENSG00000168487.13,ENSG00000169231.9,ENSG00000169583.12,ENSG00000170209.4,ENSG00000170214.3,ENSG00000170382.7,ENSG00000170465.9,ENSG00000170498.7,ENSG00000170549.3,ENSG00000170801.5,ENSG00000170965.5,ENSG00000171219.8,ENSG00000171345.9,ENSG00000171403.5,ENSG00000173156.2,ENSG00000174640.8,ENSG00000174792.6,ENSG00000175318.7,ENSG00000175416.8,ENSG00000175707.7,ENSG00000175793.10,ENSG00000175866.11,ENSG00000176092.9,ENSG00000176532.3,ENSG00000176720.3,ENSG00000176984.2,ENSG00000177106.10,ENSG00000177494.5,ENSG00000179059.5,ENSG00000179148.5,ENSG00000179256.2,ENSG00000180066.5,ENSG00000180176.10,ENSG00000181126.9,ENSG00000181143.11,ENSG00000181392.10,ENSG00000181652.14,ENSG00000182261.3,ENSG00000182585.5,ENSG00000183128.7,ENSG00000183531.1,ENSG00000183691.4,ENSG00000184363.5,ENSG00000184564.8,ENSG00000185668.5,ENSG00000185751.4,ENSG00000185761.6,ENSG00000186081.7,ENSG00000186212.2,ENSG00000186493.7,ENSG00000186567.8,ENSG00000186832.4,ENSG00000186847.5,ENSG00000187714.5,ENSG00000188778.3,ENSG00000188910.7,ENSG00000189120.3,ENSG00000189143.8,ENSG00000189280.3,ENSG00000189433.5,ENSG00000196730.8,ENSG00000197308.4,ENSG00000197375.8,ENSG00000197406.6,ENSG00000197614.6,ENSG00000197934.4,ENSG00000198246.7,ENSG00000198959.7,ENSG00000201207.1,ENSG00000201240.1,ENSG00000201684.1,ENSG00000203907.5,ENSG00000204421.2,ENSG00000204539.3,ENSG00000204540.6,ENSG00000204632.7,ENSG00000204941.9,ENSG00000204991.6,ENSG00000205325.1,ENSG00000205420.6,ENSG00000205628.2,ENSG00000205978.5,ENSG00000206538.3,ENSG00000213937.3,ENSG00000214530.3,ENSG00000214851.4,ENSG00000216781.2,ENSG00000218416.3,ENSG00000221055.1,ENSG00000221273.1,ENSG00000221389.1,ENSG00000223573.2,ENSG00000223617.1,ENSG00000223813.2,ENSG00000224511.1,ENSG00000224520.2,ENSG00000224592.1,ENSG00000224652.1,ENSG00000225511.2,ENSG00000225950.3,ENSG00000226044.1,ENSG00000226416.1,ENSG00000226762.1,ENSG00000226965.1,ENSG00000227479.1,ENSG00000228917.1,ENSG00000229028.2,ENSG00000229142.1,ENSG00000229261.1,ENSG00000229636.2,ENSG00000229950.1,ENSG00000230716.3,ENSG00000231213.2,ENSG00000231826.1,ENSG00000231851.1,ENSG00000232453.1,ENSG00000232638.1,ENSG00000232987.1,ENSG00000233379.1,ENSG00000233521.1,ENSG00000233579.1,ENSG00000233978.1,ENSG00000235043.2,ENSG00000235124.1,ENSG00000237330.2,ENSG00000237813.3,ENSG00000238266.1,ENSG00000239556.2,ENSG00000239887.3,ENSG00000240096.1,ENSG00000240563.1,ENSG00000240747.3,ENSG00000240801.1,ENSG00000241416.1,ENSG00000242568.1,ENSG00000243137.3,ENSG00000243350.1,ENSG00000243715.1,ENSG00000243753.1,ENSG00000248538.2,ENSG00000248568.1,ENSG00000248663.2,ENSG00000249267.2,ENSG00000249321.1,ENSG00000249430.1,ENSG00000249590.3,ENSG00000250539.1,ENSG00000251095.2,ENSG00000253348.1,ENSG00000253775.1,ENSG00000253886.1,ENSG00000254024.1,ENSG00000254153.1,ENSG00000254202.1,ENSG00000254458.1,ENSG00000255129.1,ENSG00000255133.1,ENSG00000255191.1,ENSG00000255824.1,ENSG00000256276.1,ENSG00000257671.1,ENSG00000258115.1,ENSG00000258411.2,ENSG00000258839.2,ENSG00000259038.1,ENSG00000259603.1,ENSG00000260466.1,ENSG00000260899.1,ENSG00000261092.1,ENSG00000261632.1,ENSG00000263345.1,ENSG00000264831.1,ENSG00000265039.1,ENSG00000265606.1,ENSG00000265984.1,ENSG00000267882.1,ENSG00000268108.1,ENSG00000269855.1,ENSG00000272411.1,ENSG00000273291.1,ENSG00000273328.1</t>
  </si>
  <si>
    <t>UBERON:0002012</t>
  </si>
  <si>
    <t>pulmonary artery</t>
  </si>
  <si>
    <t>An artery that carries deoxygenated blood from heart to the lungs. They are the only arteries (other than umbilical arteries in the fetus) that carry deoxygenated blood..</t>
  </si>
  <si>
    <t>CNhs10878,CNhs11989</t>
  </si>
  <si>
    <t>CATG00000003622.1,CATG00000004450.1,CATG00000005832.1,CATG00000008626.1,CATG00000008775.1,CATG00000010615.1,CATG00000011128.1,CATG00000012020.1,CATG00000012124.1,CATG00000017965.1,CATG00000018064.1,CATG00000021678.1,CATG00000025698.1,CATG00000025892.1,CATG00000027662.1,CATG00000028205.1,CATG00000028650.1,CATG00000029126.1,CATG00000031323.1,CATG00000032005.1,CATG00000032061.1,CATG00000032407.1,CATG00000033021.1,CATG00000033287.1,CATG00000033378.1,CATG00000033678.1,CATG00000034859.1,CATG00000035285.1,CATG00000037022.1,CATG00000038192.1,CATG00000039509.1,CATG00000040304.1,CATG00000041325.1,CATG00000042865.1,CATG00000042866.1,CATG00000044656.1,CATG00000045955.1,CATG00000048082.1,CATG00000048817.1,CATG00000052127.1,CATG00000052475.1,CATG00000053494.1,CATG00000053940.1,CATG00000056293.1,CATG00000056978.1,CATG00000058423.1,CATG00000059800.1,CATG00000060578.1,CATG00000062782.1,CATG00000063421.1,CATG00000063436.1,CATG00000066858.1,CATG00000069821.1,CATG00000072899.1,CATG00000075541.1,CATG00000077808.1,CATG00000078961.1,CATG00000079114.1,CATG00000079758.1,CATG00000080154.1,CATG00000082090.1,CATG00000087060.1,CATG00000087152.1,CATG00000091757.1,CATG00000095616.1,CATG00000096234.1,CATG00000096638.1,CATG00000096639.1,CATG00000098880.1,CATG00000099238.1,CATG00000102361.1,CATG00000109580.1,CATG00000111378.1,CATG00000114147.1,CATG00000116308.1,ENSG00000101955.10,ENSG00000102265.7,ENSG00000104368.13,ENSG00000124212.5,ENSG00000137033.7,ENSG00000144063.3,ENSG00000162595.4,ENSG00000164736.5,ENSG00000213188.3,ENSG00000213480.3,ENSG00000214578.4,ENSG00000218868.1,ENSG00000222022.1,ENSG00000224172.1,ENSG00000224173.1,ENSG00000224715.1,ENSG00000225178.4,ENSG00000227304.3,ENSG00000227625.2,ENSG00000227667.1,ENSG00000227950.1,ENSG00000228328.2,ENSG00000228431.1,ENSG00000229534.1,ENSG00000230838.1,ENSG00000234695.1,ENSG00000234818.1,ENSG00000235225.1,ENSG00000236533.1,ENSG00000237013.1,ENSG00000237719.1,ENSG00000238001.2,ENSG00000238258.1,ENSG00000239780.1,ENSG00000240553.1,ENSG00000244176.1,ENSG00000249835.2,ENSG00000250749.1,ENSG00000252581.1,ENSG00000254545.1,ENSG00000255173.1,ENSG00000255541.1,ENSG00000258998.1,ENSG00000261327.3,ENSG00000262831.1,ENSG00000266928.1,ENSG00000267117.1,ENSG00000270105.1,ENSG00000271099.1</t>
  </si>
  <si>
    <t>UBERON:0002021</t>
  </si>
  <si>
    <t>occipital lobe</t>
  </si>
  <si>
    <t>Posterior part of the cerebral hemisphere (MSH)</t>
  </si>
  <si>
    <t>CNhs10643,CNhs11784,CNhs11787,CNhs12320,CNhs13798,CNhs14073</t>
  </si>
  <si>
    <t>CATG00000000027.1,CATG00000000031.1,CATG00000000130.1,CATG00000000263.1,CATG00000000273.1,CATG00000000313.1,CATG00000000487.1,CATG00000001000.1,CATG00000001088.1,CATG00000001260.1,CATG00000001331.1,CATG00000001384.1,CATG00000001466.1,CATG00000001570.1,CATG00000001662.1,CATG00000001665.1,CATG00000001906.1,CATG00000002237.1,CATG00000002249.1,CATG00000002561.1,CATG00000002596.1,CATG00000003410.1,CATG00000003736.1,CATG00000003810.1,CATG00000004052.1,CATG00000004091.1,CATG00000004175.1,CATG00000004376.1,CATG00000004381.1,CATG00000004464.1,CATG00000004478.1,CATG00000004492.1,CATG00000004584.1,CATG00000004617.1,CATG00000004618.1,CATG00000004632.1,CATG00000004831.1,CATG00000004874.1,CATG00000004972.1,CATG00000005012.1,CATG00000005139.1,CATG00000005272.1,CATG00000005391.1,CATG00000005842.1,CATG00000005899.1,CATG00000006010.1,CATG00000006040.1,CATG00000006092.1,CATG00000006193.1,CATG00000006385.1,CATG00000006438.1,CATG00000006571.1,CATG00000006868.1,CATG00000006970.1,CATG00000007046.1,CATG00000007256.1,CATG00000007293.1,CATG00000007308.1,CATG00000007315.1,CATG00000007536.1,CATG00000007547.1,CATG00000007552.1,CATG00000007582.1,CATG00000007593.1,CATG00000007672.1,CATG00000007738.1,CATG00000007829.1,CATG00000007993.1,CATG00000008023.1,CATG00000008033.1,CATG00000008313.1,CATG00000008825.1,CATG00000009041.1,CATG00000009605.1,CATG00000009629.1,CATG00000009677.1,CATG00000009695.1,CATG00000010029.1,CATG00000010460.1,CATG00000010476.1,CATG00000010520.1,CATG00000010877.1,CATG00000010917.1,CATG00000010995.1,CATG00000011038.1,CATG00000011192.1,CATG00000011383.1,CATG00000011645.1,CATG00000011702.1,CATG00000011803.1,CATG00000011894.1,CATG00000011979.1,CATG00000012087.1,CATG00000012137.1,CATG00000012319.1,CATG00000012388.1,CATG00000012404.1,CATG00000012413.1,CATG00000013067.1,CATG00000013286.1,CATG00000013767.1,CATG00000013802.1,CATG00000013831.1,CATG00000013859.1,CATG00000014020.1,CATG00000014048.1,CATG00000014113.1,CATG00000014149.1,CATG00000014255.1,CATG00000014505.1,CATG00000015304.1,CATG00000015345.1,CATG00000015859.1,CATG00000016007.1,CATG00000016119.1,CATG00000016162.1,CATG00000016171.1,CATG00000016305.1,CATG00000016319.1,CATG00000016469.1,CATG00000016552.1,CATG00000016638.1,CATG00000016690.1,CATG00000016692.1,CATG00000016764.1,CATG00000016766.1,CATG00000016913.1,CATG00000016977.1,CATG00000017254.1,CATG00000017469.1,CATG00000017549.1,CATG00000017550.1,CATG00000017615.1,CATG00000017664.1,CATG00000017734.1,CATG00000017825.1,CATG00000017845.1,CATG00000017870.1,CATG00000017985.1,CATG00000018138.1,CATG00000018158.1,CATG00000018302.1,CATG00000018304.1,CATG00000018669.1,CATG00000019122.1,CATG00000019238.1,CATG00000019424.1,CATG00000019480.1,CATG00000019589.1,CATG00000019613.1,CATG00000019663.1,CATG00000019685.1,CATG00000019782.1,CATG00000020266.1,CATG00000020292.1,CATG00000020415.1,CATG00000020479.1,CATG00000020606.1,CATG00000021788.1,CATG00000021813.1,CATG00000021880.1,CATG00000021927.1,CATG00000022055.1,CATG00000022322.1,CATG00000022351.1,CATG00000022352.1,CATG00000022433.1,CATG00000022467.1,CATG00000022514.1,CATG00000022587.1,CATG00000022620.1,CATG00000022783.1,CATG00000022796.1,CATG00000023415.1,CATG00000023500.1,CATG00000023641.1,CATG00000023701.1,CATG00000023710.1,CATG00000023722.1,CATG00000023958.1,CATG00000023974.1,CATG00000023998.1,CATG00000024010.1,CATG00000024079.1,CATG00000024243.1,CATG00000024385.1,CATG00000024386.1,CATG00000024435.1,CATG00000024680.1,CATG00000024683.1,CATG00000024786.1,CATG00000024806.1,CATG00000024850.1,CATG00000025376.1,CATG00000025521.1,CATG00000025559.1,CATG00000025560.1,CATG00000025570.1,CATG00000025830.1,CATG00000025949.1,CATG00000026180.1,CATG00000026181.1,CATG00000026205.1,CATG00000026337.1,CATG00000026391.1,CATG00000026419.1,CATG00000026450.1,CATG00000026456.1,CATG00000026477.1,CATG00000026483.1,CATG00000026488.1,CATG00000026511.1,CATG00000026964.1,CATG00000027452.1,CATG00000027520.1,CATG00000027674.1,CATG00000027712.1,CATG00000027736.1,CATG00000027751.1,CATG00000027863.1,CATG00000027890.1,CATG00000028006.1,CATG00000028352.1,CATG00000028379.1,CATG00000028592.1,CATG00000028610.1,CATG00000028744.1,CATG00000028751.1,CATG00000028782.1,CATG00000028979.1,CATG00000029341.1,CATG00000029342.1,CATG00000029567.1,CATG00000029652.1,CATG00000029670.1,CATG00000029705.1,CATG00000030039.1,CATG00000030101.1,CATG00000030138.1,CATG00000030323.1,CATG00000030472.1,CATG00000030503.1,CATG00000030559.1,CATG00000030568.1,CATG00000030640.1,CATG00000030730.1,CATG00000031145.1,CATG00000031505.1,CATG00000031558.1,CATG00000031717.1,CATG00000031947.1,CATG00000032563.1,CATG00000032568.1,CATG00000032684.1,CATG00000032745.1,CATG00000032942.1,CATG00000033130.1,CATG00000033301.1,CATG00000033353.1,CATG00000033358.1,CATG00000033364.1,CATG00000033368.1,CATG00000033628.1,CATG00000033768.1,CATG00000033813.1,CATG00000034013.1,CATG00000034229.1,CATG00000034554.1,CATG00000034626.1,CATG00000034684.1,CATG00000034705.1,CATG00000034891.1,CATG00000034898.1,CATG00000035040.1,CATG00000035044.1,CATG00000035056.1,CATG00000035162.1,CATG00000035174.1,CATG00000035341.1,CATG00000035391.1,CATG00000035489.1,CATG00000035533.1,CATG00000035623.1,CATG00000035737.1,CATG00000036259.1,CATG00000036564.1,CATG00000036573.1,CATG00000036629.1,CATG00000036812.1,CATG00000036940.1,CATG00000036978.1,CATG00000036982.1,CATG00000037107.1,CATG00000037215.1,CATG00000037297.1,CATG00000037308.1,CATG00000037460.1,CATG00000038026.1,CATG00000038035.1,CATG00000038151.1,CATG00000038174.1,CATG00000038289.1,CATG00000038299.1,CATG00000038401.1,CATG00000038582.1,CATG00000038598.1,CATG00000038785.1,CATG00000038821.1,CATG00000038823.1,CATG00000038842.1,CATG00000039004.1,CATG00000039123.1,CATG00000039173.1,CATG00000039206.1,CATG00000039217.1,CATG00000039344.1,CATG00000039419.1,CATG00000039420.1,CATG00000039482.1,CATG00000039534.1,CATG00000039603.1,CATG00000039616.1,CATG00000039860.1,CATG00000039870.1,CATG00000039925.1,CATG00000039933.1,CATG00000039993.1,CATG00000039999.1,CATG00000040069.1,CATG00000040073.1,CATG00000040161.1,CATG00000040342.1,CATG00000040757.1,CATG00000040781.1,CATG00000040793.1,CATG00000040843.1,CATG00000040933.1,CATG00000040980.1,CATG00000040984.1,CATG00000041057.1,CATG00000041106.1,CATG00000041202.1,CATG00000041207.1,CATG00000041303.1,CATG00000041319.1,CATG00000041437.1,CATG00000041487.1,CATG00000041533.1,CATG00000041615.1,CATG00000041815.1,CATG00000042163.1,CATG00000042286.1,CATG00000042368.1,CATG00000042653.1,CATG00000043014.1,CATG00000043431.1,CATG00000043454.1,CATG00000043546.1,CATG00000043553.1,CATG00000043868.1,CATG00000043893.1,CATG00000044079.1,CATG00000044085.1,CATG00000044116.1,CATG00000044334.1,CATG00000044524.1,CATG00000044595.1,CATG00000044642.1,CATG00000044674.1,CATG00000044778.1,CATG00000045146.1,CATG00000045317.1,CATG00000045330.1,CATG00000045390.1,CATG00000045509.1,CATG00000045661.1,CATG00000045691.1,CATG00000045707.1,CATG00000046035.1,CATG00000046280.1,CATG00000046405.1,CATG00000046407.1,CATG00000046523.1,CATG00000046961.1,CATG00000046977.1,CATG00000047024.1,CATG00000047038.1,CATG00000047049.1,CATG00000047240.1,CATG00000047281.1,CATG00000047287.1,CATG00000047323.1,CATG00000047365.1,CATG00000047424.1,CATG00000047439.1,CATG00000047450.1,CATG00000047481.1,CATG00000047489.1,CATG00000047636.1,CATG00000047791.1,CATG00000047891.1,CATG00000047911.1,CATG00000047946.1,CATG00000048229.1,CATG00000048502.1,CATG00000048925.1,CATG00000048994.1,CATG00000049026.1,CATG00000049090.1,CATG00000049514.1,CATG00000049624.1,CATG00000049721.1,CATG00000049924.1,CATG00000050065.1,CATG00000050150.1,CATG00000050207.1,CATG00000050696.1,CATG00000050870.1,CATG00000051699.1,CATG00000051849.1,CATG00000051891.1,CATG00000051900.1,CATG00000052057.1,CATG00000052141.1,CATG00000052157.1,CATG00000052243.1,CATG00000052300.1,CATG00000052374.1,CATG00000052582.1,CATG00000052919.1,CATG00000052939.1,CATG00000052961.1,CATG00000052980.1,CATG00000052993.1,CATG00000053087.1,CATG00000053183.1,CATG00000053184.1,CATG00000053329.1,CATG00000053477.1,CATG00000053609.1,CATG00000053610.1,CATG00000053886.1,CATG00000053916.1,CATG00000053929.1,CATG00000053991.1,CATG00000054064.1,CATG00000054237.1,CATG00000054240.1,CATG00000054354.1,CATG00000054413.1,CATG00000054473.1,CATG00000054511.1,CATG00000054557.1,CATG00000054591.1,CATG00000054642.1,CATG00000054697.1,CATG00000054738.1,CATG00000054856.1,CATG00000054867.1,CATG00000055484.1,CATG00000055877.1,CATG00000055882.1,CATG00000056054.1,CATG00000056304.1,CATG00000056944.1,CATG00000057015.1,CATG00000057103.1,CATG00000057149.1,CATG00000057232.1,CATG00000057669.1,CATG00000057701.1,CATG00000057813.1,CATG00000057892.1,CATG00000058072.1,CATG00000058095.1,CATG00000058125.1,CATG00000058203.1,CATG00000058214.1,CATG00000058719.1,CATG00000058738.1,CATG00000058748.1,CATG00000058862.1,CATG00000058866.1,CATG00000058915.1,CATG00000058945.1,CATG00000059154.1,CATG00000059164.1,CATG00000059184.1,CATG00000059207.1,CATG00000059212.1,CATG00000059504.1,CATG00000059933.1,CATG00000060061.1,CATG00000060295.1,CATG00000060663.1,CATG00000060668.1,CATG00000060679.1,CATG00000060696.1,CATG00000060721.1,CATG00000060811.1,CATG00000060818.1,CATG00000060867.1,CATG00000060907.1,CATG00000060913.1,CATG00000061213.1,CATG00000061223.1,CATG00000061639.1,CATG00000061692.1,CATG00000061961.1,CATG00000061966.1,CATG00000062464.1,CATG00000062528.1,CATG00000062544.1,CATG00000062574.1,CATG00000062678.1,CATG00000062991.1,CATG00000063171.1,CATG00000063343.1,CATG00000063534.1,CATG00000063541.1,CATG00000063589.1,CATG00000063720.1,CATG00000063838.1,CATG00000064155.1,CATG00000064217.1,CATG00000064287.1,CATG00000064299.1,CATG00000064422.1,CATG00000064545.1,CATG00000064647.1,CATG00000064694.1,CATG00000065114.1,CATG00000065307.1,CATG00000065672.1,CATG00000065699.1,CATG00000065719.1,CATG00000065722.1,CATG00000065998.1,CATG00000066020.1,CATG00000066275.1,CATG00000066287.1,CATG00000066314.1,CATG00000066341.1,CATG00000066476.1,CATG00000066622.1,CATG00000066660.1,CATG00000066752.1,CATG00000067038.1,CATG00000067298.1,CATG00000067469.1,CATG00000067478.1,CATG00000067617.1,CATG00000067633.1,CATG00000068251.1,CATG00000068272.1,CATG00000068278.1,CATG00000068391.1,CATG00000068499.1,CATG00000068584.1,CATG00000068589.1,CATG00000068652.1,CATG00000069426.1,CATG00000069449.1,CATG00000069628.1,CATG00000070365.1,CATG00000070412.1,CATG00000070521.1,CATG00000070522.1,CATG00000070702.1,CATG00000070950.1,CATG00000071146.1,CATG00000071299.1,CATG00000071368.1,CATG00000071563.1,CATG00000071657.1,CATG00000071701.1,CATG00000071708.1,CATG00000071988.1,CATG00000072010.1,CATG00000072024.1,CATG00000072029.1,CATG00000072036.1,CATG00000072049.1,CATG00000072219.1,CATG00000072343.1,CATG00000072471.1,CATG00000072551.1,CATG00000072593.1,CATG00000072634.1,CATG00000072645.1,CATG00000072675.1,CATG00000072835.1,CATG00000072854.1,CATG00000072866.1,CATG00000073114.1,CATG00000073288.1,CATG00000073548.1,CATG00000073720.1,CATG00000074088.1,CATG00000074170.1,CATG00000074410.1,CATG00000074518.1,CATG00000074691.1,CATG00000074857.1,CATG00000075144.1,CATG00000075148.1,CATG00000075306.1,CATG00000075349.1,CATG00000075406.1,CATG00000076514.1,CATG00000076574.1,CATG00000076616.1,CATG00000076955.1,CATG00000076991.1,CATG00000077031.1,CATG00000077264.1,CATG00000077491.1,CATG00000077496.1,CATG00000077569.1,CATG00000077719.1,CATG00000077739.1,CATG00000077809.1,CATG00000078046.1,CATG00000078284.1,CATG00000078481.1,CATG00000078570.1,CATG00000078812.1,CATG00000078825.1,CATG00000078917.1,CATG00000079139.1,CATG00000079473.1,CATG00000079668.1,CATG00000079984.1,CATG00000080033.1,CATG00000080176.1,CATG00000080377.1,CATG00000080416.1,CATG00000080417.1,CATG00000080447.1,CATG00000080524.1,CATG00000080584.1,CATG00000080989.1,CATG00000081169.1,CATG00000081364.1,CATG00000081376.1,CATG00000081433.1,CATG00000081437.1,CATG00000081456.1,CATG00000081468.1,CATG00000081486.1,CATG00000081633.1,CATG00000081846.1,CATG00000081852.1,CATG00000081927.1,CATG00000081953.1,CATG00000082028.1,CATG00000082109.1,CATG00000082126.1,CATG00000082146.1,CATG00000082803.1,CATG00000082809.1,CATG00000083004.1,CATG00000083147.1,CATG00000083162.1,CATG00000083504.1,CATG00000083549.1,CATG00000083657.1,CATG00000083669.1,CATG00000083874.1,CATG00000084008.1,CATG00000084292.1,CATG00000084398.1,CATG00000084406.1,CATG00000084489.1,CATG00000084804.1,CATG00000084819.1,CATG00000084956.1,CATG00000085679.1,CATG00000085699.1,CATG00000085700.1,CATG00000085736.1,CATG00000085737.1,CATG00000085745.1,CATG00000085848.1,CATG00000085975.1,CATG00000086439.1,CATG00000086628.1,CATG00000086881.1,CATG00000086947.1,CATG00000086956.1,CATG00000087051.1,CATG00000087178.1,CATG00000087229.1,CATG00000087621.1,CATG00000087694.1,CATG00000087698.1,CATG00000087815.1,CATG00000087876.1,CATG00000087881.1,CATG00000087935.1,CATG00000088274.1,CATG00000088372.1,CATG00000088549.1,CATG00000088659.1,CATG00000088683.1,CATG00000088763.1,CATG00000088791.1,CATG00000088862.1,CATG00000089308.1,CATG00000089352.1,CATG00000089402.1,CATG00000089538.1,CATG00000089555.1,CATG00000089583.1,CATG00000089585.1,CATG00000089738.1,CATG00000089825.1,CATG00000089843.1,CATG00000090190.1,CATG00000090305.1,CATG00000090605.1,CATG00000090629.1,CATG00000090664.1,CATG00000090719.1,CATG00000090731.1,CATG00000090764.1,CATG00000090770.1,CATG00000090771.1,CATG00000090776.1,CATG00000090797.1,CATG00000090844.1,CATG00000091000.1,CATG00000091099.1,CATG00000091228.1,CATG00000091789.1,CATG00000091894.1,CATG00000092119.1,CATG00000092121.1,CATG00000092300.1,CATG00000092325.1,CATG00000092485.1,CATG00000092578.1,CATG00000092751.1,CATG00000092779.1,CATG00000092891.1,CATG00000092952.1,CATG00000093002.1,CATG00000093145.1,CATG00000093160.1,CATG00000093273.1,CATG00000093302.1,CATG00000093518.1,CATG00000093674.1,CATG00000093892.1,CATG00000093999.1,CATG00000094163.1,CATG00000094169.1,CATG00000094338.1,CATG00000094474.1,CATG00000094476.1,CATG00000094486.1,CATG00000094497.1,CATG00000094661.1,CATG00000094892.1,CATG00000094980.1,CATG00000094983.1,CATG00000095001.1,CATG00000095041.1,CATG00000095444.1,CATG00000095564.1,CATG00000095701.1,CATG00000095815.1,CATG00000095818.1,CATG00000095982.1,CATG00000096069.1,CATG00000096087.1,CATG00000096089.1,CATG00000096098.1,CATG00000096140.1,CATG00000096524.1,CATG00000096538.1,CATG00000096728.1,CATG00000096960.1,CATG00000096977.1,CATG00000097055.1,CATG00000097252.1,CATG00000097294.1,CATG00000097445.1,CATG00000097451.1,CATG00000097456.1,CATG00000097652.1,CATG00000097660.1,CATG00000097707.1,CATG00000097710.1,CATG00000097713.1,CATG00000097719.1,CATG00000097725.1,CATG00000097733.1,CATG00000097901.1,CATG00000097905.1,CATG00000097943.1,CATG00000097991.1,CATG00000098071.1,CATG00000098129.1,CATG00000098146.1,CATG00000098250.1,CATG00000098253.1,CATG00000098460.1,CATG00000098907.1,CATG00000099115.1,CATG00000099135.1,CATG00000099214.1,CATG00000099385.1,CATG00000099557.1,CATG00000099621.1,CATG00000099623.1,CATG00000099629.1,CATG00000100116.1,CATG00000100233.1,CATG00000100625.1,CATG00000100855.1,CATG00000100975.1,CATG00000101183.1,CATG00000101205.1,CATG00000101241.1,CATG00000101268.1,CATG00000101272.1,CATG00000101344.1,CATG00000101372.1,CATG00000101468.1,CATG00000101480.1,CATG00000101497.1,CATG00000101517.1,CATG00000101522.1,CATG00000101542.1,CATG00000101639.1,CATG00000101683.1,CATG00000101708.1,CATG00000101849.1,CATG00000102142.1,CATG00000102257.1,CATG00000102414.1,CATG00000102516.1,CATG00000102521.1,CATG00000102559.1,CATG00000102592.1,CATG00000102623.1,CATG00000102629.1,CATG00000103032.1,CATG00000103069.1,CATG00000103342.1,CATG00000103394.1,CATG00000103432.1,CATG00000103439.1,CATG00000103507.1,CATG00000103584.1,CATG00000103705.1,CATG00000103763.1,CATG00000103788.1,CATG00000104271.1,CATG00000104357.1,CATG00000104402.1,CATG00000104409.1,CATG00000104412.1,CATG00000104457.1,CATG00000104690.1,CATG00000104782.1,CATG00000104824.1,CATG00000104902.1,CATG00000105133.1,CATG00000105259.1,CATG00000105286.1,CATG00000105415.1,CATG00000105424.1,CATG00000105435.1,CATG00000105544.1,CATG00000105545.1,CATG00000105571.1,CATG00000106031.1,CATG00000106034.1,CATG00000106110.1,CATG00000106259.1,CATG00000106292.1,CATG00000106302.1,CATG00000107014.1,CATG00000107100.1,CATG00000107111.1,CATG00000107153.1,CATG00000107192.1,CATG00000107489.1,CATG00000107607.1,CATG00000107640.1,CATG00000107667.1,CATG00000107684.1,CATG00000107722.1,CATG00000107797.1,CATG00000108105.1,CATG00000108112.1,CATG00000108131.1,CATG00000108139.1,CATG00000108329.1,CATG00000108379.1,CATG00000108399.1,CATG00000108403.1,CATG00000108412.1,CATG00000108424.1,CATG00000108477.1,CATG00000108541.1,CATG00000108572.1,CATG00000108830.1,CATG00000108839.1,CATG00000108976.1,CATG00000109046.1,CATG00000109118.1,CATG00000109254.1,CATG00000109338.1,CATG00000109345.1,CATG00000109535.1,CATG00000109640.1,CATG00000109643.1,CATG00000109741.1,CATG00000109807.1,CATG00000109831.1,CATG00000109848.1,CATG00000109912.1,CATG00000109940.1,CATG00000110023.1,CATG00000110071.1,CATG00000110095.1,CATG00000110436.1,CATG00000110566.1,CATG00000110758.1,CATG00000110764.1,CATG00000110765.1,CATG00000111158.1,CATG00000111174.1,CATG00000111196.1,CATG00000111198.1,CATG00000111236.1,CATG00000111285.1,CATG00000111327.1,CATG00000111600.1,CATG00000111634.1,CATG00000111992.1,CATG00000111993.1,CATG00000112157.1,CATG00000112403.1,CATG00000113235.1,CATG00000113275.1,CATG00000113528.1,CATG00000113686.1,CATG00000113892.1,CATG00000114008.1,CATG00000114029.1,CATG00000114144.1,CATG00000114145.1,CATG00000114354.1,CATG00000114514.1,CATG00000114724.1,CATG00000115000.1,CATG00000115207.1,CATG00000115276.1,CATG00000115291.1,CATG00000115490.1,CATG00000115658.1,CATG00000115811.1,CATG00000115855.1,CATG00000115856.1,CATG00000116003.1,CATG00000116207.1,CATG00000116261.1,CATG00000116278.1,CATG00000116360.1,CATG00000116512.1,CATG00000116531.1,CATG00000116622.1,CATG00000116840.1,CATG00000116981.1,CATG00000117066.1,CATG00000117097.1,CATG00000117224.1,CATG00000117364.1,CATG00000117368.1,CATG00000117381.1,CATG00000117549.1,CATG00000117623.1,CATG00000117636.1,CATG00000117907.1,CATG00000117927.1,CATG00000118001.1,CATG00000118225.1,CATG00000118287.1,ENSG00000002746.10,ENSG00000003147.13,ENSG00000003987.9,ENSG00000004660.10,ENSG00000004777.14,ENSG00000004848.6,ENSG00000005379.11,ENSG00000005513.9,ENSG00000006071.7,ENSG00000006116.3,ENSG00000006210.6,ENSG00000006283.13,ENSG00000006377.9,ENSG00000006432.11,ENSG00000006740.12,ENSG00000007001.8,ENSG00000008056.8,ENSG00000008086.6,ENSG00000008118.5,ENSG00000008277.10,ENSG00000008300.10,ENSG00000008735.10,ENSG00000010404.13,ENSG00000011083.4,ENSG00000011332.15,ENSG00000011347.5,ENSG00000011677.8,ENSG00000013293.5,ENSG00000015592.12,ENSG00000017373.11,ENSG00000018189.8,ENSG00000018236.10,ENSG00000018625.10,ENSG00000019505.3,ENSG00000020129.11,ENSG00000021645.13,ENSG00000022355.10,ENSG00000023171.10,ENSG00000033122.14,ENSG00000034053.10,ENSG00000036530.4,ENSG00000037042.8,ENSG00000040608.9,ENSG00000040731.6,ENSG00000041515.11,ENSG00000042304.6,ENSG00000044524.6,ENSG00000046653.10,ENSG00000047662.4,ENSG00000047936.6,ENSG00000048540.10,ENSG00000048991.12,ENSG00000050030.9,ENSG00000050438.12,ENSG00000053108.12,ENSG00000053438.7,ENSG00000053524.7,ENSG00000053702.10,ENSG00000054356.9,ENSG00000054793.9,ENSG00000054803.3,ENSG00000054965.6,ENSG00000055813.5,ENSG00000056487.11,ENSG00000058335.11,ENSG00000058404.15,ENSG00000059915.12,ENSG00000060709.9,ENSG00000061337.11,ENSG00000061918.8,ENSG00000063015.15,ENSG00000063180.4,ENSG00000064692.14,ENSG00000064787.8,ENSG00000065609.10,ENSG00000065989.11,ENSG00000066032.14,ENSG00000066248.10,ENSG00000066382.12,ENSG00000067191.11,ENSG00000067606.11,ENSG00000067715.9,ENSG00000067840.8,ENSG00000067842.13,ENSG00000068615.12,ENSG00000069712.9,ENSG00000070388.7,ENSG00000070808.11,ENSG00000072071.12,ENSG00000072201.9,ENSG00000072315.3,ENSG00000072657.4,ENSG00000072832.10,ENSG00000073150.9,ENSG00000073464.7,ENSG00000073670.9,ENSG00000074211.9,ENSG00000074317.6,ENSG00000074855.6,ENSG00000075035.5,ENSG00000075043.13,ENSG00000075340.18,ENSG00000075429.4,ENSG00000075461.5,ENSG00000075945.8,ENSG00000076344.11,ENSG00000076826.5,ENSG00000076864.15,ENSG00000077063.6,ENSG00000077080.5,ENSG00000077264.10,ENSG00000077279.12,ENSG00000078018.15,ENSG00000078053.12,ENSG00000078295.11,ENSG00000078328.15,ENSG00000078549.10,ENSG00000078725.8,ENSG00000078814.11,ENSG00000079101.12,ENSG00000079102.12,ENSG00000079156.12,ENSG00000079841.14,ENSG00000080224.13,ENSG00000080709.10,ENSG00000081138.9,ENSG00000081189.9,ENSG00000081803.11,ENSG00000081818.1,ENSG00000081842.13,ENSG00000082556.6,ENSG00000082684.10,ENSG00000084444.9,ENSG00000084628.5,ENSG00000084710.9,ENSG00000084731.9,ENSG00000084764.6,ENSG00000085433.11,ENSG00000086717.14,ENSG00000087250.4,ENSG00000087258.9,ENSG00000087495.12,ENSG00000088367.16,ENSG00000088538.12,ENSG00000088899.10,ENSG00000089169.10,ENSG00000089558.4,ENSG00000089847.8,ENSG00000090539.11,ENSG00000090932.6,ENSG00000091129.15,ENSG00000091428.13,ENSG00000091622.11,ENSG00000091664.7,ENSG00000092051.12,ENSG00000092096.10,ENSG00000092964.12,ENSG00000095539.11,ENSG00000095713.9,ENSG00000099308.6,ENSG00000099365.5,ENSG00000099617.2,ENSG00000099625.8,ENSG00000099715.10,ENSG00000099822.2,ENSG00000099864.13,ENSG00000100027.10,ENSG00000100095.14,ENSG00000100154.10,ENSG00000100167.15,ENSG00000100276.9,ENSG00000100285.9,ENSG00000100302.6,ENSG00000100321.10,ENSG00000100341.7,ENSG00000100346.13,ENSG00000100362.8,ENSG00000100427.11,ENSG00000100433.11,ENSG00000100505.9,ENSG00000100604.8,ENSG00000100884.5,ENSG00000101079.16,ENSG00000101098.8,ENSG00000101134.7,ENSG00000101180.11,ENSG00000101204.11,ENSG00000101210.6,ENSG00000101292.6,ENSG00000101298.9,ENSG00000101327.4,ENSG00000101349.12,ENSG00000101438.3,ENSG00000101463.5,ENSG00000101489.14,ENSG00000101542.5,ENSG00000101638.9,ENSG00000101746.11,ENSG00000101958.9,ENSG00000101977.15,ENSG00000102003.6,ENSG00000102109.7,ENSG00000102230.9,ENSG00000102271.9,ENSG00000102290.17,ENSG00000102385.8,ENSG00000102452.11,ENSG00000102466.11,ENSG00000102468.6,ENSG00000102678.6,ENSG00000102934.5,ENSG00000102981.5,ENSG00000103021.5,ENSG00000103034.10,ENSG00000103056.7,ENSG00000103184.7,ENSG00000103269.9,ENSG00000103316.6,ENSG00000103460.12,ENSG00000103723.8,ENSG00000103740.5,ENSG00000104059.4,ENSG00000104112.4,ENSG00000104177.13,ENSG00000104290.6,ENSG00000104381.8,ENSG00000104435.9,ENSG00000104490.13,ENSG00000104722.9,ENSG00000104725.9,ENSG00000104833.6,ENSG00000104888.5,ENSG00000104967.6,ENSG00000105143.8,ENSG00000105251.6,ENSG00000105255.6,ENSG00000105270.10,ENSG00000105278.6,ENSG00000105290.7,ENSG00000105376.4,ENSG00000105409.11,ENSG00000105605.3,ENSG00000105613.5,ENSG00000105642.11,ENSG00000105649.5,ENSG00000105695.10,ENSG00000105696.4,ENSG00000105711.6,ENSG00000105737.5,ENSG00000105767.2,ENSG00000105784.11,ENSG00000105880.4,ENSG00000106018.9,ENSG00000106089.7,ENSG00000106113.14,ENSG00000106123.7,ENSG00000106278.7,ENSG00000106536.15,ENSG00000106689.6,ENSG00000106852.11,ENSG00000106976.14,ENSG00000107105.10,ENSG00000107130.6,ENSG00000107147.7,ENSG00000107282.5,ENSG00000107295.8,ENSG00000107518.12,ENSG00000107758.11,ENSG00000107864.10,ENSG00000107954.6,ENSG00000108018.11,ENSG00000108231.7,ENSG00000108309.8,ENSG00000108352.7,ENSG00000108379.5,ENSG00000108387.10,ENSG00000108395.9,ENSG00000108684.10,ENSG00000108797.7,ENSG00000108852.10,ENSG00000108924.9,ENSG00000108947.4,ENSG00000109107.9,ENSG00000109158.6,ENSG00000109265.8,ENSG00000109339.14,ENSG00000109472.9,ENSG00000109654.10,ENSG00000109670.9,ENSG00000109738.6,ENSG00000109832.8,ENSG00000109956.8,ENSG00000110076.14,ENSG00000110148.5,ENSG00000110427.10,ENSG00000110436.7,ENSG00000110675.8,ENSG00000110786.13,ENSG00000110881.7,ENSG00000111218.7,ENSG00000111249.9,ENSG00000111262.4,ENSG00000111344.7,ENSG00000111490.8,ENSG00000111674.4,ENSG00000111879.14,ENSG00000112139.10,ENSG00000112186.7,ENSG00000112218.7,ENSG00000112232.8,ENSG00000112290.8,ENSG00000112309.6,ENSG00000112320.7,ENSG00000112333.7,ENSG00000112379.8,ENSG00000112796.5,ENSG00000112981.3,ENSG00000113073.10,ENSG00000113100.5,ENSG00000113205.2,ENSG00000113211.3,ENSG00000113231.9,ENSG00000113327.10,ENSG00000113763.6,ENSG00000113805.8,ENSG00000114279.9,ENSG00000114631.10,ENSG00000114646.5,ENSG00000114757.14,ENSG00000114948.8,ENSG00000115041.8,ENSG00000115194.6,ENSG00000115266.7,ENSG00000115526.6,ENSG00000115844.6,ENSG00000116106.7,ENSG00000116141.11,ENSG00000116147.12,ENSG00000116254.13,ENSG00000116329.6,ENSG00000116544.7,ENSG00000116675.11,ENSG00000116852.10,ENSG00000116981.3,ENSG00000116983.8,ENSG00000117016.5,ENSG00000117152.9,ENSG00000117154.7,ENSG00000117245.8,ENSG00000117425.9,ENSG00000117598.7,ENSG00000117600.8,ENSG00000117632.16,ENSG00000118160.9,ENSG00000118276.7,ENSG00000118402.5,ENSG00000118432.11,ENSG00000118473.17,ENSG00000118733.12,ENSG00000118946.7,ENSG00000118997.9,ENSG00000119042.12,ENSG00000119125.12,ENSG00000119283.11,ENSG00000119737.5,ENSG00000119866.16,ENSG00000119946.9,ENSG00000119973.3,ENSG00000120088.10,ENSG00000120251.14,ENSG00000120324.4,ENSG00000120327.4,ENSG00000120645.7,ENSG00000120658.8,ENSG00000120903.6,ENSG00000121335.10,ENSG00000121440.10,ENSG00000121653.7,ENSG00000121753.8,ENSG00000121764.7,ENSG00000121871.3,ENSG00000121904.13,ENSG00000121905.5,ENSG00000122574.6,ENSG00000122584.8,ENSG00000122585.3,ENSG00000122733.11,ENSG00000122756.10,ENSG00000122824.6,ENSG00000122966.9,ENSG00000123119.7,ENSG00000123570.3,ENSG00000123901.4,ENSG00000124134.4,ENSG00000124140.8,ENSG00000124194.11,ENSG00000124251.6,ENSG00000124479.8,ENSG00000124507.6,ENSG00000124785.4,ENSG00000124920.9,ENSG00000125285.4,ENSG00000125462.12,ENSG00000125510.11,ENSG00000125522.3,ENSG00000125675.13,ENSG00000125814.13,ENSG00000125820.5,ENSG00000125851.5,ENSG00000125895.5,ENSG00000126217.16,ENSG00000126583.6,ENSG00000126861.4,ENSG00000126950.7,ENSG00000127561.10,ENSG00000127585.7,ENSG00000127588.4,ENSG00000127903.12,ENSG00000128011.4,ENSG00000128045.5,ENSG00000128245.10,ENSG00000128253.9,ENSG00000128254.9,ENSG00000128266.7,ENSG00000128268.11,ENSG00000128285.4,ENSG00000128482.11,ENSG00000128564.5,ENSG00000128594.3,ENSG00000128596.12,ENSG00000128656.9,ENSG00000128683.9,ENSG00000128872.5,ENSG00000129028.4,ENSG00000129159.6,ENSG00000129244.4,ENSG00000129682.9,ENSG00000129951.14,ENSG00000129990.10,ENSG00000130032.11,ENSG00000130035.2,ENSG00000130226.12,ENSG00000130283.7,ENSG00000130287.9,ENSG00000130294.10,ENSG00000130477.10,ENSG00000130540.9,ENSG00000130558.14,ENSG00000130643.4,ENSG00000130711.3,ENSG00000130758.3,ENSG00000130822.11,ENSG00000131089.9,ENSG00000131398.9,ENSG00000131409.8,ENSG00000131437.11,ENSG00000131711.10,ENSG00000131773.9,ENSG00000131969.10,ENSG00000132016.7,ENSG00000132164.5,ENSG00000132535.14,ENSG00000132563.11,ENSG00000132639.8,ENSG00000132640.10,ENSG00000132671.4,ENSG00000132692.14,ENSG00000132718.7,ENSG00000132821.7,ENSG00000132832.5,ENSG00000132872.7,ENSG00000132932.12,ENSG00000132938.14,ENSG00000132970.8,ENSG00000132975.6,ENSG00000133019.7,ENSG00000133083.10,ENSG00000133134.7,ENSG00000133169.5,ENSG00000133519.8,ENSG00000133627.13,ENSG00000133878.4,ENSG00000133958.9,ENSG00000133985.2,ENSG00000134042.8,ENSG00000134121.5,ENSG00000134138.15,ENSG00000134207.10,ENSG00000134323.10,ENSG00000134532.11,ENSG00000134569.5,ENSG00000134780.5,ENSG00000134873.5,ENSG00000134909.14,ENSG00000134917.9,ENSG00000134982.12,ENSG00000134986.9,ENSG00000135119.10,ENSG00000135144.3,ENSG00000135298.9,ENSG00000135324.5,ENSG00000135423.8,ENSG00000135426.10,ENSG00000135439.7,ENSG00000135454.9,ENSG00000135472.4,ENSG00000135502.12,ENSG00000135519.6,ENSG00000135577.4,ENSG00000135622.8,ENSG00000135638.9,ENSG00000135643.4,ENSG00000135709.8,ENSG00000136002.12,ENSG00000136099.9,ENSG00000136237.14,ENSG00000136267.9,ENSG00000136274.8,ENSG00000136297.10,ENSG00000136367.12,ENSG00000136531.9,ENSG00000136535.10,ENSG00000136750.7,ENSG00000136828.14,ENSG00000136854.13,ENSG00000136895.14,ENSG00000136928.4,ENSG00000137103.12,ENSG00000137142.4,ENSG00000137218.6,ENSG00000137252.5,ENSG00000137261.9,ENSG00000137267.5,ENSG00000137285.9,ENSG00000137343.13,ENSG00000137726.11,ENSG00000137727.8,ENSG00000137766.12,ENSG00000137821.7,ENSG00000137825.6,ENSG00000137843.7,ENSG00000137872.11,ENSG00000137941.12,ENSG00000137968.12,ENSG00000138028.10,ENSG00000138078.11,ENSG00000138311.11,ENSG00000138622.3,ENSG00000138650.7,ENSG00000138741.6,ENSG00000138769.6,ENSG00000139155.4,ENSG00000139182.9,ENSG00000139190.12,ENSG00000139200.9,ENSG00000139220.12,ENSG00000139352.3,ENSG00000139364.6,ENSG00000139737.17,ENSG00000139767.4,ENSG00000139874.5,ENSG00000139910.15,ENSG00000139915.14,ENSG00000139970.12,ENSG00000139998.10,ENSG00000140015.15,ENSG00000140323.4,ENSG00000140488.10,ENSG00000140538.12,ENSG00000140600.12,ENSG00000140798.11,ENSG00000141150.3,ENSG00000141314.8,ENSG00000141431.5,ENSG00000141576.10,ENSG00000141622.9,ENSG00000141639.7,ENSG00000141668.5,ENSG00000141720.7,ENSG00000141750.6,ENSG00000141837.14,ENSG00000142149.4,ENSG00000142235.4,ENSG00000142408.2,ENSG00000142449.8,ENSG00000142549.9,ENSG00000142609.13,ENSG00000142686.7,ENSG00000143126.7,ENSG00000143153.8,ENSG00000143195.8,ENSG00000143469.12,ENSG00000143473.7,ENSG00000143502.10,ENSG00000143630.5,ENSG00000143847.11,ENSG00000143850.8,ENSG00000143858.7,ENSG00000144040.8,ENSG00000144057.11,ENSG00000144119.3,ENSG00000144134.14,ENSG00000144227.4,ENSG00000144229.7,ENSG00000144285.11,ENSG00000144290.12,ENSG00000144331.14,ENSG00000144339.7,ENSG00000144355.10,ENSG00000144369.8,ENSG00000144406.14,ENSG00000144407.5,ENSG00000144460.10,ENSG00000144485.6,ENSG00000144550.8,ENSG00000144583.4,ENSG00000144596.7,ENSG00000144619.10,ENSG00000144712.7,ENSG00000144834.8,ENSG00000144847.8,ENSG00000144868.9,ENSG00000145063.10,ENSG00000145087.8,ENSG00000145198.10,ENSG00000145242.9,ENSG00000145284.7,ENSG00000145362.12,ENSG00000145428.10,ENSG00000145451.8,ENSG00000145526.7,ENSG00000145832.8,ENSG00000145864.8,ENSG00000145920.10,ENSG00000145934.11,ENSG00000146001.4,ENSG00000146005.3,ENSG00000146006.7,ENSG00000146090.11,ENSG00000146151.8,ENSG00000146216.7,ENSG00000146221.8,ENSG00000146267.11,ENSG00000146352.8,ENSG00000146426.13,ENSG00000146469.8,ENSG00000146574.11,ENSG00000146938.10,ENSG00000146950.8,ENSG00000147180.12,ENSG00000147432.2,ENSG00000147481.9,ENSG00000147642.12,ENSG00000147655.6,ENSG00000147724.7,ENSG00000147799.7,ENSG00000148053.11,ENSG00000148082.5,ENSG00000148123.10,ENSG00000148219.12,ENSG00000148408.8,ENSG00000148482.7,ENSG00000148541.8,ENSG00000148660.16,ENSG00000148704.8,ENSG00000148798.5,ENSG00000148826.6,ENSG00000148948.3,ENSG00000149243.11,ENSG00000149256.10,ENSG00000149294.12,ENSG00000149305.2,ENSG00000149403.7,ENSG00000149557.8,ENSG00000149571.6,ENSG00000149575.5,ENSG00000149654.5,ENSG00000149926.9,ENSG00000149927.13,ENSG00000149970.10,ENSG00000149972.6,ENSG00000150361.7,ENSG00000150394.9,ENSG00000150471.11,ENSG00000150594.5,ENSG00000150625.12,ENSG00000150627.11,ENSG00000150656.10,ENSG00000150672.12,ENSG00000150873.7,ENSG00000151025.9,ENSG00000151079.6,ENSG00000151090.13,ENSG00000151150.16,ENSG00000151229.8,ENSG00000151320.6,ENSG00000151322.14,ENSG00000151490.9,ENSG00000151572.12,ENSG00000151640.8,ENSG00000151778.6,ENSG00000151834.11,ENSG00000151917.13,ENSG00000151952.10,ENSG00000151967.14,ENSG00000152034.6,ENSG00000152092.11,ENSG00000152128.13,ENSG00000152154.6,ENSG00000152208.7,ENSG00000152214.8,ENSG00000152217.12,ENSG00000152402.6,ENSG00000152467.5,ENSG00000152503.5,ENSG00000152578.8,ENSG00000152583.8,ENSG00000152784.11,ENSG00000152822.9,ENSG00000152931.7,ENSG00000152932.6,ENSG00000152954.7,ENSG00000152969.12,ENSG00000153233.8,ENSG00000153253.11,ENSG00000153266.8,ENSG00000153291.11,ENSG00000153558.9,ENSG00000153707.11,ENSG00000153820.8,ENSG00000153956.11,ENSG00000153982.6,ENSG00000154118.8,ENSG00000154146.8,ENSG00000154162.9,ENSG00000154429.6,ENSG00000154478.3,ENSG00000154548.8,ENSG00000154620.5,ENSG00000154639.14,ENSG00000154654.10,ENSG00000154917.6,ENSG00000154928.12,ENSG00000154975.9,ENSG00000155052.14,ENSG00000155093.13,ENSG00000155265.6,ENSG00000155511.13,ENSG00000155816.15,ENSG00000155858.5,ENSG00000155886.7,ENSG00000155897.5,ENSG00000155961.4,ENSG00000155966.9,ENSG00000155970.7,ENSG00000155974.7,ENSG00000155980.7,ENSG00000156076.5,ENSG00000156097.8,ENSG00000156103.11,ENSG00000156298.8,ENSG00000156395.8,ENSG00000156475.14,ENSG00000156486.7,ENSG00000156564.8,ENSG00000156687.6,ENSG00000156959.7,ENSG00000157005.3,ENSG00000157064.6,ENSG00000157087.12,ENSG00000157103.6,ENSG00000157152.12,ENSG00000157219.3,ENSG00000157306.10,ENSG00000157388.9,ENSG00000157445.10,ENSG00000157470.7,ENSG00000157542.8,ENSG00000157680.11,ENSG00000157782.5,ENSG00000157851.12,ENSG00000157890.13,ENSG00000157927.12,ENSG00000158008.5,ENSG00000158077.4,ENSG00000158301.14,ENSG00000158445.7,ENSG00000158458.15,ENSG00000158528.7,ENSG00000158560.10,ENSG00000158806.9,ENSG00000158856.13,ENSG00000159164.5,ENSG00000159307.14,ENSG00000159409.10,ENSG00000159712.10,ENSG00000159784.13,ENSG00000159871.10,ENSG00000160014.12,ENSG00000160097.11,ENSG00000160145.11,ENSG00000160161.5,ENSG00000160460.11,ENSG00000160469.12,ENSG00000160716.4,ENSG00000160781.11,ENSG00000160844.6,ENSG00000160963.9,ENSG00000161082.8,ENSG00000161509.9,ENSG000001616</t>
  </si>
  <si>
    <t>UBERON:0002028</t>
  </si>
  <si>
    <t>hindbrain</t>
  </si>
  <si>
    <t>The most posterior of the three principal regions of the brain. In mammals and birds the hindbrain is divided into a rostral metencephalon and a caudal myelencephalon. In zebrafish, with the exception of the cerebellum, the ventral remainder of the metencephalon can be separated only arbitrarily from the more caudal myelencephalic portion of the medulla oblongata (From: Neuroanatomy of the Zebrafish Brain)[ZFA]. Organ component of neuraxis that has as its parts the pons, cerebellum and medulla oblongata[FMA].</t>
  </si>
  <si>
    <t>CNhs10640,CNhs10645,CNhs11321,CNhs11795,CNhs12081,CNhs12117,CNhs12315,CNhs12322,CNhs12323,CNhs13799,CNhs13800,CNhs13808,CNhs14075,CNhs14079,CNhs14080,CNhs14550</t>
  </si>
  <si>
    <t>CATG00000000096.1,CATG00000000130.1,CATG00000000263.1,CATG00000000700.1,CATG00000001087.1,CATG00000001185.1,CATG00000001260.1,CATG00000001570.1,CATG00000001662.1,CATG00000001665.1,CATG00000001815.1,CATG00000001906.1,CATG00000002249.1,CATG00000002501.1,CATG00000002582.1,CATG00000002584.1,CATG00000002596.1,CATG00000002622.1,CATG00000002653.1,CATG00000003152.1,CATG00000003289.1,CATG00000003736.1,CATG00000003745.1,CATG00000003863.1,CATG00000004052.1,CATG00000004063.1,CATG00000004114.1,CATG00000004175.1,CATG00000004224.1,CATG00000004376.1,CATG00000004464.1,CATG00000004547.1,CATG00000004634.1,CATG00000005139.1,CATG00000005186.1,CATG00000005391.1,CATG00000005759.1,CATG00000005802.1,CATG00000005926.1,CATG00000006034.1,CATG00000006223.1,CATG00000006385.1,CATG00000006600.1,CATG00000006776.1,CATG00000006868.1,CATG00000007019.1,CATG00000007174.1,CATG00000007195.1,CATG00000007231.1,CATG00000007282.1,CATG00000007293.1,CATG00000007639.1,CATG00000007682.1,CATG00000007902.1,CATG00000008212.1,CATG00000008312.1,CATG00000008313.1,CATG00000008552.1,CATG00000008704.1,CATG00000008911.1,CATG00000008939.1,CATG00000009016.1,CATG00000009037.1,CATG00000009038.1,CATG00000009232.1,CATG00000009673.1,CATG00000009695.1,CATG00000009908.1,CATG00000010029.1,CATG00000010045.1,CATG00000010339.1,CATG00000010384.1,CATG00000010570.1,CATG00000010993.1,CATG00000011038.1,CATG00000011157.1,CATG00000011192.1,CATG00000011295.1,CATG00000011702.1,CATG00000011894.1,CATG00000012087.1,CATG00000012404.1,CATG00000012429.1,CATG00000013181.1,CATG00000013188.1,CATG00000013286.1,CATG00000013716.1,CATG00000013723.1,CATG00000013831.1,CATG00000014113.1,CATG00000014149.1,CATG00000014364.1,CATG00000014505.1,CATG00000014567.1,CATG00000014801.1,CATG00000015103.1,CATG00000015453.1,CATG00000015462.1,CATG00000015468.1,CATG00000015488.1,CATG00000015858.1,CATG00000015940.1,CATG00000015948.1,CATG00000015958.1,CATG00000016250.1,CATG00000016252.1,CATG00000016393.1,CATG00000016469.1,CATG00000016481.1,CATG00000016634.1,CATG00000016764.1,CATG00000016842.1,CATG00000016854.1,CATG00000016913.1,CATG00000016977.1,CATG00000017304.1,CATG00000017469.1,CATG00000017548.1,CATG00000017549.1,CATG00000017551.1,CATG00000017587.1,CATG00000017615.1,CATG00000017870.1,CATG00000018052.1,CATG00000018090.1,CATG00000018138.1,CATG00000018224.1,CATG00000018528.1,CATG00000018973.1,CATG00000019179.1,CATG00000019544.1,CATG00000019689.1,CATG00000019782.1,CATG00000019898.1,CATG00000019904.1,CATG00000019910.1,CATG00000019970.1,CATG00000020220.1,CATG00000020292.1,CATG00000020370.1,CATG00000020415.1,CATG00000020479.1,CATG00000020507.1,CATG00000020689.1,CATG00000021421.1,CATG00000021432.1,CATG00000021477.1,CATG00000021678.1,CATG00000021813.1,CATG00000021817.1,CATG00000022055.1,CATG00000022083.1,CATG00000022111.1,CATG00000022184.1,CATG00000022467.1,CATG00000022514.1,CATG00000022783.1,CATG00000022796.1,CATG00000023077.1,CATG00000023172.1,CATG00000023206.1,CATG00000023329.1,CATG00000023523.1,CATG00000023542.1,CATG00000023634.1,CATG00000023701.1,CATG00000023728.1,CATG00000023739.1,CATG00000023834.1,CATG00000023837.1,CATG00000023951.1,CATG00000023974.1,CATG00000024079.1,CATG00000024243.1,CATG00000024385.1,CATG00000024503.1,CATG00000024671.1,CATG00000024680.1,CATG00000024683.1,CATG00000024685.1,CATG00000024806.1,CATG00000024810.1,CATG00000024850.1,CATG00000025169.1,CATG00000025349.1,CATG00000025559.1,CATG00000025570.1,CATG00000025662.1,CATG00000025886.1,CATG00000025941.1,CATG00000025949.1,CATG00000026104.1,CATG00000026181.1,CATG00000026187.1,CATG00000026456.1,CATG00000026790.1,CATG00000026874.1,CATG00000027122.1,CATG00000027249.1,CATG00000027260.1,CATG00000027391.1,CATG00000027394.1,CATG00000027405.1,CATG00000027674.1,CATG00000027736.1,CATG00000027751.1,CATG00000027863.1,CATG00000028088.1,CATG00000028138.1,CATG00000028352.1,CATG00000028429.1,CATG00000028457.1,CATG00000028461.1,CATG00000028462.1,CATG00000028501.1,CATG00000028782.1,CATG00000028979.1,CATG00000029148.1,CATG00000029260.1,CATG00000029705.1,CATG00000030138.1,CATG00000030280.1,CATG00000030529.1,CATG00000030559.1,CATG00000030568.1,CATG00000030730.1,CATG00000031045.1,CATG00000031061.1,CATG00000031252.1,CATG00000031254.1,CATG00000031305.1,CATG00000031439.1,CATG00000031514.1,CATG00000031515.1,CATG00000031717.1,CATG00000031733.1,CATG00000032183.1,CATG00000032326.1,CATG00000032396.1,CATG00000032398.1,CATG00000032513.1,CATG00000032568.1,CATG00000032684.1,CATG00000032866.1,CATG00000032880.1,CATG00000032901.1,CATG00000032942.1,CATG00000032956.1,CATG00000032959.1,CATG00000033033.1,CATG00000033104.1,CATG00000033133.1,CATG00000033149.1,CATG00000033237.1,CATG00000033262.1,CATG00000033301.1,CATG00000033336.1,CATG00000033364.1,CATG00000033386.1,CATG00000033522.1,CATG00000033585.1,CATG00000033628.1,CATG00000033720.1,CATG00000033768.1,CATG00000033770.1,CATG00000033813.1,CATG00000033858.1,CATG00000033908.1,CATG00000034081.1,CATG00000034292.1,CATG00000034307.1,CATG00000034554.1,CATG00000034670.1,CATG00000034705.1,CATG00000034752.1,CATG00000034770.1,CATG00000034824.1,CATG00000034844.1,CATG00000034898.1,CATG00000034921.1,CATG00000035378.1,CATG00000035401.1,CATG00000035422.1,CATG00000035623.1,CATG00000035728.1,CATG00000035736.1,CATG00000035737.1,CATG00000035870.1,CATG00000036572.1,CATG00000036573.1,CATG00000036627.1,CATG00000036629.1,CATG00000036631.1,CATG00000036918.1,CATG00000036982.1,CATG00000037274.1,CATG00000037297.1,CATG00000037823.1,CATG00000037900.1,CATG00000037934.1,CATG00000038035.1,CATG00000038041.1,CATG00000038123.1,CATG00000038210.1,CATG00000038232.1,CATG00000038257.1,CATG00000038289.1,CATG00000038336.1,CATG00000038550.1,CATG00000038582.1,CATG00000038788.1,CATG00000039166.1,CATG00000039173.1,CATG00000039206.1,CATG00000039254.1,CATG00000039344.1,CATG00000039420.1,CATG00000039453.1,CATG00000039493.1,CATG00000039525.1,CATG00000039574.1,CATG00000039603.1,CATG00000039607.1,CATG00000039616.1,CATG00000039617.1,CATG00000039710.1,CATG00000039771.1,CATG00000039846.1,CATG00000039860.1,CATG00000039888.1,CATG00000039927.1,CATG00000040073.1,CATG00000040215.1,CATG00000040315.1,CATG00000040335.1,CATG00000040685.1,CATG00000040722.1,CATG00000040724.1,CATG00000040830.1,CATG00000040843.1,CATG00000040846.1,CATG00000040872.1,CATG00000040933.1,CATG00000041066.1,CATG00000041126.1,CATG00000041202.1,CATG00000041282.1,CATG00000041303.1,CATG00000041319.1,CATG00000041437.1,CATG00000041483.1,CATG00000041516.1,CATG00000041533.1,CATG00000041615.1,CATG00000042065.1,CATG00000042255.1,CATG00000042286.1,CATG00000042653.1,CATG00000042820.1,CATG00000042824.1,CATG00000043859.1,CATG00000043962.1,CATG00000043965.1,CATG00000044244.1,CATG00000044524.1,CATG00000044595.1,CATG00000044642.1,CATG00000044981.1,CATG00000045146.1,CATG00000045193.1,CATG00000045212.1,CATG00000045281.1,CATG00000045330.1,CATG00000045374.1,CATG00000045390.1,CATG00000045750.1,CATG00000046035.1,CATG00000046447.1,CATG00000046881.1,CATG00000046943.1,CATG00000046961.1,CATG00000047038.1,CATG00000047240.1,CATG00000047287.1,CATG00000047323.1,CATG00000047439.1,CATG00000047450.1,CATG00000047453.1,CATG00000047568.1,CATG00000047636.1,CATG00000047858.1,CATG00000047946.1,CATG00000048812.1,CATG00000049026.1,CATG00000049514.1,CATG00000049924.1,CATG00000049947.1,CATG00000050019.1,CATG00000050077.1,CATG00000050522.1,CATG00000050657.1,CATG00000051058.1,CATG00000051270.1,CATG00000051350.1,CATG00000051635.1,CATG00000051645.1,CATG00000051699.1,CATG00000051761.1,CATG00000051849.1,CATG00000052002.1,CATG00000052077.1,CATG00000052141.1,CATG00000052294.1,CATG00000052348.1,CATG00000052582.1,CATG00000052839.1,CATG00000052842.1,CATG00000052919.1,CATG00000052980.1,CATG00000053087.1,CATG00000053134.1,CATG00000053184.1,CATG00000053316.1,CATG00000053329.1,CATG00000053385.1,CATG00000053427.1,CATG00000053464.1,CATG00000053477.1,CATG00000053609.1,CATG00000053610.1,CATG00000053682.1,CATG00000053856.1,CATG00000054029.1,CATG00000054234.1,CATG00000054237.1,CATG00000054240.1,CATG00000054354.1,CATG00000054511.1,CATG00000054518.1,CATG00000054646.1,CATG00000054650.1,CATG00000054691.1,CATG00000054738.1,CATG00000054949.1,CATG00000055081.1,CATG00000055307.1,CATG00000055502.1,CATG00000055679.1,CATG00000055882.1,CATG00000056701.1,CATG00000056911.1,CATG00000056934.1,CATG00000057209.1,CATG00000057232.1,CATG00000057607.1,CATG00000057669.1,CATG00000057733.1,CATG00000057936.1,CATG00000058006.1,CATG00000058095.1,CATG00000058112.1,CATG00000058213.1,CATG00000058214.1,CATG00000058488.1,CATG00000058653.1,CATG00000058655.1,CATG00000058738.1,CATG00000058866.1,CATG00000058910.1,CATG00000058946.1,CATG00000059124.1,CATG00000059154.1,CATG00000059162.1,CATG00000059251.1,CATG00000059258.1,CATG00000059841.1,CATG00000060250.1,CATG00000060295.1,CATG00000060361.1,CATG00000060795.1,CATG00000060819.1,CATG00000060862.1,CATG00000061213.1,CATG00000061444.1,CATG00000061487.1,CATG00000061804.1,CATG00000061961.1,CATG00000062141.1,CATG00000062280.1,CATG00000062528.1,CATG00000062788.1,CATG00000063058.1,CATG00000063089.1,CATG00000063101.1,CATG00000063319.1,CATG00000063480.1,CATG00000063534.1,CATG00000063877.1,CATG00000063947.1,CATG00000064074.1,CATG00000064299.1,CATG00000064447.1,CATG00000064470.1,CATG00000064694.1,CATG00000064897.1,CATG00000064954.1,CATG00000065054.1,CATG00000065324.1,CATG00000065640.1,CATG00000065641.1,CATG00000065643.1,CATG00000065672.1,CATG00000065998.1,CATG00000066020.1,CATG00000066034.1,CATG00000066151.1,CATG00000066314.1,CATG00000066341.1,CATG00000066414.1,CATG00000066418.1,CATG00000066647.1,CATG00000067038.1,CATG00000067116.1,CATG00000067469.1,CATG00000067478.1,CATG00000067507.1,CATG00000067799.1,CATG00000067913.1,CATG00000068101.1,CATG00000068456.1,CATG00000068508.1,CATG00000068978.1,CATG00000069105.1,CATG00000069142.1,CATG00000069194.1,CATG00000069256.1,CATG00000069449.1,CATG00000069478.1,CATG00000069480.1,CATG00000069907.1,CATG00000070175.1,CATG00000070508.1,CATG00000070509.1,CATG00000070521.1,CATG00000070541.1,CATG00000070702.1,CATG00000070838.1,CATG00000071368.1,CATG00000071418.1,CATG00000071563.1,CATG00000071636.1,CATG00000071657.1,CATG00000071708.1,CATG00000072026.1,CATG00000072029.1,CATG00000072049.1,CATG00000072220.1,CATG00000072343.1,CATG00000072358.1,CATG00000072405.1,CATG00000072458.1,CATG00000072634.1,CATG00000072715.1,CATG00000072770.1,CATG00000073288.1,CATG00000073472.1,CATG00000073511.1,CATG00000073521.1,CATG00000074064.1,CATG00000074207.1,CATG00000074295.1,CATG00000074444.1,CATG00000074492.1,CATG00000074717.1,CATG00000074765.1,CATG00000075148.1,CATG00000075150.1,CATG00000075199.1,CATG00000075203.1,CATG00000075373.1,CATG00000075873.1,CATG00000075878.1,CATG00000076574.1,CATG00000076591.1,CATG00000076708.1,CATG00000076994.1,CATG00000077186.1,CATG00000077732.1,CATG00000077809.1,CATG00000078156.1,CATG00000078284.1,CATG00000078608.1,CATG00000078735.1,CATG00000078881.1,CATG00000078951.1,CATG00000079138.1,CATG00000079522.1,CATG00000079668.1,CATG00000079984.1,CATG00000080008.1,CATG00000080192.1,CATG00000080416.1,CATG00000080429.1,CATG00000080439.1,CATG00000080447.1,CATG00000080524.1,CATG00000080572.1,CATG00000080713.1,CATG00000080922.1,CATG00000081067.1,CATG00000081169.1,CATG00000081189.1,CATG00000081298.1,CATG00000081405.1,CATG00000081433.1,CATG00000081437.1,CATG00000081561.1,CATG00000081846.1,CATG00000081851.1,CATG00000081952.1,CATG00000081953.1,CATG00000082071.1,CATG00000082099.1,CATG00000082126.1,CATG00000082255.1,CATG00000082298.1,CATG00000082299.1,CATG00000082414.1,CATG00000082419.1,CATG00000082615.1,CATG00000082696.1,CATG00000083004.1,CATG00000083439.1,CATG00000083443.1,CATG00000083669.1,CATG00000083724.1,CATG00000083780.1,CATG00000083808.1,CATG00000084208.1,CATG00000084237.1,CATG00000084283.1,CATG00000084316.1,CATG00000084554.1,CATG00000084711.1,CATG00000084819.1,CATG00000084956.1,CATG00000085011.1,CATG00000085289.1,CATG00000085310.1,CATG00000085339.1,CATG00000085368.1,CATG00000085379.1,CATG00000085679.1,CATG00000085736.1,CATG00000086162.1,CATG00000086830.1,CATG00000086845.1,CATG00000086863.1,CATG00000086881.1,CATG00000086894.1,CATG00000086911.1,CATG00000087051.1,CATG00000087178.1,CATG00000087621.1,CATG00000087643.1,CATG00000087900.1,CATG00000087935.1,CATG00000087969.1,CATG00000088014.1,CATG00000088372.1,CATG00000088683.1,CATG00000088763.1,CATG00000088796.1,CATG00000089009.1,CATG00000089257.1,CATG00000089308.1,CATG00000089352.1,CATG00000089459.1,CATG00000089825.1,CATG00000089843.1,CATG00000090028.1,CATG00000090190.1,CATG00000090250.1,CATG00000090637.1,CATG00000090688.1,CATG00000090764.1,CATG00000090771.1,CATG00000090792.1,CATG00000090797.1,CATG00000090814.1,CATG00000090844.1,CATG00000090991.1,CATG00000091112.1,CATG00000091228.1,CATG00000091373.1,CATG00000091878.1,CATG00000091886.1,CATG00000091894.1,CATG00000092121.1,CATG00000092165.1,CATG00000092239.1,CATG00000092318.1,CATG00000092598.1,CATG00000092952.1,CATG00000093143.1,CATG00000093197.1,CATG00000093273.1,CATG00000093280.1,CATG00000093302.1,CATG00000093365.1,CATG00000093672.1,CATG00000093674.1,CATG00000093892.1,CATG00000094104.1,CATG00000094163.1,CATG00000094264.1,CATG00000094265.1,CATG00000094474.1,CATG00000094596.1,CATG00000094726.1,CATG00000094733.1,CATG00000094760.1,CATG00000094892.1,CATG00000094897.1,CATG00000095001.1,CATG00000095051.1,CATG00000095083.1,CATG00000095118.1,CATG00000095450.1,CATG00000095582.1,CATG00000095701.1,CATG00000095815.1,CATG00000095982.1,CATG00000095998.1,CATG00000096069.1,CATG00000096080.1,CATG00000096087.1,CATG00000096122.1,CATG00000096501.1,CATG00000096560.1,CATG00000096946.1,CATG00000096977.1,CATG00000097080.1,CATG00000097446.1,CATG00000097456.1,CATG00000097465.1,CATG00000097560.1,CATG00000097794.1,CATG00000097856.1,CATG00000097867.1,CATG00000097901.1,CATG00000097905.1,CATG00000097991.1,CATG00000098071.1,CATG00000098146.1,CATG00000098250.1,CATG00000098264.1,CATG00000098315.1,CATG00000098318.1,CATG00000098460.1,CATG00000098840.1,CATG00000099034.1,CATG00000099157.1,CATG00000099523.1,CATG00000099538.1,CATG00000099564.1,CATG00000099569.1,CATG00000099627.1,CATG00000099632.1,CATG00000099849.1,CATG00000100014.1,CATG00000100181.1,CATG00000100221.1,CATG00000100618.1,CATG00000100625.1,CATG00000100658.1,CATG00000100669.1,CATG00000100855.1,CATG00000100861.1,CATG00000100961.1,CATG00000100975.1,CATG00000101098.1,CATG00000101205.1,CATG00000101283.1,CATG00000101343.1,CATG00000101344.1,CATG00000101402.1,CATG00000101639.1,CATG00000101644.1,CATG00000101757.1,CATG00000102128.1,CATG00000102173.1,CATG00000102191.1,CATG00000102244.1,CATG00000102411.1,CATG00000102592.1,CATG00000102674.1,CATG00000102813.1,CATG00000103299.1,CATG00000103509.1,CATG00000103788.1,CATG00000104592.1,CATG00000104782.1,CATG00000104942.1,CATG00000105045.1,CATG00000105259.1,CATG00000105286.1,CATG00000105449.1,CATG00000105571.1,CATG00000105769.1,CATG00000105927.1,CATG00000106110.1,CATG00000106259.1,CATG00000106279.1,CATG00000106292.1,CATG00000106511.1,CATG00000106763.1,CATG00000106979.1,CATG00000107096.1,CATG00000107100.1,CATG00000107354.1,CATG00000107494.1,CATG00000107724.1,CATG00000107821.1,CATG00000108031.1,CATG00000108329.1,CATG00000108379.1,CATG00000108399.1,CATG00000108412.1,CATG00000108424.1,CATG00000108474.1,CATG00000108477.1,CATG00000108483.1,CATG00000108830.1,CATG00000108992.1,CATG00000109118.1,CATG00000109254.1,CATG00000109796.1,CATG00000109831.1,CATG00000109851.1,CATG00000109856.1,CATG00000109896.1,CATG00000109912.1,CATG00000109940.1,CATG00000109954.1,CATG00000110023.1,CATG00000110166.1,CATG00000110467.1,CATG00000110480.1,CATG00000110596.1,CATG00000110774.1,CATG00000110857.1,CATG00000111158.1,CATG00000111196.1,CATG00000111198.1,CATG00000111273.1,CATG00000111388.1,CATG00000111600.1,CATG00000111634.1,CATG00000111993.1,CATG00000112054.1,CATG00000112157.1,CATG00000112171.1,CATG00000112325.1,CATG00000112403.1,CATG00000112709.1,CATG00000112847.1,CATG00000113059.1,CATG00000113234.1,CATG00000113275.1,CATG00000113326.1,CATG00000113636.1,CATG00000113673.1,CATG00000113699.1,CATG00000114008.1,CATG00000114144.1,CATG00000114145.1,CATG00000114148.1,CATG00000114165.1,CATG00000114167.1,CATG00000114289.1,CATG00000114505.1,CATG00000114514.1,CATG00000114592.1,CATG00000114643.1,CATG00000115249.1,CATG00000115276.1,CATG00000115472.1,CATG00000115525.1,CATG00000115684.1,CATG00000115869.1,CATG00000115895.1,CATG00000116003.1,CATG00000116058.1,CATG00000116086.1,CATG00000116140.1,CATG00000116148.1,CATG00000116261.1,CATG00000116278.1,CATG00000116401.1,CATG00000116622.1,CATG00000116713.1,CATG00000116828.1,CATG00000117056.1,CATG00000117214.1,CATG00000117227.1,CATG00000117479.1,CATG00000117524.1,CATG00000117623.1,CATG00000117995.1,CATG00000118070.1,CATG00000118218.1,CATG00000118221.1,CATG00000118225.1,CATG00000118316.1,CATG00000118375.1,ENSG00000003137.4,ENSG00000003987.9,ENSG00000004838.9,ENSG00000004948.9,ENSG00000005379.11,ENSG00000005513.9,ENSG00000006071.7,ENSG00000006128.7,ENSG00000006283.13,ENSG00000006432.11,ENSG00000006468.9,ENSG00000006611.11,ENSG00000006740.12,ENSG00000007174.13,ENSG00000007372.16,ENSG00000008196.8,ENSG00000008277.10,ENSG00000008710.13,ENSG00000008735.10,ENSG00000010282.10,ENSG00000011083.4,ENSG00000011201.6,ENSG00000013293.5,ENSG00000015592.12,ENSG00000016402.8,ENSG00000017373.11,ENSG00000018236.10,ENSG00000018625.10,ENSG00000019505.3,ENSG00000021300.9,ENSG00000021645.13,ENSG00000022355.10,ENSG00000027644.4,ENSG00000034239.6,ENSG00000038295.3,ENSG00000039139.9,ENSG00000040731.6,ENSG00000042304.6,ENSG00000043355.6,ENSG00000046653.10,ENSG00000046889.14,ENSG00000049089.9,ENSG00000050030.9,ENSG00000053108.12,ENSG00000053702.10,ENSG00000054179.7,ENSG00000054690.9,ENSG00000058335.11,ENSG00000058404.15,ENSG00000058866.10,ENSG00000063015.15,ENSG00000064787.8,ENSG00000065609.10,ENSG00000065717.10,ENSG00000066468.16,ENSG00000067606.11,ENSG00000067842.13,ENSG00000068078.13,ENSG00000070388.7,ENSG00000070748.13,ENSG00000072315.3,ENSG00000072657.4,ENSG00000073464.7,ENSG00000073670.9,ENSG00000074211.9,ENSG00000074317.6,ENSG00000075035.5,ENSG00000075043.13,ENSG00000076344.11,ENSG00000077080.5,ENSG00000077327.11,ENSG00000078053.12,ENSG00000078295.11,ENSG00000078549.10,ENSG00000078579.8,ENSG00000078725.8,ENSG00000079101.12,ENSG00000079102.12,ENSG00000079215.9,ENSG00000079689.9,ENSG00000079841.14,ENSG00000080224.13,ENSG00000080493.9,ENSG00000080572.8,ENSG00000080709.10,ENSG00000080854.10,ENSG00000080947.10,ENSG00000081138.9,ENSG00000081803.11,ENSG00000081818.1,ENSG00000081842.13,ENSG00000083067.18,ENSG00000084453.12,ENSG00000084628.5,ENSG00000084710.9,ENSG00000086570.8,ENSG00000087085.9,ENSG00000087250.4,ENSG00000087258.9,ENSG00000087495.12,ENSG00000088538.12,ENSG00000089101.13,ENSG00000089199.5,ENSG00000089250.14,ENSG00000090539.11,ENSG00000091129.15,ENSG00000091513.10,ENSG00000091664.7,ENSG00000092051.12,ENSG00000092096.10,ENSG00000099365.5,ENSG00000099822.2,ENSG00000099954.14,ENSG00000100095.14,ENSG00000100146.12,ENSG00000100285.9,ENSG00000100314.3,ENSG00000100362.8,ENSG00000100399.11,ENSG00000100427.11,ENSG00000100433.11,ENSG00000100505.9,ENSG00000100884.5,ENSG00000100987.10,ENSG00000101079.16,ENSG00000101180.11,ENSG00000101198.10,ENSG00000101204.11,ENSG00000101222.8,ENSG00000101276.10,ENSG00000101333.12,ENSG00000101349.12,ENSG00000101463.5,ENSG00000101489.14,ENSG00000101542.5,ENSG00000101638.9,ENSG00000101746.11,ENSG00000101958.9,ENSG00000101977.15,ENSG00000102452.11,ENSG00000102466.11,ENSG00000102678.6,ENSG00000102904.10,ENSG00000102924.7,ENSG00000102981.5,ENSG00000103034.10,ENSG00000103089.4,ENSG00000103184.7,ENSG00000103269.9,ENSG00000103310.6,ENSG00000103647.8,ENSG00000103710.6,ENSG00000103723.8,ENSG00000103740.5,ENSG00000104112.4,ENSG00000104327.3,ENSG00000104435.9,ENSG00000104722.9,ENSG00000104725.9,ENSG00000104833.6,ENSG00000105143.8,ENSG00000105219.4,ENSG00000105290.7,ENSG00000105409.11,ENSG00000105519.8,ENSG00000105605.3,ENSG00000105613.5,ENSG00000105641.3,ENSG00000105695.10,ENSG00000105696.4,ENSG00000105711.6,ENSG00000105767.2,ENSG00000105784.11,ENSG00000105877.13,ENSG00000106069.16,ENSG00000106278.7,ENSG00000106341.6,ENSG00000106633.11,ENSG00000106686.12,ENSG00000106976.14,ENSG00000107105.10,ENSG00000107147.7,ENSG00000107282.5,ENSG00000107295.8,ENSG00000107331.12,ENSG00000107623.4,ENSG00000107864.10,ENSG00000107954.6,ENSG00000108176.10,ENSG00000108231.7,ENSG00000108375.8,ENSG00000108379.5,ENSG00000108387.10,ENSG00000108684.10,ENSG00000108830.7,ENSG00000108852.10,ENSG00000109107.9,ENSG00000109132.5,ENSG00000109339.14,ENSG00000109472.9,ENSG00000109654.10,ENSG00000109832.8,ENSG00000109943.4,ENSG00000109956.8,ENSG00000110076.14,ENSG00000110195.7,ENSG00000110675.8,ENSG00000110723.7,ENSG00000110881.7,ENSG00000110887.3,ENSG00000110975.4,ENSG00000111052.3,ENSG00000111262.4,ENSG00000111674.4,ENSG00000111783.8,ENSG00000111834.8,ENSG00000112038.13,ENSG00000112139.10,ENSG00000112293.10,ENSG00000112309.6,ENSG00000112379.8,ENSG00000112539.10,ENSG00000113248.3,ENSG00000113327.10,ENSG00000113494.12,ENSG00000113578.13,ENSG00000113763.6,ENSG00000114279.9,ENSG00000114631.10,ENSG00000114757.14,ENSG00000114841.13,ENSG00000115252.14,ENSG00000115266.7,ENSG00000115423.14,ENSG00000115468.7,ENSG00000115474.6,ENSG00000116147.12,ENSG00000116151.9,ENSG00000116661.9,ENSG00000116675.11,ENSG00000116983.8,ENSG00000117115.8,ENSG00000117154.7,ENSG00000118160.9,ENSG00000118271.5,ENSG00000118276.7,ENSG00000118322.8,ENSG00000118492.12,ENSG00000118733.12,ENSG00000118997.9,ENSG00000119283.11,ENSG00000119737.5,ENSG00000119946.9,ENSG00000119973.3,ENSG00000120088.10,ENSG00000120149.7,ENSG00000120645.7,ENSG00000120885.15,ENSG00000121653.7,ENSG00000121871.3,ENSG00000122012.9,ENSG00000122548.3,ENSG00000122584.8,ENSG00000122735.11,ENSG00000122756.10,ENSG00000123095.5,ENSG00000123454.6,ENSG00000123560.9,ENSG00000123570.3,ENSG00000123901.4,ENSG00000123977.5,ENSG00000124103.8,ENSG00000124140.8,ENSG00000124251.6,ENSG00000124302.8,ENSG00000124479.8,ENSG00000124493.9,ENSG00000124920.9,ENSG00000125355.11,ENSG00000125462.12,ENSG00000125492.5,ENSG00000125814.13,ENSG00000125820.5,ENSG00000125966.8,ENSG00000126217.16,ENSG00000126861.4,ENSG00000126950.7,ENSG00000127081.9,ENSG00000127328.17,ENSG00000127561.10,ENSG00000127588.4,ENSG00000128242.8,ENSG00000128253.9,ENSG00000128266.7,ENSG00000128482.11,ENSG00000128596.12,ENSG00000129151.4,ENSG00000129159.6,ENSG00000129244.4,ENSG00000129654.7,ENSG00000129910.3,ENSG00000130055.9,ENSG00000130226.12,ENSG00000130283.7,ENSG00000130294.10,ENSG00000130540.9,ENSG00000130643.4,ENSG00000130957.4,ENSG00000131044.12,ENSG00000131094.3,ENSG00000131095.7,ENSG00000131386.13,ENSG00000131398.9,ENSG00000131409.8,ENSG00000131951.6,ENSG00000132130.7,ENSG00000132164.5,ENSG00000132196.9,ENSG00000132321.12,ENSG00000132563.11,ENSG00000132613.10,ENSG00000132639.8,ENSG00000132640.10,ENSG00000132677.8,ENSG00000132692.14,ENSG00000132702.8,ENSG00000132718.7,ENSG00000132849.14,ENSG00000132854.14,ENSG00000132872.7,ENSG00000132932.12,ENSG00000132938.14,ENSG00000132970.8,ENSG00000132975.6,ENSG00000133115.7,ENSG00000133636.6,ENSG00000133640.14,ENSG00000133665.8,ENSG00000133878.4,ENSG00000134042.8,ENSG00000134115.8,ENSG00000134376.10,ENSG00000134769.17,ENSG00000134817.9,ENSG00000135063.13,ENSG00000135083.10,ENSG00000135253.9,ENSG00000135298.9,ENSG00000135299.12,ENSG00000135423.8,ENSG00000135454.9,ENSG00000135472.4,ENSG00000135502.12,ENSG00000135525.14,ENSG00000135549.10,ENSG00000135750.10,ENSG00000135824.8,ENSG00000135835.6,ENSG00000135903.14,ENSG00000136160.10,ENSG00000136237.14,ENSG00000136274.8,ENSG00000136297.10,ENSG00000136367.12,ENSG00000136531.9,ENSG00000136541.10,ENSG00000136848.12,ENSG00000136854.13,ENSG00000136895.14,ENSG00000136918.3,ENSG00000136928.4,ENSG00000137098.9,ENSG00000137252.5,ENSG00000137261.9,ENSG00000137473.13,ENSG00000137766.12,ENSG00000137802.9,ENSG00000137821.7,ENSG00000137877.8,ENSG00000137941.12,ENSG00000138587.5,ENSG00000138606.15,ENSG00000138653.5,ENSG00000138696.6,ENSG00000138741.6,ENSG00000139155.4,ENSG00000139200.9,ENSG00000139287.8,ENSG00000139737.17,ENSG00000139767.4,ENSG00000139800.8,ENSG00000139899.6,ENSG00000139910.15,ENSG00000139970.12,ENSG00000140067.6,ENSG00000140090.13,ENSG00000140323.4,ENSG00000140488.10,ENSG00000140506.12,ENSG00000140527.10,ENSG00000140538.12,ENSG00000140600.12,ENSG00000140873.11,ENSG00000141294.5,ENSG00000141314.8,ENSG00000141433.8,ENSG00000141639.7,ENSG00000141837.14,ENSG00000142235.4,ENSG00000142549.9,ENSG00000142609.13,ENSG00000142621.15,ENSG00000143032.7,ENSG00000143107.4,ENSG00000143153.8,ENSG00000143469.12,ENSG00000143473.7,ENSG00000143603.14,ENSG00000143847.11,ENSG00000143850.8,ENSG00000143858.7,ENSG00000144191.7,ENSG00000144229.7,ENSG00000144230.12,ENSG00000144278.10,ENSG00000144285.11,ENSG00000144339.7,ENSG00000144406.14,ENSG00000144460.10,ENSG00000144550.8,ENSG00000144619.10,ENSG00000144834.8,ENSG00000144847.8,ENSG00000145087.8,ENSG00000145198.10,ENSG00000145284.7,ENSG00000145362.12,ENSG00000145526.7,ENSG00000145536.11,ENSG00000145721.7,ENSG00000145794.12,ENSG00000145832.8,ENSG00000145863.6,ENSG00000145864.8,ENSG00000145888.6,ENSG00000145920.10,ENSG00000146001.4,ENSG00000146005.3,ENSG00000146021.10,ENSG00000146090.11,ENSG00000146122.12,ENSG00000146151.8,ENSG00000146216.7,ENSG00000146221.8,ENSG00000146352.8,ENSG00000146378.5,ENSG00000146910.7,ENSG00000147246.5,ENSG00000147402.7,ENSG00000147432.2,ENSG00000147434.4,ENSG00000147488.7,ENSG00000147588.6,ENSG00000147642.12,ENSG00000147724.7,ENSG00000148053.11,ENSG00000148204.7,ENSG00000148219.12,ENSG00000148408.8,ENSG00000148482.7,ENSG00000148541.8,ENSG00000148734.7,ENSG00000148798.5,ENSG00000148826.6,ENSG00000149201.5,ENSG00000149294.12,ENSG00000149403.7,ENSG00000149452.11,ENSG00000149488.11,ENSG00000149557.8,ENSG00000149575.5,ENSG00000149654.5,ENSG00000149926.9,ENSG00000149927.13,ENSG00000149970.10,ENSG00000150275.13,ENSG00000150361.7,ENSG00000150471.11,ENSG00000150625.12,ENSG00000150656.10,ENSG00000150672.12,ENSG00000150873.7,ENSG00000151025.9,ENSG00000151150.16,ENSG00000151320.6,ENSG00000151322.14,ENSG00000151552.7,ENSG00000151789.5,ENSG00000151812.10,ENSG00000151838.7,ENSG00000151917.13,ENSG00000152092.11,ENSG00000152128.13,ENSG00000152154.6,ENSG00000152192.6,ENSG00000152208.7,ENSG00000152214.8,ENSG00000152578.8,ENSG00000152611.7,ENSG00000152760.5,ENSG00000152822.9,ENSG00000152910.14,ENSG00000152932.6,ENSG00000152936.6,ENSG00000152977.5,ENSG00000153012.7,ENSG00000153233.8,ENSG00000153291.11,ENSG00000153347.5,ENSG00000153789.8,ENSG00000153820.8,ENSG00000153822.9,ENSG00000153930.6,ENSG00000153982.6,ENSG00000154118.8,ENSG00000154316.10,ENSG00000154874.10,ENSG00000154898.11,ENSG00000154917.6,ENSG00000154928.12,ENSG00000154975.9,ENSG00000155052.14,ENSG00000155265.6,ENSG00000155530.2,ENSG00000155749.8,ENSG00000155761.9,ENSG00000155886.7,ENSG00000155897.5,ENSG00000155966.9,ENSG00000156042.13,ENSG00000156206.9,ENSG00000156219.12,ENSG00000156299.8,ENSG00000156925.7,ENSG00000156959.7,ENSG00000157064.6,ENSG00000157087.12,ENSG00000157103.6,ENSG00000157212.14,ENSG00000157219.3,ENSG00000157306.10,ENSG00000157330.5,ENSG00000157423.13,ENSG00000157542.8,ENSG00000157851.12,ENSG00000157856.6,ENSG00000157890.13,ENSG00000157927.12,ENSG00000158220.9,ENSG00000158423.12,ENSG00000158458.15,ENSG00000158486.9,ENSG00000158560.10,ENSG00000158806.9,ENSG00000158816.11,ENSG00000158865.8,ENSG00000159164.5,ENSG00000159212.8,ENSG00000159625.10,ENSG00000159712.10,ENSG00000160097.11,ENSG00000160188.5,ENSG00000160224.12,ENSG00000160307.5,ENSG00000160401.10,ENSG00000160460.11,ENSG00000160716.4,ENSG00000160781.11,ENSG00000160838.9,ENSG00000160844.6,ENSG00000161149.7,ENSG00000161509.9,ENSG00000161609.5,ENSG00000161647.14,ENSG00000161664.2,ENSG00000161681.11,ENSG00000161992.5,ENSG00000162004.12,ENSG00000162148.6,ENSG00000162188.5,ENSG00000162374.12,ENSG00000162482.4,ENSG00000162598.9,ENSG00000162643.8,ENSG00000162670.8,ENSG00000162706.8,ENSG00000162728.4,ENSG00000162873.10,ENSG00000162931.7,ENSG00000162989.3,ENSG00000162992.3,ENSG00000163060.6,ENSG00000163273.3,ENSG00000163285.7,ENSG00000163288.9,ENSG00000163485.11,ENSG00000163497.2,ENSG00000163531.11,ENSG00000163539.11,ENSG00000163596.12,ENSG00000163618.13,ENSG00000163630.6,ENSG00000163885.7,ENSG00000163888.3,ENSG00000164061.4,ENSG00000164089.4,ENSG00000164100.7,ENSG00000164124.6,ENSG00000164185.4,ENSG00000164303.6,ENSG00000164326.4,ENSG00000164385.5,ENSG00000164398.8,ENSG00000164418.15,ENSG00000164438.5,ENSG00000164542.8,ENSG00000164588.4,ENSG00000164627.13,ENSG00000164659.10,ENSG00000164675.6,ENSG00000164707.11,ENSG00000164746.9,ENSG00000164776.5,ENSG00000164778.4,ENSG00000164796.13,ENSG00000164853.8,ENSG00000164929.12,ENSG00000164946.15,ENSG00000164972.8,ENSG00000165023.5,ENSG00000165084.11,ENSG00000165164.8,ENSG00000165186.9,ENSG00000165238.12,ENSG00000165300.6,ENSG00000165309.9,ENSG00000165388.8,ENSG00000165443.7,ENSG00000165462.5,ENSG00000165478.6,ENSG00000165521.11,ENSG00000165548.6,ENSG00000165553.4,ENSG00000165566.11,ENSG00000165606.4,ENSG00000165731.13,ENSG00000165795.16,ENSG00000165821.7,ENSG00000165970.7,ENSG00000166091.15,ENSG00000166105.11,ENSG00000166573.4,ENSG00000166596.10,ENSG00000166676.10,ENSG00000166793.6,ENSG00000166800.5,ENSG00000166862.6,ENSG00000166924.4,ENSG00000166925.4,ENSG00000167037.14,ENSG00000167100.10,ENSG00000167191.7,ENSG00000167281.14,ENSG00000167371.12,ENSG00000167434.5,ENSG00000167614.9,ENSG00000167619.7,ENSG00000167755.9,ENSG00000167765.3,ENSG00000167858.8,ENSG00000167861.11,ENSG00000167964.8,ENSG00000167971.14,ENSG00000168280.12,ENSG00000168309.12,ENSG00000168314.13,ENSG00000168348.3,ENSG00000168350.6,ENSG00000168481.4,ENSG00000168490.9,ENSG00000168502.13,ENSG00000168505.6,ENSG00000168589.10,ENSG00000168658.14,ENSG00000168702.12,ENSG00000168824.10,ENSG00000168843.9,ENSG00000168875.1,ENSG00000168913.6,ENSG00000168993.10,ENSG00000169006.6,ENSG00000169064.8,ENSG00000169302.10,ENSG00000169313.9,ENSG00000169325.9,ENSG00000169330.4,ENSG00000169427.2,ENSG00000169562.9,ENSG00000169668.7,ENSG00000169676.4,ENSG00000169752.12,ENSG00000169758.8,ENSG00000169836.4,ENSG00000169862.14,ENSG00000169900.3,ENSG00000169918.5,ENSG00000169946.9,ENSG00000170011.9,ENSG00000170049.5,ENSG00000170075.8,ENSG00000170160.12,ENSG00000170166.5,ENSG00000170324.15,ENSG00000170390.10,ENSG00000170500.8,ENSG00000170537.8,ENSG00000170549.3,ENSG00000170561.8,ENSG00000170615.10,ENSG00000170616.9,ENSG00000170743.12,ENSG00000170775.2,ENSG00000170915.8,ENSG00000170959.10,ENSG00000171189.12,ENSG00000171243.7,ENSG00000171246.5,ENSG00000171316.7,ENSG00000171357.5,ENSG00000171368.10,ENSG00000171385.5,ENSG00000171435.9,ENSG00000171489.6,ENSG00000171532.4,ENSG00000171533.7,ENSG00000171551.7,ENSG00000171724.2,ENSG00000171786.5,ENSG00000171798.13,ENSG00000171811.8,ENSG00000171885.9,ENSG00000171951.4,ENSG00000171956.5,ENSG00000171962.13,ENSG00000172000.3,ENSG00000172137.14,ENSG00000172209.4,ENSG00000172247.3,ENSG00000172346.10,ENSG00000172350.5,ENSG00000172361.5,ENSG00000172458.4,ENSG00000172461.6,ENSG00000172508.6,ENSG00000172568.4,ENSG00000172733.10,ENSG00000172771.7,ENSG00000172782.7,ENSG00000172915.14,ENSG00000172987.8,ENSG00000173227.9,ENSG00000173258.8,ENSG00000173267.9,ENSG00000173404.3,ENSG00000173557.10,ENSG00000173714.7,ENSG00000173805.11,ENSG00000173811.6,ENSG00000173898.7,ENSG00000173947.9,ENSG00000173988.8,ENSG00000174460.3,ENSG00000174521.7,ENSG00000174607.6,ENSG00000174672.11,ENSG00000174680.5,ENSG00000174776.6,ENSG00000174788.5,ENSG00000174844.10,ENSG00000174963.13,ENSG00000175147.7,ENSG00000175161.9,ENSG00000175170.10,ENSG00000175175.4,ENSG00000175267.10,ENSG00000175658.3,ENSG00000175664.5,ENSG00000175764.10,ENSG00000175766.7,ENSG00000175785.8,ENSG00000175806.10,ENSG00000175868.9,ENSG00000175985.8,ENSG00000176029.9,ENSG00000176049.11,ENSG00000176076.6,ENSG00000176244.6,ENSG00000176381.4,ENSG00000176601.7,ENSG00000176734.3,ENSG00000176769.9,ENSG00000177098.4,ENSG00000177103.9,ENSG00000177181.10,ENSG00000177182.6,ENSG00000177301.9,ENSG00000177400.6,ENSG00000177432.6,ENSG00000177551.5,ENSG00000177640.11,ENSG00000177679.14,ENSG00000177807.6,ENSG00000177994.11,ENSG00000178082.5,ENSG00000178125.10,ENSG00000178171.6,ENSG00000178187.3,ENSG00000178201.3,ENSG00000178233.13,ENSG00000178538.5,ENSG00000178722.8,ENSG00000179071.3,ENSG00000179111.4,ENSG00000179292.4,ENSG00000179399.9,ENSG00000179456.9,ENSG00000179542.11,ENSG00000179603.13,ENSG00000179774.7,ENSG00000179796.7,ENSG00000179813.2,ENSG00000179902.8,ENSG00000179915.16,ENSG00000180176.10,ENSG00000180264.6,ENSG00000180269.7,ENSG00000180287.12,ENSG00000180347.9,ENSG00000180354.11,ENSG00000180537.8,ENSG00000180638.13,ENSG00000180660.6,ENSG00000180828.1,ENSG00000180834.3,ENSG00000180929.4,ENSG00000180998.7,ENSG00000181085.10,ENSG00000181291.5,ENSG00000181322.9,ENSG00000181378.9,ENSG00000181392.10,ENSG00000181409.7,ENSG00000181541.4,ENSG00000181908.4,ENSG00000182050.9,ENSG00000182103.3,ENSG00000182168.10,ENSG00000182175.9,ENSG00000182264.4,ENSG00000182272.7,ENSG00000182329.6,ENSG00000182359.10,ENSG00000182389.14,ENSG00000182575.7,ENSG00000182600.5,ENSG00000182667.10,ENSG00000182771.13,ENSG00000182836.5,ENSG00000182870.8,ENSG00000182901.11,ENSG00000182902.9,ENSG00000182983.10,ENSG00000183114.6,ENSG00000183166.6,ENSG00000183196.4,ENSG00000183230.12,E</t>
  </si>
  <si>
    <t>UBERON:0002037</t>
  </si>
  <si>
    <t>cerebellum</t>
  </si>
  <si>
    <t>Part of the metencephalon that lies in the posterior cranial fossa behind the brain stem. It is concerned with the coordination of movement[MESH]. A large dorsally projecting part of the brain concerned especially with the coordination of muscles and the maintenance of bodily equilibrium, situated between the brain stem and the back of the cerebrum , and formed in humans of two lateral lobes and a median lobe[BTO]. Brain structure derived from the anterior hindbrain, and perhaps including posterior midbrain. The cerebellum plays a role in somatic motor function, the control of muscle tone, and balance[ZFA].</t>
  </si>
  <si>
    <t>CNhs11321,CNhs11795,CNhs12081,CNhs12117,CNhs12323,CNhs13799,CNhs14075</t>
  </si>
  <si>
    <t>CATG00000000096.1,CATG00000000130.1,CATG00000000700.1,CATG00000001185.1,CATG00000001570.1,CATG00000001650.1,CATG00000001662.1,CATG00000001815.1,CATG00000002229.1,CATG00000002524.1,CATG00000002568.1,CATG00000002584.1,CATG00000002622.1,CATG00000002653.1,CATG00000003736.1,CATG00000003745.1,CATG00000004175.1,CATG00000004376.1,CATG00000004547.1,CATG00000005068.1,CATG00000005186.1,CATG00000005759.1,CATG00000005774.1,CATG00000005802.1,CATG00000005841.1,CATG00000005926.1,CATG00000006600.1,CATG00000006776.1,CATG00000007053.1,CATG00000007293.1,CATG00000007480.1,CATG00000007682.1,CATG00000007755.1,CATG00000008312.1,CATG00000008313.1,CATG00000008552.1,CATG00000008889.1,CATG00000009016.1,CATG00000009026.1,CATG00000009036.1,CATG00000009037.1,CATG00000009038.1,CATG00000009293.1,CATG00000009673.1,CATG00000009677.1,CATG00000009908.1,CATG00000009912.1,CATG00000010029.1,CATG00000010950.1,CATG00000011038.1,CATG00000011072.1,CATG00000011295.1,CATG00000011894.1,CATG00000011931.1,CATG00000012034.1,CATG00000012388.1,CATG00000012404.1,CATG00000013831.1,CATG00000013867.1,CATG00000014113.1,CATG00000014505.1,CATG00000014801.1,CATG00000014863.1,CATG00000015243.1,CATG00000015453.1,CATG00000015468.1,CATG00000015488.1,CATG00000015489.1,CATG00000015940.1,CATG00000015942.1,CATG00000015944.1,CATG00000015948.1,CATG00000015958.1,CATG00000016162.1,CATG00000016764.1,CATG00000017469.1,CATG00000017558.1,CATG00000017587.1,CATG00000017791.1,CATG00000017870.1,CATG00000018090.1,CATG00000018124.1,CATG00000018138.1,CATG00000018224.1,CATG00000018229.1,CATG00000018909.1,CATG00000018973.1,CATG00000019261.1,CATG00000019275.1,CATG00000019689.1,CATG00000019874.1,CATG00000019910.1,CATG00000020220.1,CATG00000020370.1,CATG00000020479.1,CATG00000020507.1,CATG00000020511.1,CATG00000021011.1,CATG00000021272.1,CATG00000021432.1,CATG00000021477.1,CATG00000021577.1,CATG00000021678.1,CATG00000021817.1,CATG00000022111.1,CATG00000022184.1,CATG00000022352.1,CATG00000022467.1,CATG00000022514.1,CATG00000022723.1,CATG00000022783.1,CATG00000023022.1,CATG00000023077.1,CATG00000023172.1,CATG00000023255.1,CATG00000023329.1,CATG00000023834.1,CATG00000023974.1,CATG00000023979.1,CATG00000024385.1,CATG00000024503.1,CATG00000024680.1,CATG00000024683.1,CATG00000024806.1,CATG00000024810.1,CATG00000024916.1,CATG00000025338.1,CATG00000025349.1,CATG00000025559.1,CATG00000025570.1,CATG00000025662.1,CATG00000025745.1,CATG00000025845.1,CATG00000025874.1,CATG00000025941.1,CATG00000026187.1,CATG00000026277.1,CATG00000026292.1,CATG00000026359.1,CATG00000026456.1,CATG00000026477.1,CATG00000026872.1,CATG00000026874.1,CATG00000026879.1,CATG00000027103.1,CATG00000027122.1,CATG00000027244.1,CATG00000027249.1,CATG00000027260.1,CATG00000027394.1,CATG00000027674.1,CATG00000027736.1,CATG00000027751.1,CATG00000027885.1,CATG00000028097.1,CATG00000028105.1,CATG00000028134.1,CATG00000028138.1,CATG00000028352.1,CATG00000028462.1,CATG00000028501.1,CATG00000028782.1,CATG00000028979.1,CATG00000029028.1,CATG00000029148.1,CATG00000029679.1,CATG00000029934.1,CATG00000030138.1,CATG00000030280.1,CATG00000030320.1,CATG00000030559.1,CATG00000030568.1,CATG00000030730.1,CATG00000031252.1,CATG00000031254.1,CATG00000031305.1,CATG00000031558.1,CATG00000031568.1,CATG00000031629.1,CATG00000031733.1,CATG00000031941.1,CATG00000032169.1,CATG00000032183.1,CATG00000032184.1,CATG00000032326.1,CATG00000032396.1,CATG00000032398.1,CATG00000032445.1,CATG00000032563.1,CATG00000032684.1,CATG00000032880.1,CATG00000032901.1,CATG00000032942.1,CATG00000032962.1,CATG00000032971.1,CATG00000032976.1,CATG00000033104.1,CATG00000033133.1,CATG00000033149.1,CATG00000033158.1,CATG00000033237.1,CATG00000033294.1,CATG00000033336.1,CATG00000033364.1,CATG00000033368.1,CATG00000033522.1,CATG00000033768.1,CATG00000033770.1,CATG00000033782.1,CATG00000033786.1,CATG00000033858.1,CATG00000033908.1,CATG00000034307.1,CATG00000034518.1,CATG00000034554.1,CATG00000034571.1,CATG00000034684.1,CATG00000034752.1,CATG00000034766.1,CATG00000034770.1,CATG00000034775.1,CATG00000034844.1,CATG00000035378.1,CATG00000035422.1,CATG00000035533.1,CATG00000035623.1,CATG00000035635.1,CATG00000035649.1,CATG00000035728.1,CATG00000035736.1,CATG00000035737.1,CATG00000035955.1,CATG00000036569.1,CATG00000036867.1,CATG00000036982.1,CATG00000037089.1,CATG00000037297.1,CATG00000037934.1,CATG00000038144.1,CATG00000038210.1,CATG00000038232.1,CATG00000038241.1,CATG00000038257.1,CATG00000038289.1,CATG00000038336.1,CATG00000038518.1,CATG00000038550.1,CATG00000038573.1,CATG00000038599.1,CATG00000038600.1,CATG00000038788.1,CATG00000039027.1,CATG00000039166.1,CATG00000039173.1,CATG00000039197.1,CATG00000039203.1,CATG00000039258.1,CATG00000039290.1,CATG00000039420.1,CATG00000039453.1,CATG00000039493.1,CATG00000039525.1,CATG00000039574.1,CATG00000039603.1,CATG00000039607.1,CATG00000039659.1,CATG00000039666.1,CATG00000039757.1,CATG00000039758.1,CATG00000039773.1,CATG00000039850.1,CATG00000039925.1,CATG00000039994.1,CATG00000040000.1,CATG00000040064.1,CATG00000040073.1,CATG00000040097.1,CATG00000040240.1,CATG00000040317.1,CATG00000040350.1,CATG00000040722.1,CATG00000040724.1,CATG00000040872.1,CATG00000040876.1,CATG00000040933.1,CATG00000041066.1,CATG00000041127.1,CATG00000041192.1,CATG00000041202.1,CATG00000041237.1,CATG00000041279.1,CATG00000041282.1,CATG00000041299.1,CATG00000041303.1,CATG00000041485.1,CATG00000041516.1,CATG00000041527.1,CATG00000041533.1,CATG00000041615.1,CATG00000041952.1,CATG00000042286.1,CATG00000042807.1,CATG00000043300.1,CATG00000043348.1,CATG00000043394.1,CATG00000043757.1,CATG00000043898.1,CATG00000044595.1,CATG00000045146.1,CATG00000045162.1,CATG00000045168.1,CATG00000045193.1,CATG00000045212.1,CATG00000045281.1,CATG00000045330.1,CATG00000045374.1,CATG00000045390.1,CATG00000045522.1,CATG00000046035.1,CATG00000046393.1,CATG00000046447.1,CATG00000046786.1,CATG00000046881.1,CATG00000047240.1,CATG00000047439.1,CATG00000047450.1,CATG00000047453.1,CATG00000047937.1,CATG00000048488.1,CATG00000048495.1,CATG00000048812.1,CATG00000048925.1,CATG00000048939.1,CATG00000049026.1,CATG00000049311.1,CATG00000049324.1,CATG00000049960.1,CATG00000049962.1,CATG00000050657.1,CATG00000051270.1,CATG00000051699.1,CATG00000051849.1,CATG00000052294.1,CATG00000052298.1,CATG00000052300.1,CATG00000052818.1,CATG00000052842.1,CATG00000053012.1,CATG00000053131.1,CATG00000053133.1,CATG00000053134.1,CATG00000053284.1,CATG00000053609.1,CATG00000053610.1,CATG00000053836.1,CATG00000053929.1,CATG00000054078.1,CATG00000054234.1,CATG00000054237.1,CATG00000054240.1,CATG00000054354.1,CATG00000054511.1,CATG00000054650.1,CATG00000054738.1,CATG00000054886.1,CATG00000054949.1,CATG00000055018.1,CATG00000055397.1,CATG00000055502.1,CATG00000055882.1,CATG00000056136.1,CATG00000056701.1,CATG00000056756.1,CATG00000056944.1,CATG00000057209.1,CATG00000057669.1,CATG00000057733.1,CATG00000057773.1,CATG00000057793.1,CATG00000057892.1,CATG00000057936.1,CATG00000057998.1,CATG00000058072.1,CATG00000058090.1,CATG00000058095.1,CATG00000058112.1,CATG00000058145.1,CATG00000058213.1,CATG00000058461.1,CATG00000058488.1,CATG00000058653.1,CATG00000058655.1,CATG00000058711.1,CATG00000058735.1,CATG00000058910.1,CATG00000059124.1,CATG00000059154.1,CATG00000059258.1,CATG00000059846.1,CATG00000059933.1,CATG00000060027.1,CATG00000060029.1,CATG00000060074.1,CATG00000060129.1,CATG00000060189.1,CATG00000060361.1,CATG00000060819.1,CATG00000061213.1,CATG00000061730.1,CATG00000061817.1,CATG00000061961.1,CATG00000062280.1,CATG00000062528.1,CATG00000062926.1,CATG00000063541.1,CATG00000063771.1,CATG00000063941.1,CATG00000063947.1,CATG00000064016.1,CATG00000064447.1,CATG00000064470.1,CATG00000064715.1,CATG00000064897.1,CATG00000065640.1,CATG00000065641.1,CATG00000065643.1,CATG00000065672.1,CATG00000066034.1,CATG00000066149.1,CATG00000066314.1,CATG00000066357.1,CATG00000066407.1,CATG00000066414.1,CATG00000066418.1,CATG00000066647.1,CATG00000067038.1,CATG00000067116.1,CATG00000067412.1,CATG00000067469.1,CATG00000067507.1,CATG00000067617.1,CATG00000068456.1,CATG00000068584.1,CATG00000068814.1,CATG00000068978.1,CATG00000068998.1,CATG00000069449.1,CATG00000069478.1,CATG00000069480.1,CATG00000069713.1,CATG00000070521.1,CATG00000071368.1,CATG00000071636.1,CATG00000071708.1,CATG00000072024.1,CATG00000072049.1,CATG00000072456.1,CATG00000072634.1,CATG00000072715.1,CATG00000073085.1,CATG00000073521.1,CATG00000073943.1,CATG00000073944.1,CATG00000074135.1,CATG00000074444.1,CATG00000074765.1,CATG00000075105.1,CATG00000075150.1,CATG00000075199.1,CATG00000075612.1,CATG00000075873.1,CATG00000075878.1,CATG00000076574.1,CATG00000076591.1,CATG00000076620.1,CATG00000076708.1,CATG00000076950.1,CATG00000077186.1,CATG00000077419.1,CATG00000077809.1,CATG00000077872.1,CATG00000078060.1,CATG00000078098.1,CATG00000078340.1,CATG00000078844.1,CATG00000078951.1,CATG00000080008.1,CATG00000080033.1,CATG00000080192.1,CATG00000080323.1,CATG00000080416.1,CATG00000080429.1,CATG00000080439.1,CATG00000080447.1,CATG00000080524.1,CATG00000081104.1,CATG00000081376.1,CATG00000081405.1,CATG00000081433.1,CATG00000081437.1,CATG00000081633.1,CATG00000081846.1,CATG00000081851.1,CATG00000081953.1,CATG00000082099.1,CATG00000082126.1,CATG00000082226.1,CATG00000082411.1,CATG00000082412.1,CATG00000082414.1,CATG00000083004.1,CATG00000083347.1,CATG00000083367.1,CATG00000083439.1,CATG00000083443.1,CATG00000083662.1,CATG00000083669.1,CATG00000083724.1,CATG00000083780.1,CATG00000083924.1,CATG00000084292.1,CATG00000084406.1,CATG00000084531.1,CATG00000084554.1,CATG00000084711.1,CATG00000084791.1,CATG00000084956.1,CATG00000085368.1,CATG00000085736.1,CATG00000086162.1,CATG00000086845.1,CATG00000086881.1,CATG00000087178.1,CATG00000087488.1,CATG00000087900.1,CATG00000088240.1,CATG00000088372.1,CATG00000088763.1,CATG00000089013.1,CATG00000089829.1,CATG00000089914.1,CATG00000090190.1,CATG00000090797.1,CATG00000090884.1,CATG00000091141.1,CATG00000091373.1,CATG00000091403.1,CATG00000091701.1,CATG00000091878.1,CATG00000092121.1,CATG00000092703.1,CATG00000093273.1,CATG00000093276.1,CATG00000093280.1,CATG00000093302.1,CATG00000093314.1,CATG00000093365.1,CATG00000093382.1,CATG00000093674.1,CATG00000093892.1,CATG00000094265.1,CATG00000094403.1,CATG00000094533.1,CATG00000094596.1,CATG00000094726.1,CATG00000094728.1,CATG00000094760.1,CATG00000095001.1,CATG00000095118.1,CATG00000095143.1,CATG00000095815.1,CATG00000095931.1,CATG00000095982.1,CATG00000095985.1,CATG00000095992.1,CATG00000095995.1,CATG00000096098.1,CATG00000096388.1,CATG00000096399.1,CATG00000096859.1,CATG00000096960.1,CATG00000096977.1,CATG00000097066.1,CATG00000097446.1,CATG00000097451.1,CATG00000097456.1,CATG00000097465.1,CATG00000097560.1,CATG00000097587.1,CATG00000097856.1,CATG00000097901.1,CATG00000097991.1,CATG00000098042.1,CATG00000098071.1,CATG00000098138.1,CATG00000098148.1,CATG00000098657.1,CATG00000098840.1,CATG00000099034.1,CATG00000099040.1,CATG00000099157.1,CATG00000099225.1,CATG00000099602.1,CATG00000099621.1,CATG00000099627.1,CATG00000100014.1,CATG00000100131.1,CATG00000100181.1,CATG00000100618.1,CATG00000100669.1,CATG00000100961.1,CATG00000101060.1,CATG00000101098.1,CATG00000101205.1,CATG00000101265.1,CATG00000101343.1,CATG00000101344.1,CATG00000101347.1,CATG00000101353.1,CATG00000101398.1,CATG00000101633.1,CATG00000101639.1,CATG00000101642.1,CATG00000101883.1,CATG00000102240.1,CATG00000102414.1,CATG00000102560.1,CATG00000102569.1,CATG00000102813.1,CATG00000103299.1,CATG00000103509.1,CATG00000103581.1,CATG00000103788.1,CATG00000104283.1,CATG00000104541.1,CATG00000104592.1,CATG00000104620.1,CATG00000105045.1,CATG00000105259.1,CATG00000105286.1,CATG00000105449.1,CATG00000106114.1,CATG00000106259.1,CATG00000106292.1,CATG00000106763.1,CATG00000106920.1,CATG00000107100.1,CATG00000107494.1,CATG00000107585.1,CATG00000107821.1,CATG00000108308.1,CATG00000108329.1,CATG00000108379.1,CATG00000108403.1,CATG00000108412.1,CATG00000108477.1,CATG00000108483.1,CATG00000108992.1,CATG00000109118.1,CATG00000109345.1,CATG00000109351.1,CATG00000109831.1,CATG00000109888.1,CATG00000109896.1,CATG00000109954.1,CATG00000110420.1,CATG00000111053.1,CATG00000111158.1,CATG00000111273.1,CATG00000111307.1,CATG00000111595.1,CATG00000111600.1,CATG00000111627.1,CATG00000111634.1,CATG00000111993.1,CATG00000112054.1,CATG00000112325.1,CATG00000112390.1,CATG00000112641.1,CATG00000112642.1,CATG00000112847.1,CATG00000113059.1,CATG00000113275.1,CATG00000113697.1,CATG00000113885.1,CATG00000114008.1,CATG00000114144.1,CATG00000114145.1,CATG00000114148.1,CATG00000114289.1,CATG00000114505.1,CATG00000114518.1,CATG00000114592.1,CATG00000114605.1,CATG00000115472.1,CATG00000115525.1,CATG00000115684.1,CATG00000115895.1,CATG00000116058.1,CATG00000116129.1,CATG00000116182.1,CATG00000116261.1,CATG00000117325.1,CATG00000117549.1,CATG00000118146.1,CATG00000118225.1,CATG00000118416.1,ENSG00000002587.5,ENSG00000002746.10,ENSG00000003137.4,ENSG00000003987.9,ENSG00000005379.11,ENSG00000006071.7,ENSG00000006283.13,ENSG00000006432.11,ENSG00000006468.9,ENSG00000006740.12,ENSG00000007237.14,ENSG00000007372.16,ENSG00000007402.7,ENSG00000008196.8,ENSG00000008277.10,ENSG00000008300.10,ENSG00000008710.13,ENSG00000008735.10,ENSG00000011083.4,ENSG00000011105.7,ENSG00000011347.5,ENSG00000013293.5,ENSG00000015592.12,ENSG00000016391.6,ENSG00000016402.8,ENSG00000017373.11,ENSG00000018236.10,ENSG00000018625.10,ENSG00000021645.13,ENSG00000022355.10,ENSG00000027644.4,ENSG00000034053.10,ENSG00000038295.3,ENSG00000040608.9,ENSG00000040731.6,ENSG00000043355.6,ENSG00000049089.9,ENSG00000050030.9,ENSG00000053108.12,ENSG00000053702.10,ENSG00000058404.15,ENSG00000058866.10,ENSG00000062370.12,ENSG00000062598.13,ENSG00000063015.15,ENSG00000063180.4,ENSG00000064309.10,ENSG00000064692.14,ENSG00000065609.10,ENSG00000065717.10,ENSG00000067606.11,ENSG00000067840.8,ENSG00000067842.13,ENSG00000072071.12,ENSG00000072657.4,ENSG00000073464.7,ENSG00000073670.9,ENSG00000074317.6,ENSG00000075043.13,ENSG00000075340.18,ENSG00000076344.11,ENSG00000077080.5,ENSG00000078053.12,ENSG00000078328.15,ENSG00000078725.8,ENSG00000079102.12,ENSG00000079215.9,ENSG00000079689.9,ENSG00000079841.14,ENSG00000080224.13,ENSG00000080493.9,ENSG00000080709.10,ENSG00000080854.10,ENSG00000080947.10,ENSG00000081138.9,ENSG00000081803.11,ENSG00000081842.13,ENSG00000082196.16,ENSG00000083814.8,ENSG00000084628.5,ENSG00000084710.9,ENSG00000086570.8,ENSG00000087085.9,ENSG00000087250.4,ENSG00000087258.9,ENSG00000087495.12,ENSG00000088538.12,ENSG00000088899.10,ENSG00000089169.10,ENSG00000089199.5,ENSG00000090539.11,ENSG00000091622.11,ENSG00000092051.12,ENSG00000095539.11,ENSG00000099204.14,ENSG00000099282.5,ENSG00000099365.5,ENSG00000099889.9,ENSG00000099954.14,ENSG00000100095.14,ENSG00000100167.15,ENSG00000100314.3,ENSG00000100321.10,ENSG00000100427.11,ENSG00000100433.11,ENSG00000100505.9,ENSG00000100626.12,ENSG00000100884.5,ENSG00000100987.10,ENSG00000101004.10,ENSG00000101079.16,ENSG00000101180.11,ENSG00000101333.12,ENSG00000101349.12,ENSG00000101463.5,ENSG00000101489.14,ENSG00000101638.9,ENSG00000101746.11,ENSG00000101958.9,ENSG00000102057.5,ENSG00000102452.11,ENSG00000102678.6,ENSG00000102924.7,ENSG00000102935.7,ENSG00000102981.5,ENSG00000103034.10,ENSG00000103310.6,ENSG00000103647.8,ENSG00000103723.8,ENSG00000104112.4,ENSG00000104327.3,ENSG00000104369.4,ENSG00000104435.9,ENSG00000104833.6,ENSG00000104888.5,ENSG00000105143.8,ENSG00000105219.4,ENSG00000105255.6,ENSG00000105270.10,ENSG00000105467.4,ENSG00000105613.5,ENSG00000105662.11,ENSG00000105696.4,ENSG00000105711.6,ENSG00000105737.5,ENSG00000105784.11,ENSG00000106341.6,ENSG00000106633.11,ENSG00000106976.14,ENSG00000107105.10,ENSG00000107147.7,ENSG00000107159.8,ENSG00000107282.5,ENSG00000107295.8,ENSG00000107623.4,ENSG00000107954.6,ENSG00000108176.10,ENSG00000108309.8,ENSG00000108375.8,ENSG00000108387.10,ENSG00000108684.10,ENSG00000109107.9,ENSG00000109339.14,ENSG00000109472.9,ENSG00000109832.8,ENSG00000110076.14,ENSG00000110427.10,ENSG00000110881.7,ENSG00000110887.3,ENSG00000110931.14,ENSG00000111052.3,ENSG00000111110.7,ENSG00000111218.7,ENSG00000111262.4,ENSG00000111674.4,ENSG00000112038.13,ENSG00000112139.10,ENSG00000112293.10,ENSG00000112379.8,ENSG00000113248.3,ENSG00000113327.10,ENSG00000113763.6,ENSG00000114115.5,ENSG00000114279.9,ENSG00000114631.10,ENSG00000115252.14,ENSG00000115266.7,ENSG00000115297.9,ENSG00000116035.2,ENSG00000116151.9,ENSG00000116544.7,ENSG00000116983.8,ENSG00000117154.7,ENSG00000117461.10,ENSG00000117707.11,ENSG00000118160.9,ENSG00000118276.7,ENSG00000118432.11,ENSG00000118733.12,ENSG00000119138.3,ENSG00000119283.11,ENSG00000119737.5,ENSG00000119946.9,ENSG00000120088.10,ENSG00000120149.7,ENSG00000120251.14,ENSG00000121101.11,ENSG00000121653.7,ENSG00000121871.3,ENSG00000121904.13,ENSG00000122548.3,ENSG00000122756.10,ENSG00000123570.3,ENSG00000123901.4,ENSG00000124140.8,ENSG00000124194.11,ENSG00000124302.8,ENSG00000124479.8,ENSG00000124493.9,ENSG00000124785.4,ENSG00000125462.12,ENSG00000125492.5,ENSG00000125966.8,ENSG00000126217.16,ENSG00000126583.6,ENSG00000127588.4,ENSG00000127903.12,ENSG00000128253.9,ENSG00000128266.7,ENSG00000128482.11,ENSG00000128536.11,ENSG00000128596.12,ENSG00000128683.9,ENSG00000128833.8,ENSG00000129159.6,ENSG00000129244.4,ENSG00000129910.3,ENSG00000130226.12,ENSG00000130477.10,ENSG00000130584.6,ENSG00000130711.3,ENSG00000131398.9,ENSG00000131409.8,ENSG00000131797.8,ENSG00000132016.7,ENSG00000132130.7,ENSG00000132563.11,ENSG00000132613.10,ENSG00000132639.8,ENSG00000132640.10,ENSG00000132671.4,ENSG00000132677.8,ENSG00000132849.14,ENSG00000132872.7,ENSG00000132932.12,ENSG00000132938.14,ENSG00000132970.8,ENSG00000132975.6,ENSG00000133519.8,ENSG00000133816.9,ENSG00000133878.4,ENSG00000133958.9,ENSG00000134115.8,ENSG00000134376.10,ENSG00000134986.9,ENSG00000135083.10,ENSG00000135253.9,ENSG00000135298.9,ENSG00000135299.12,ENSG00000135333.9,ENSG00000135423.8,ENSG00000135439.7,ENSG00000135454.9,ENSG00000135502.12,ENSG00000135549.10,ENSG00000135709.8,ENSG00000135750.10,ENSG00000135824.8,ENSG00000135835.6,ENSG00000135903.14,ENSG00000136367.12,ENSG00000136457.5,ENSG00000136531.9,ENSG00000136848.12,ENSG00000136854.13,ENSG00000136895.14,ENSG00000136928.4,ENSG00000137142.4,ENSG00000137261.9,ENSG00000137766.12,ENSG00000137802.9,ENSG00000137821.7,ENSG00000138336.8,ENSG00000138587.5,ENSG00000138606.15,ENSG00000138741.6,ENSG00000139200.9,ENSG00000139625.8,ENSG00000139767.4,ENSG00000139800.8,ENSG00000139899.6,ENSG00000139910.15,ENSG00000139970.12,ENSG00000139998.10,ENSG00000140323.4,ENSG00000140506.12,ENSG00000140538.12,ENSG00000140873.11,ENSG00000141314.8,ENSG00000141622.9,ENSG00000141639.7,ENSG00000141837.14,ENSG00000142235.4,ENSG00000142549.9,ENSG00000142609.13,ENSG00000143001.4,ENSG00000143032.7,ENSG00000143107.4,ENSG00000143469.12,ENSG00000143473.7,ENSG00000143630.5,ENSG00000143847.11,ENSG00000143850.8,ENSG00000143858.7,ENSG00000143995.15,ENSG00000144199.7,ENSG00000144278.10,ENSG00000144331.14,ENSG00000144339.7,ENSG00000144406.14,ENSG00000144460.10,ENSG00000144550.8,ENSG00000144619.10,ENSG00000144681.6,ENSG00000144834.8,ENSG00000145087.8,ENSG00000145198.10,ENSG00000145362.12,ENSG00000145526.7,ENSG00000145536.11,ENSG00000145863.6,ENSG00000145864.8,ENSG00000145920.10,ENSG00000145990.6,ENSG00000146001.4,ENSG00000146005.3,ENSG00000146006.7,ENSG00000146021.10,ENSG00000146090.11,ENSG00000146151.8,ENSG00000146216.7,ENSG00000146267.11,ENSG00000146352.8,ENSG00000146378.5,ENSG00000146910.7,ENSG00000146938.10,ENSG00000147432.2,ENSG00000147642.12,ENSG00000147724.7,ENSG00000147862.10,ENSG00000148219.12,ENSG00000148408.8,ENSG00000149488.11,ENSG00000149527.13,ENSG00000149571.6,ENSG00000149575.5,ENSG00000149639.10,ENSG00000149654.5,ENSG00000149926.9,ENSG00000149927.13,ENSG00000149970.10,ENSG00000150361.7,ENSG00000150471.11,ENSG00000150625.12,ENSG00000150627.11,ENSG00000150764.9,ENSG00000151025.9,ENSG00000151150.16,ENSG00000151276.19,ENSG00000151320.6,ENSG00000151746.9,ENSG00000151789.5,ENSG00000151812.10,ENSG00000151838.7,ENSG00000151917.13,ENSG00000152092.11,ENSG00000152128.13,ENSG00000152154.6,ENSG00000152208.7,ENSG00000152214.8,ENSG00000152495.6,ENSG00000152578.8,ENSG00000152822.9,ENSG00000152977.5,ENSG00000153253.11,ENSG00000153291.11,ENSG00000153820.8,ENSG00000153822.9,ENSG00000154118.8,ENSG00000154316.10,ENSG00000154928.12,ENSG00000154975.9,ENSG00000155511.13,ENSG00000155760.1,ENSG00000155966.9,ENSG00000156011.12,ENSG00000156097.8,ENSG00000156298.8,ENSG00000156299.8,ENSG00000156925.7,ENSG00000156959.7,ENSG00000157064.6,ENSG00000157087.12,ENSG00000157212.14,ENSG00000157219.3,ENSG00000157306.10,ENSG00000157388.9,ENSG00000157542.8,ENSG00000157890.13,ENSG00000157927.12,ENSG00000158169.7,ENSG00000158220.9,ENSG00000158458.15,ENSG00000158560.10,ENSG00000158806.9,ENSG00000159409.10,ENSG00000159784.13,ENSG00000159915.8,ENSG00000160097.11,ENSG00000160191.13,ENSG00000160460.11,ENSG00000160716.4,ENSG00000160844.6,ENSG00000161082.8,ENSG00000161149.7,ENSG00000161298.12,ENSG00000161509.9,ENSG00000161609.5,ENSG00000161610.1,ENSG00000161647.14,ENSG00000161664.2,ENSG00000161681.11,ENSG00000161992.5,ENSG00000162374.12,ENSG00000162415.6,ENSG00000162599.11,ENSG00000162670.8,ENSG00000162706.8,ENSG00000162738.5,ENSG00000162873.10,ENSG00000162931.7,ENSG00000162989.3,ENSG00000162992.3,ENSG00000163032.7,ENSG00000163081.2,ENSG00000163285.7,ENSG00000163288.9,ENSG00000163462.13,ENSG00000163596.12,ENSG00000163618.13,ENSG00000163630.6,ENSG00000163888.3,ENSG00000164061.4,ENSG00000164100.7,ENSG00000164385.5,ENSG00000164398.8,ENSG00000164418.15,ENSG00000164434.7,ENSG00000164438.5,ENSG00000164542.8,ENSG00000164588.4,ENSG00000164684.9,ENSG00000164742.10,ENSG00000164778.4,ENSG00000164796.13,ENSG00000164841.4,ENSG00000164853.8,ENSG00000164946.15,ENSG00000165023.5,ENSG00000165185.10,ENSG00000165186.9,ENSG00000165238.12,ENSG00000165300.6,ENSG00000165443.7,ENSG00000165449.7,ENSG00000165495.11,ENSG00000165521.11,ENSG00000165548.6,ENSG00000165566.11,ENSG00000165795.16,ENSG00000165821.7,ENSG00000165970.7,ENSG00000165995.14,ENSG00000166111.5,ENSG00000166405.10,ENSG00000166446.10,ENSG00000166676.10,ENSG00000166707.6,ENSG00000166828.2,ENSG00000166862.6,ENSG00000167037.14,ENSG00000167100.10,ENSG00000167281.14,ENSG00000167371.12,ENSG00000167434.5,ENSG00000167619.7,ENSG00000167702.7,ENSG00000167765.3,ENSG00000167861.11,ENSG00000167964.8,ENSG00000167971.14,ENSG00000168070.7,ENSG00000168280.12,ENSG00000168350.6,ENSG00000168490.9,ENSG00000168502.13,ENSG00000168505.6,ENSG00000168702.12,ENSG00000168843.9,ENSG00000168939.6,ENSG00000168970.16,ENSG00000168993.10,ENSG00000169129.10,ENSG00000169302.10,ENSG00000169330.4,ENSG00000169427.2,ENSG00000169618.4,ENSG00000169668.7,ENSG00000169758.8,ENSG00000169760.13,ENSG00000169918.5,ENSG00000169946.9,ENSG00000170011.9,ENSG00000170049.5,ENSG00000170396.6,ENSG00000170412.12,ENSG00000170500.8,ENSG00000170537.8,ENSG00000170549.3,ENSG00000170561.8,ENSG00000170579.10,ENSG00000170615.10,ENSG00000170616.9,ENSG00000170629.10,ENSG00000170743.12,ENSG00000171044.6,ENSG00000171189.12,ENSG00000171219.8,ENSG00000171224.7,ENSG00000171246.5,ENSG00000171316.7,ENSG00000171357.5,ENSG00000171385.5,ENSG00000171435.9,ENSG00000171462.10,ENSG00000171489.6,ENSG00000171532.4,ENSG00000171680.16,ENSG00000171724.2,ENSG00000171786.5,ENSG00000171798.13,ENSG00000171817.12,ENSG00000172209.4,ENSG00000172247.3,ENSG00000172260.9,ENSG00000172264.12,ENSG00000172346.10,ENSG00000172350.5,ENSG00000172461.6,ENSG00000172568.4,ENSG00000172733.10,ENSG00000172782.7,ENSG00000172915.14,ENSG00000173064.6,ENSG00000173208.3,ENSG00000173227.9,ENSG00000173320.5,ENSG00000173404.3,ENSG00000173898.7,ENSG00000174093.6,ENSG00000174111.8,ENSG00000174460.3,ENSG00000174514.8,ENSG00000174521.7,ENSG00000174672.11,ENSG00000174788.5,ENSG00000174939.6,ENSG00000174963.13,ENSG00000175147.7,ENSG00000175161.9,ENSG00000175170.10,ENSG00000175175.4,ENSG00000175229.6,ENSG00000175322.7,ENSG00000175745.7,ENSG00000175766.7,ENSG00000175806.10,ENSG00000175985.8,ENSG00000176049.11,ENSG00000176383.8,ENSG00000176406.16,ENSG00000176593.3,ENSG00000176769.9,ENSG00000176842.10,ENSG00000177182.6,ENSG00000177301.9,ENSG00000177380.9,ENSG00000177400.6,ENSG00000177511.5,ENSG00000177551.5,ENSG00000177599.8,ENSG00000177614.5,ENSG00000177679.14,ENSG00000177692.7,ENSG00000177752.10,ENSG00000177842.7,ENSG00000178171.6,ENSG00000178172.2,ENSG00000178187.3,ENSG00000178222.8,ENSG00000178538.5,ENSG00000178642.5,ENSG00000179111.4,ENSG00000179456.9,ENSG00000179774.7,ENSG00000179796.7,ENSG00000179915.16,ENSG00000180279.5,ENSG00000180287.12,ENSG00000180537.8,ENSG00000180616.4,ENSG00000180660.6,ENSG00000180828.1,ENSG00000180881.15,ENSG00000180901.6,ENSG00000180998.7,ENSG00000181039.7,ENSG00000181291.5,ENSG00000181392.10,ENSG00000181722.11,ENSG00000181908.4,ENSG00000182103.3,ENSG00000182272.7,ENSG00000182319.5,ENSG00000182359.10,ENSG00000182389.14,ENSG00000182646.12,ENSG00000182836.5,ENSG00000182870.8,ENSG00000182901.11,ENSG00000182983.10,ENSG00000182985.12,ENSG00000183036.6,ENSG00000183092.11,ENSG00000183166.6,ENSG00000183248.7,ENSG00000183454.9,ENSG00000183570.12,ENSG00000183654.8,ENSG00000183715.9,ENSG00000183760.6,ENSG00000183780.8,ENSG00000183783.6,ENSG00000183785.10,ENSG00000184185.5,ENSG00000184194.5,ENSG00000184224.3,ENSG00000184261.4,ENSG00000184305.10,ENSG00000184408.5,ENSG00000184451.5,ENSG00000184524.5,ENSG00000184611.7,ENSG00000184672.7,ENSG00000184905.4,ENSG00000185008.13,ENSG00000185046.14,ENSG00000185053.8,ENSG00000185133.9,ENSG00000185274.7,ENSG00000185519.8,ENSG00000185565.7,ENSG00000185774.10,ENSG00000185837.3,ENSG00000185864.12,ENSG00000185920.11,ENSG00000185988.7,ENSG00000186007.5,ENSG00000186462.7,ENSG00000186472.15,ENSG00000186479.4,ENSG00000186487.13,ENSG00000186648.10,ENSG00000186675.5,ENSG00000186862.13,ENSG00000186868.11,ENSG00000187595.10,ENSG00000187672.8,ENSG00000187715.9,ENSG00000187730.6,ENSG00000187957.7,ENSG00000188227.8,ENSG00000188322.4,ENSG00000188385.7,ENSG00000188452.9,ENSG00000188580.9,ENSG00000188730.4,ENSG00000188779.6,ENSG00000188827.6,ENSG00000188859.5,ENSG00000189056.9,ENSG00000189212.8,ENSG00000189337.11,ENSG00000196123.8,ENSG00000196131.6,ENSG00000196132.7,ENSG00000196220.11,ENSG00000196338.8,ENSG00000196361.5,ENSG00000196381.6,ENSG00000196388.4,ENSG00000196391.6,ENSG00000196409.7,ENSG00000196421.3,ENSG00000196482.12,ENSG00000196668.3,ENSG00000196739.10,ENSG00000196767.4,ENSG00000196782.8,ENSG00000196876.9,ENSG00000197008.5,ENSG00000197332.7,ENSG00000197444.5,ENSG00000197467.9,ENSG00000197479.4,ENSG00000197562.5,ENSG00000197727.1,ENSG00000197959.9,ENSG00000198133.4,ENSG00000198155.5,ENSG00000198185.7,ENSG00000198208.7,ENSG00000198216.6,ENSG00000198597.4,ENSG00000198626.11,ENSG00000198739.6,ENSG00000198795.6,ENSG00000198910.8,ENSG00000198929.8,ENSG00000198934.3,ENSG00000198939.3,ENSG00000199562.1,ENSG00000199575.1,ENSG00000199892.2,ENSG00000200949.1,ENSG00000201036.1,ENSG00000201317.1,ENSG00000201659.1,ENSG00000201806.1,ENSG00000201821.1,ENSG00000203301.2,ENSG00000203316.1,ENSG00000203805.6,ENSG00000203877.3,ENSG00000203930.6,ENSG00000204001.5,ENSG00000204071.5,ENSG00000204175.4,ENSG00000204241.3,ENSG00000204271.6,ENSG00000204314.6,ENSG00000204347.3,ENSG00000204442.2,ENSG00000204624.6,ENSG00000204650.9,ENSG00000204653.5,ENSG00000204681.6,ENSG00000204961.5,ENSG00000204962.4,ENSG00000204963.4,ENSG00000204967.6,ENSG00000204969.5,ENSG00000204970.5,ENSG00000204991.6,ENSG00000205090.4,ENSG00000205246.4,ENSG00000205318.3,ENSG00000205456.7,ENSG00000205559.3,ENSG00000205683.7,ENSG00000207128.1,ENSG00000207598.1,ENSG00000207600.1,ENSG00000207625.1,ENSG00000207781.1,ENSG00000207819.1,ENSG00000207933.2,ENSG00000211574.1,ENSG00000211850.1,ENSG00000212135.1,ENSG00000212158.1,ENSG00000212694.4,ENSG00000212719.6,ENSG00000212766.5,ENSG00000213023.5,ENSG00000213171.2,ENSG00000213213.9,ENSG00000213398.3,ENSG00000213760.6,ENSG00000213937.3,ENSG00000214039.4,ENSG00000214050.3,ENSG00000214135.4,ENSG00000214255.4,ENSG00000214338.6,ENSG00000214353.3,ENSG00000214425.2,ENSG00000214548.10,ENSG00000214694.6,ENSG00000214857.4,ENSG00000214870.4,ENSG00000215045.4,ENSG00000215127.5,ENSG00000215218.3,ENSG00000215386.6,ENSG00000215397.3,ENSG00000215475.3,ENSG00000215595.1,ENSG00000215908.5,ENSG00000215979.1,ENSG00000218672.1,ENSG00000218803.1,ENSG00000219438.4,ENSG00000220008.2,ENSG00000220161.4,ENSG00000220575.3,ENSG00000221116.1,ENSG00000221240.1,ENSG00000221491.2,ENSG00000221886.3,ENSG00000223156.1,ENSG00000223224.1,ENSG00000223414.2,ENSG00000223930.1,ENSG00000224128.1,ENSG00000224292.1,ENSG00000224318.1,ENSG00000224441.1,ENSG00000224647.2,ENSG00000224680.4,ENSG00000224717.1,ENSG00000224758.1,ENSG00000224765.1,ENSG00000224905.2,ENSG00000224934.2,ENSG00000224957.1,ENSG00000225056.1,ENSG00000225194.2,ENSG00000225439.2,ENSG00000225446.1,ENSG00000225472.1,ENSG00000225526.4,ENSG00000225554.1,ENSG00000225556.1,ENSG00000225649.1,ENSG00000225706.1,ENSG00000225792.1,ENSG00000225872.2,ENSG00000226009.1,ENSG00000226239.1,ENSG00000226280.2,ENSG00000226310.1,ENSG00000226320.1,ENSG00000226355.1,ENSG00000226426.1,ENSG00000226711.2,ENSG00000226766.1,ENSG00000226819.1,ENSG00000226864.1,ENSG00000226913.1,ENSG00000227014.1,ENSG00000227051.4,ENSG00000227082.1,ENSG00000227117.2,ENSG00000227172.2,ENSG00000227208.1,ENSG00000227356.2,ENSG00000227365.1,ENSG00000227432.1,ENSG00000227450.2,ENSG00000227455.2,ENSG00000227487.3,ENSG00000227835.4,ENSG00000227877.2,ENSG00000227896.2,ENSG00000227906.3,ENSG00000228010.1,ENSG00000228031.2,ENSG00000228061.1,ENSG00000228126.1,ENSG00000228395.1,ENSG00000228404.1,ENSG00000228432.1,ENSG00000228466.1,ENSG00000228544.1,ENSG00000228566.1,ENSG00000228623.2,ENSG00000228789.2,ENSG00000228933.3,ENSG00000229201.1,ENSG00000229278.1,ENSG00000229422.1,ENSG00000229539.1,ENSG00000229589.1,ENSG00000229611.1,ENSG00000229689.2,ENSG00000229797.1,ENSG00000229852.2,ENSG00000229921.2,ENSG00000230090.1,ENSG00000230185.4,ENSG00000230314.2,ENSG00000230506.1,ENSG00000230530.1,ENSG00000230628.1,ENSG00000230749.3,ENSG00000230772.1,ENSG00000230805.2,ENSG00000230839.1,ENSG00000230910.2,ENSG00000230992.2,ENSG00000231107.1,ENSG00000231252.1,ENSG00000231485.1,ENSG00000231587.1,ENSG00000231728.2,ENSG00000231784.4,ENSG00000231824.3,ENSG00000232040.2,ENSG00000232046.2,ENSG00000232110.3,ENSG00000232456.1,ENSG00000232528.3,ENSG00000232593.2,ENSG00000232599.1,ENSG00000232656.3,ENSG00000232784.1,ENSG00000232828.1,ENSG00000232936.1,ENSG00000233006.2,ENSG00000233067.2,ENSG00000233108.1,ENSG00000233110.1,ENSG00000233396.3,ENSG00000233509.2,ENSG00000233593.2,ENSG00000233611.3,ENSG00000233642.1,ENSG00000233654.1,ENSG00000233757.2,ENSG00000233800.2,ENSG00000233836.3,ENSG00000233922.1,ENSG00000233930.3,ENSG00000234062.3,ENSG00000234161.1,ENSG00000234177.1,ENSG00000234229.3,ENSG00000234233.1,ENSG00000234685.1,ENSG00000234688.1,ENSG00000234690.2,ENSG00000234775.1,ENSG00000234965.1,ENSG00000235034.2,ENSG00000235078.1,ENSG00000235214.1,ENSG00000235436.6,ENSG00000235641.3,ENSG00000235661.2,ENSG00000235711.3,ENSG00000235949.1,ENSG00000235984.1,ENSG00000236333.3,ENSG00000236404.4,ENSG00000236544.1,ENSG00000236794.4,ENSG00000236829.5,ENSG00000236869.1,ENSG00000236886.2,ENSG00000237136.2,ENSG00000237137.1,ENSG00000237410.1,ENSG00000237416.2,ENSG00000237457.2,ENSG00000237517.4,ENSG00000237751.2,ENSG00000237786.1,ENSG00000237879.1,ENSG00000238117.1,ENSG00000238260.1,ENSG00000238285.1,ENSG00000238290.1,ENSG00000238531.1,ENSG00000239122.1,ENSG00000239247.2,ENSG00000239521.3,ENSG00000239922.1,ENSG00000240207.2,ENSG00000240771.2,ENSG00000240996.1,ENSG00000241131.1,ENSG00000241202.1,ENSG00000241269.1,ENSG00000242082.1,ENSG00000242419.1,ENSG00000242553.1,ENSG00000242671.1,ENSG00000242767.1,ENSG00000243069.3,ENSG00000243156.3,ENSG00000243232.3,ENSG00000243319.3,ENSG00000243384.1,ENSG00000243516.1,ENSG00000243620.1,ENSG00000243708.4,ENSG00000243789.6,ENSG00000244041.3,ENSG00000244968.2,ENSG00000245526.4,ENSG00000245614.2,ENSG00000245864.2,ENSG00000245975.2,ENSG00000246022.2,ENSG00000246250.2,ENSG00000246350.1,ENSG00000246863.2,ENSG00000246877.1,ENSG00000246889.2,ENSG00000246982.2,ENSG00000247416.2,ENSG00000247828.3,ENSG00000247970.2,ENSG00000248206.1,ENSG00000248367.1,ENSG00000248514.1,ENSG00000248528.1,ENSG00000249106.1,ENSG00000249158.2,ENSG00000249167.1,ENSG00000249430.1,ENSG00000249483.1,ENSG00000249526.1,ENSG00000249776.1,ENSG00000249808.1,ENSG00000249937.1,ENSG00000249962.1,ENSG00000249984.1,ENSG00000250101.1,ENSG00000250208.2,ENSG00000250284.1,ENSG00000250305.4,ENSG00000250397.2,ENSG00000250510.3,ENSG00000250522.1,ENSG00000250579.1,ENSG00000251357.4,ENSG00000251535.1,ENSG00000251664.2,ENSG00000251806.1,ENSG00000252051.1,ENSG00000252144.1,ENSG00000252660.1,ENSG00000252958.1,ENSG00000253230.2,ENSG00000253282.1,ENSG00000253357.1,ENSG00000253361.1,ENSG00000253457.1,ENSG00000253477.1,ENSG00000253485.1,ENSG00000253641.1,ENSG00000253730.1,ENSG00000253731.1,ENSG00000253771.1,ENSG00000253973.2,ENSG00000253974.1,ENSG00000254402.2,ENSG00000254427.1,ENSG00000254508.1,ENSG00000254533.1,ENSG00000254615.2,ENSG00000254675.1,ENSG00000254787.1,ENSG00000254802.1,ENSG00000254815.1,ENSG00000254862</t>
  </si>
  <si>
    <t>UBERON:0002038</t>
  </si>
  <si>
    <t>substantia nigra</t>
  </si>
  <si>
    <t>Predominantly gray matter midbrain structure lying dorsal to the crus cerebri and ventral to the midbrain tegmentum. It is divided into a dorsal, cellularly compact region known as the pars compacta and a more ventrally located, containing more loosely packed cells, the pars reticulata. The most lateral region of the reticulata is identified as the pars lateralis (MM).</t>
  </si>
  <si>
    <t>CNhs12318,CNhs13803,CNhs14076,CNhs14224</t>
  </si>
  <si>
    <t>CATG00000000442.1,CATG00000000512.1,CATG00000000936.1,CATG00000001043.1,CATG00000001185.1,CATG00000001283.1,CATG00000001690.1,CATG00000001710.1,CATG00000001906.1,CATG00000002062.1,CATG00000002561.1,CATG00000002596.1,CATG00000002663.1,CATG00000002664.1,CATG00000002936.1,CATG00000003125.1,CATG00000003278.1,CATG00000003285.1,CATG00000003289.1,CATG00000003291.1,CATG00000003300.1,CATG00000003303.1,CATG00000003309.1,CATG00000003318.1,CATG00000003325.1,CATG00000003470.1,CATG00000003745.1,CATG00000003830.1,CATG00000003854.1,CATG00000003993.1,CATG00000004001.1,CATG00000004036.1,CATG00000004052.1,CATG00000004152.1,CATG00000004224.1,CATG00000004612.1,CATG00000004684.1,CATG00000004816.1,CATG00000004823.1,CATG00000004825.1,CATG00000004844.1,CATG00000004846.1,CATG00000004887.1,CATG00000004937.1,CATG00000005139.1,CATG00000005225.1,CATG00000005272.1,CATG00000005277.1,CATG00000005717.1,CATG00000005734.1,CATG00000005849.1,CATG00000005899.1,CATG00000006034.1,CATG00000006114.1,CATG00000006449.1,CATG00000006466.1,CATG00000006482.1,CATG00000007046.1,CATG00000007117.1,CATG00000007174.1,CATG00000007231.1,CATG00000007243.1,CATG00000007338.1,CATG00000007374.1,CATG00000007495.1,CATG00000007547.1,CATG00000007912.1,CATG00000008313.1,CATG00000008704.1,CATG00000008732.1,CATG00000008896.1,CATG00000008904.1,CATG00000008939.1,CATG00000009483.1,CATG00000009624.1,CATG00000009677.1,CATG00000009732.1,CATG00000009771.1,CATG00000010259.1,CATG00000010260.1,CATG00000010431.1,CATG00000010474.1,CATG00000010577.1,CATG00000010781.1,CATG00000010842.1,CATG00000010961.1,CATG00000010993.1,CATG00000011135.1,CATG00000011431.1,CATG00000011645.1,CATG00000011925.1,CATG00000012476.1,CATG00000012933.1,CATG00000012952.1,CATG00000013067.1,CATG00000013221.1,CATG00000013286.1,CATG00000013468.1,CATG00000013536.1,CATG00000014113.1,CATG00000014150.1,CATG00000014364.1,CATG00000014489.1,CATG00000014654.1,CATG00000014655.1,CATG00000014665.1,CATG00000014738.1,CATG00000015453.1,CATG00000015546.1,CATG00000015838.1,CATG00000016060.1,CATG00000016469.1,CATG00000016559.1,CATG00000017160.1,CATG00000017361.1,CATG00000017368.1,CATG00000017381.1,CATG00000017469.1,CATG00000017549.1,CATG00000017551.1,CATG00000017658.1,CATG00000017664.1,CATG00000018150.1,CATG00000018450.1,CATG00000019125.1,CATG00000019277.1,CATG00000019385.1,CATG00000019478.1,CATG00000019507.1,CATG00000019663.1,CATG00000019683.1,CATG00000019689.1,CATG00000019898.1,CATG00000020280.1,CATG00000020292.1,CATG00000020415.1,CATG00000020733.1,CATG00000020788.1,CATG00000020924.1,CATG00000021421.1,CATG00000021542.1,CATG00000021852.1,CATG00000022055.1,CATG00000022304.1,CATG00000022349.1,CATG00000022351.1,CATG00000022352.1,CATG00000022353.1,CATG00000022360.1,CATG00000022433.1,CATG00000022620.1,CATG00000022775.1,CATG00000022823.1,CATG00000023012.1,CATG00000023146.1,CATG00000023353.1,CATG00000023581.1,CATG00000023701.1,CATG00000023929.1,CATG00000023998.1,CATG00000024064.1,CATG00000024243.1,CATG00000024284.1,CATG00000024618.1,CATG00000024730.1,CATG00000024945.1,CATG00000025051.1,CATG00000025169.1,CATG00000025282.1,CATG00000025349.1,CATG00000025559.1,CATG00000026087.1,CATG00000026187.1,CATG00000026197.1,CATG00000026266.1,CATG00000026456.1,CATG00000026480.1,CATG00000026501.1,CATG00000026893.1,CATG00000026931.1,CATG00000027297.1,CATG00000027323.1,CATG00000027882.1,CATG00000028017.1,CATG00000028019.1,CATG00000028266.1,CATG00000028979.1,CATG00000029163.1,CATG00000029264.1,CATG00000029344.1,CATG00000029423.1,CATG00000029636.1,CATG00000029652.1,CATG00000029682.1,CATG00000030035.1,CATG00000030505.1,CATG00000030675.1,CATG00000030954.1,CATG00000031006.1,CATG00000031007.1,CATG00000031061.1,CATG00000031514.1,CATG00000031515.1,CATG00000031558.1,CATG00000031609.1,CATG00000031689.1,CATG00000032548.1,CATG00000032887.1,CATG00000033225.1,CATG00000033233.1,CATG00000033262.1,CATG00000033685.1,CATG00000033752.1,CATG00000033794.1,CATG00000034480.1,CATG00000034556.1,CATG00000035337.1,CATG00000035401.1,CATG00000035870.1,CATG00000036148.1,CATG00000036166.1,CATG00000036308.1,CATG00000036309.1,CATG00000036498.1,CATG00000036566.1,CATG00000036575.1,CATG00000036627.1,CATG00000036629.1,CATG00000036631.1,CATG00000037053.1,CATG00000037089.1,CATG00000037257.1,CATG00000037274.1,CATG00000037518.1,CATG00000037610.1,CATG00000037923.1,CATG00000038213.1,CATG00000038236.1,CATG00000038289.1,CATG00000038299.1,CATG00000038336.1,CATG00000038373.1,CATG00000038418.1,CATG00000038743.1,CATG00000038847.1,CATG00000039020.1,CATG00000039024.1,CATG00000039087.1,CATG00000039254.1,CATG00000039265.1,CATG00000039308.1,CATG00000039419.1,CATG00000039579.1,CATG00000039603.1,CATG00000039719.1,CATG00000039759.1,CATG00000039787.1,CATG00000039839.1,CATG00000039846.1,CATG00000039925.1,CATG00000039926.1,CATG00000040147.1,CATG00000040167.1,CATG00000040236.1,CATG00000040535.1,CATG00000040561.1,CATG00000040789.1,CATG00000040846.1,CATG00000040897.1,CATG00000040933.1,CATG00000041127.1,CATG00000041207.1,CATG00000041222.1,CATG00000041270.1,CATG00000041437.1,CATG00000041465.1,CATG00000042255.1,CATG00000042286.1,CATG00000042289.1,CATG00000042296.1,CATG00000042625.1,CATG00000042663.1,CATG00000042732.1,CATG00000043513.1,CATG00000043544.1,CATG00000043822.1,CATG00000043868.1,CATG00000043965.1,CATG00000044244.1,CATG00000044367.1,CATG00000044585.1,CATG00000044670.1,CATG00000044674.1,CATG00000045085.1,CATG00000045089.1,CATG00000045387.1,CATG00000045466.1,CATG00000045621.1,CATG00000045800.1,CATG00000046162.1,CATG00000046805.1,CATG00000046943.1,CATG00000047027.1,CATG00000047049.1,CATG00000047069.1,CATG00000047222.1,CATG00000047285.1,CATG00000047323.1,CATG00000047364.1,CATG00000047487.1,CATG00000047791.1,CATG00000047893.1,CATG00000048482.1,CATG00000048737.1,CATG00000049110.1,CATG00000049920.1,CATG00000049924.1,CATG00000050209.1,CATG00000051235.1,CATG00000051350.1,CATG00000052142.1,CATG00000052348.1,CATG00000052649.1,CATG00000053133.1,CATG00000053198.1,CATG00000053385.1,CATG00000053864.1,CATG00000053901.1,CATG00000054046.1,CATG00000054690.1,CATG00000055083.1,CATG00000055463.1,CATG00000055743.1,CATG00000056029.1,CATG00000056050.1,CATG00000056063.1,CATG00000056188.1,CATG00000056232.1,CATG00000056280.1,CATG00000056934.1,CATG00000056944.1,CATG00000057149.1,CATG00000057229.1,CATG00000057268.1,CATG00000057421.1,CATG00000057564.1,CATG00000057664.1,CATG00000057669.1,CATG00000057756.1,CATG00000057762.1,CATG00000057868.1,CATG00000057998.1,CATG00000058006.1,CATG00000058112.1,CATG00000058120.1,CATG00000058125.1,CATG00000058251.1,CATG00000058672.1,CATG00000058915.1,CATG00000059162.1,CATG00000059257.1,CATG00000059365.1,CATG00000059377.1,CATG00000059456.1,CATG00000059477.1,CATG00000059618.1,CATG00000059787.1,CATG00000060044.1,CATG00000060295.1,CATG00000060483.1,CATG00000060563.1,CATG00000060668.1,CATG00000060742.1,CATG00000060795.1,CATG00000060811.1,CATG00000060819.1,CATG00000060841.1,CATG00000060867.1,CATG00000061170.1,CATG00000061182.1,CATG00000061587.1,CATG00000061804.1,CATG00000061929.1,CATG00000061968.1,CATG00000062196.1,CATG00000062238.1,CATG00000062280.1,CATG00000062416.1,CATG00000062514.1,CATG00000062875.1,CATG00000063189.1,CATG00000063217.1,CATG00000063691.1,CATG00000064074.1,CATG00000064470.1,CATG00000064744.1,CATG00000064965.1,CATG00000065425.1,CATG00000065849.1,CATG00000066030.1,CATG00000066191.1,CATG00000066648.1,CATG00000066754.1,CATG00000066837.1,CATG00000066844.1,CATG00000066868.1,CATG00000067038.1,CATG00000067071.1,CATG00000067417.1,CATG00000067526.1,CATG00000067785.1,CATG00000067992.1,CATG00000068171.1,CATG00000068251.1,CATG00000068571.1,CATG00000068644.1,CATG00000068824.1,CATG00000068978.1,CATG00000068982.1,CATG00000069081.1,CATG00000069480.1,CATG00000069907.1,CATG00000070175.1,CATG00000070590.1,CATG00000070697.1,CATG00000071006.1,CATG00000071168.1,CATG00000071610.1,CATG00000071716.1,CATG00000071904.1,CATG00000071965.1,CATG00000072013.1,CATG00000072018.1,CATG00000072049.1,CATG00000072070.1,CATG00000072098.1,CATG00000072220.1,CATG00000072362.1,CATG00000072454.1,CATG00000072456.1,CATG00000072505.1,CATG00000072634.1,CATG00000073065.1,CATG00000073067.1,CATG00000073171.1,CATG00000073400.1,CATG00000073556.1,CATG00000074406.1,CATG00000074419.1,CATG00000074619.1,CATG00000074691.1,CATG00000074717.1,CATG00000074850.1,CATG00000074857.1,CATG00000075194.1,CATG00000075290.1,CATG00000075373.1,CATG00000075498.1,CATG00000075616.1,CATG00000076514.1,CATG00000076883.1,CATG00000076989.1,CATG00000077126.1,CATG00000077371.1,CATG00000077499.1,CATG00000077624.1,CATG00000077761.1,CATG00000077997.1,CATG00000078144.1,CATG00000078153.1,CATG00000078202.1,CATG00000078295.1,CATG00000078703.1,CATG00000078933.1,CATG00000078942.1,CATG00000078951.1,CATG00000079011.1,CATG00000079525.1,CATG00000079668.1,CATG00000079984.1,CATG00000080173.1,CATG00000080176.1,CATG00000080192.1,CATG00000080370.1,CATG00000080429.1,CATG00000080713.1,CATG00000080797.1,CATG00000081067.1,CATG00000081154.1,CATG00000081169.1,CATG00000081561.1,CATG00000081959.1,CATG00000082239.1,CATG00000082306.1,CATG00000082354.1,CATG00000082419.1,CATG00000082627.1,CATG00000083222.1,CATG00000083770.1,CATG00000083795.1,CATG00000083808.1,CATG00000083874.1,CATG00000083913.1,CATG00000084208.1,CATG00000084307.1,CATG00000084554.1,CATG00000084834.1,CATG00000084905.1,CATG00000085038.1,CATG00000085113.1,CATG00000085304.1,CATG00000085406.1,CATG00000085686.1,CATG00000085699.1,CATG00000085700.1,CATG00000085714.1,CATG00000085716.1,CATG00000085737.1,CATG00000085745.1,CATG00000085904.1,CATG00000086553.1,CATG00000086831.1,CATG00000086845.1,CATG00000087178.1,CATG00000087197.1,CATG00000088143.1,CATG00000088311.1,CATG00000088394.1,CATG00000088473.1,CATG00000088656.1,CATG00000088674.1,CATG00000088678.1,CATG00000088994.1,CATG00000089459.1,CATG00000089590.1,CATG00000089605.1,CATG00000089684.1,CATG00000089825.1,CATG00000090688.1,CATG00000090761.1,CATG00000090764.1,CATG00000090775.1,CATG00000090844.1,CATG00000090961.1,CATG00000091247.1,CATG00000091287.1,CATG00000091736.1,CATG00000091886.1,CATG00000091894.1,CATG00000092239.1,CATG00000092298.1,CATG00000092300.1,CATG00000092542.1,CATG00000092544.1,CATG00000092551.1,CATG00000092578.1,CATG00000092581.1,CATG00000092598.1,CATG00000092653.1,CATG00000092810.1,CATG00000093063.1,CATG00000093297.1,CATG00000093350.1,CATG00000093373.1,CATG00000093989.1,CATG00000094140.1,CATG00000094316.1,CATG00000094661.1,CATG00000094716.1,CATG00000094728.1,CATG00000094887.1,CATG00000095248.1,CATG00000095531.1,CATG00000095582.1,CATG00000096087.1,CATG00000096129.1,CATG00000096186.1,CATG00000096261.1,CATG00000096501.1,CATG00000096951.1,CATG00000097033.1,CATG00000097211.1,CATG00000097357.1,CATG00000097465.1,CATG00000097554.1,CATG00000097560.1,CATG00000097665.1,CATG00000097758.1,CATG00000097894.1,CATG00000098346.1,CATG00000098694.1,CATG00000098696.1,CATG00000098907.1,CATG00000099461.1,CATG00000099569.1,CATG00000099817.1,CATG00000099926.1,CATG00000100181.1,CATG00000100290.1,CATG00000100509.1,CATG00000100663.1,CATG00000100664.1,CATG00000100861.1,CATG00000100975.1,CATG00000101402.1,CATG00000101468.1,CATG00000101660.1,CATG00000102004.1,CATG00000102429.1,CATG00000102592.1,CATG00000102810.1,CATG00000103181.1,CATG00000103509.1,CATG00000103708.1,CATG00000103763.1,CATG00000104128.1,CATG00000104381.1,CATG00000104407.1,CATG00000104472.1,CATG00000104592.1,CATG00000104644.1,CATG00000104902.1,CATG00000104911.1,CATG00000105255.1,CATG00000105265.1,CATG00000105464.1,CATG00000105780.1,CATG00000105847.1,CATG00000105927.1,CATG00000105979.1,CATG00000106073.1,CATG00000106211.1,CATG00000106259.1,CATG00000106279.1,CATG00000106639.1,CATG00000107041.1,CATG00000107058.1,CATG00000107157.1,CATG00000107245.1,CATG00000107354.1,CATG00000107360.1,CATG00000107529.1,CATG00000108026.1,CATG00000108296.1,CATG00000108306.1,CATG00000108424.1,CATG00000108456.1,CATG00000108477.1,CATG00000108483.1,CATG00000108673.1,CATG00000108830.1,CATG00000108992.1,CATG00000109118.1,CATG00000109735.1,CATG00000109851.1,CATG00000110436.1,CATG00000110751.1,CATG00000110752.1,CATG00000110764.1,CATG00000110765.1,CATG00000110789.1,CATG00000110805.1,CATG00000110822.1,CATG00000111065.1,CATG00000111634.1,CATG00000112074.1,CATG00000112143.1,CATG00000112146.1,CATG00000112574.1,CATG00000112641.1,CATG00000112642.1,CATG00000112643.1,CATG00000112696.1,CATG00000112709.1,CATG00000112790.1,CATG00000112948.1,CATG00000113677.1,CATG00000113992.1,CATG00000114148.1,CATG00000114165.1,CATG00000114167.1,CATG00000115668.1,CATG00000115794.1,CATG00000115988.1,CATG00000115992.1,CATG00000116115.1,CATG00000116212.1,CATG00000116213.1,CATG00000116216.1,CATG00000116275.1,CATG00000116280.1,CATG00000116822.1,CATG00000116951.1,CATG00000116973.1,CATG00000117005.1,CATG00000117022.1,CATG00000117214.1,CATG00000117227.1,CATG00000117428.1,CATG00000117657.1,CATG00000117930.1,CATG00000118225.1,CATG00000118331.1,CATG00000118395.1,CATG00000118425.1,ENSG00000001561.6,ENSG00000001626.10,ENSG00000001629.5,ENSG00000003987.9,ENSG00000004534.10,ENSG00000004846.12,ENSG00000005339.8,ENSG00000005483.15,ENSG00000005513.9,ENSG00000005810.13,ENSG00000005893.11,ENSG00000005981.8,ENSG00000006611.11,ENSG00000006831.9,ENSG00000006837.7,ENSG00000007174.13,ENSG00000008277.10,ENSG00000008294.16,ENSG00000008311.10,ENSG00000008441.12,ENSG00000008952.12,ENSG00000010282.10,ENSG00000010379.11,ENSG00000011083.4,ENSG00000011201.6,ENSG00000011426.6,ENSG00000011454.12,ENSG00000012048.15,ENSG00000012171.13,ENSG00000012983.7,ENSG00000013297.6,ENSG00000015171.14,ENSG00000017373.11,ENSG00000017621.11,ENSG00000018189.8,ENSG00000018236.10,ENSG00000018625.10,ENSG00000019144.12,ENSG00000019995.6,ENSG00000021300.9,ENSG00000023516.7,ENSG00000026652.9,ENSG00000028116.12,ENSG00000029725.12,ENSG00000032219.14,ENSG00000033170.12,ENSG00000033327.8,ENSG00000034053.10,ENSG00000034239.6,ENSG00000035928.10,ENSG00000038219.8,ENSG00000039319.12,ENSG00000042304.6,ENSG00000044459.10,ENSG00000046651.10,ENSG00000046653.10,ENSG00000046889.14,ENSG00000047230.10,ENSG00000047365.7,ENSG00000047662.4,ENSG00000048649.9,ENSG00000048991.12,ENSG00000049089.9,ENSG00000049246.10,ENSG00000050438.12,ENSG00000052126.10,ENSG00000052841.10,ENSG00000053702.10,ENSG00000054179.7,ENSG00000054523.12,ENSG00000054690.9,ENSG00000054793.9,ENSG00000055609.13,ENSG00000055813.5,ENSG00000056097.11,ENSG00000056736.5,ENSG00000058335.11,ENSG00000058673.11,ENSG00000058866.10,ENSG00000060237.12,ENSG00000060339.9,ENSG00000060749.10,ENSG00000061987.10,ENSG00000062725.5,ENSG00000064042.13,ENSG00000064393.11,ENSG00000064651.9,ENSG00000064787.8,ENSG00000065361.10,ENSG00000065526.6,ENSG00000065548.13,ENSG00000065809.9,ENSG00000066032.14,ENSG00000066084.8,ENSG00000066468.16,ENSG00000067141.12,ENSG00000067842.13,ENSG00000068903.15,ENSG00000069667.11,ENSG00000069712.9,ENSG00000070018.4,ENSG00000070047.7,ENSG00000070214.11,ENSG00000070759.12,ENSG00000071054.11,ENSG00000071246.6,ENSG00000071991.4,ENSG00000072041.12,ENSG00000072071.12,ENSG00000072134.11,ENSG00000072182.8,ENSG00000072415.4,ENSG00000073417.10,ENSG00000073464.7,ENSG00000073921.13,ENSG00000074054.13,ENSG00000074696.8,ENSG00000074855.6,ENSG00000075240.12,ENSG00000075292.14,ENSG00000075539.9,ENSG00000075651.11,ENSG00000075711.16,ENSG00000077063.6,ENSG00000077157.16,ENSG00000077380.11,ENSG00000078124.7,ENSG00000078269.9,ENSG00000078295.11,ENSG00000078328.15,ENSG00000078403.12,ENSG00000078487.13,ENSG00000078549.10,ENSG00000078674.13,ENSG00000078687.12,ENSG00000078804.8,ENSG00000078814.11,ENSG00000079215.9,ENSG00000079337.11,ENSG00000079819.12,ENSG00000080031.5,ENSG00000080200.5,ENSG00000080345.13,ENSG00000080493.9,ENSG00000080573.6,ENSG00000080815.14,ENSG00000080819.2,ENSG00000080822.12,ENSG00000080824.14,ENSG00000081138.9,ENSG00000081479.8,ENSG00000081818.1,ENSG00000081913.9,ENSG00000082269.12,ENSG00000082397.11,ENSG00000082805.15,ENSG00000082996.15,ENSG00000083067.18,ENSG00000083290.15,ENSG00000083544.9,ENSG00000083642.14,ENSG00000084453.12,ENSG00000084676.11,ENSG00000084710.9,ENSG00000085224.16,ENSG00000086205.12,ENSG00000086288.7,ENSG00000087053.14,ENSG00000087095.8,ENSG00000087250.4,ENSG00000087258.9,ENSG00000087301.4,ENSG00000087495.12,ENSG00000088367.16,ENSG00000088387.13,ENSG00000088854.11,ENSG00000089041.12,ENSG00000089048.10,ENSG00000089847.8,ENSG00000090905.13,ENSG00000091129.15,ENSG00000091513.10,ENSG00000091656.11,ENSG00000092421.12,ENSG00000092529.18,ENSG00000092871.12,ENSG00000092964.12,ENSG00000095637.16,ENSG00000095787.17,ENSG00000099219.9,ENSG00000099282.5,ENSG00000099338.18,ENSG00000099822.2,ENSG00000099840.9,ENSG00000099949.14,ENSG00000099954.14,ENSG00000100142.10,ENSG00000100146.12,ENSG00000100181.17,ENSG00000100191.4,ENSG00000100285.9,ENSG00000100399.11,ENSG00000100427.11,ENSG00000100490.5,ENSG00000100523.10,ENSG00000100578.10,ENSG00000100592.11,ENSG00000100697.10,ENSG00000100852.8,ENSG00000100884.5,ENSG00000101004.10,ENSG00000101049.10,ENSG00000101144.8,ENSG00000101197.8,ENSG00000101203.12,ENSG00000101276.10,ENSG00000101367.8,ENSG00000101463.5,ENSG00000101542.5,ENSG00000101544.4,ENSG00000101638.9,ENSG00000101639.14,ENSG00000101654.13,ENSG00000101745.11,ENSG00000101751.6,ENSG00000101868.6,ENSG00000102053.11,ENSG00000102271.9,ENSG00000102290.17,ENSG00000102362.11,ENSG00000102383.9,ENSG00000102409.9,ENSG00000102452.11,ENSG00000102466.11,ENSG00000102547.14,ENSG00000102606.13,ENSG00000102858.8,ENSG00000102934.5,ENSG00000102935.7,ENSG00000103089.4,ENSG00000103184.7,ENSG00000103227.14,ENSG00000103460.12,ENSG00000103540.12,ENSG00000103740.5,ENSG00000103742.7,ENSG00000104067.12,ENSG00000104133.10,ENSG00000104177.13,ENSG00000104205.8,ENSG00000104218.9,ENSG00000104267.5,ENSG00000104343.15,ENSG00000104381.8,ENSG00000104412.3,ENSG00000104695.8,ENSG00000104722.9,ENSG00000104725.9,ENSG00000104728.11,ENSG00000104833.6,ENSG00000105146.8,ENSG00000105227.10,ENSG00000105229.2,ENSG00000105290.7,ENSG00000105499.9,ENSG00000105559.7,ENSG00000105605.3,ENSG00000105643.5,ENSG00000105695.10,ENSG00000105767.2,ENSG00000105855.5,ENSG00000105894.7,ENSG00000105926.11,ENSG00000105963.9,ENSG00000105993.10,ENSG00000106069.16,ENSG00000106278.7,ENSG00000106344.4,ENSG00000106443.10,ENSG00000106615.5,ENSG00000106692.9,ENSG00000106701.7,ENSG00000106772.13,ENSG00000106829.14,ENSG00000107186.12,ENSG00000107317.7,ENSG00000107331.12,ENSG00000107518.12,ENSG00000107551.16,ENSG00000107719.8,ENSG00000107771.11,ENSG00000107854.5,ENSG00000107863.12,ENSG00000107890.12,ENSG00000107902.9,ENSG00000107951.8,ENSG00000108055.9,ENSG00000108239.8,ENSG00000108349.10,ENSG00000108381.6,ENSG00000108387.10,ENSG00000108799.8,ENSG00000108848.11,ENSG00000109046.10,ENSG00000109089.7,ENSG00000109099.9,ENSG00000109107.9,ENSG00000109339.14,ENSG00000109458.4,ENSG00000109654.10,ENSG00000109689.10,ENSG00000109756.4,ENSG00000109771.11,ENSG00000109794.9,ENSG00000109819.4,ENSG00000109846.3,ENSG00000109906.9,ENSG00000109944.6,ENSG00000109956.8,ENSG00000110318.9,ENSG00000110436.7,ENSG00000110844.9,ENSG00000110887.3,ENSG00000110888.13,ENSG00000111011.13,ENSG00000111110.7,ENSG00000111142.9,ENSG00000111262.4,ENSG00000111266.4,ENSG00000111783.8,ENSG00000111912.14,ENSG00000111961.12,ENSG00000112200.12,ENSG00000112214.6,ENSG00000112280.11,ENSG00000112309.6,ENSG00000112379.8,ENSG00000112531.12,ENSG00000112701.13,ENSG00000112739.12,ENSG00000112796.5,ENSG00000112851.10,ENSG00000112893.5,ENSG00000113231.9,ENSG00000113240.8,ENSG00000113319.7,ENSG00000113356.6,ENSG00000113396.8,ENSG00000113522.9,ENSG00000113578.13,ENSG00000113594.5,ENSG00000113597.13,ENSG00000113649.7,ENSG00000113742.8,ENSG00000114166.7,ENSG00000114439.14,ENSG00000114473.9,ENSG00000114757.14,ENSG00000114857.13,ENSG00000114948.8,ENSG00000114993.11,ENSG00000115252.14,ENSG00000115266.7,ENSG00000115295.15,ENSG00000115355.11,ENSG00000115365.7,ENSG00000115392.7,ENSG00000115421.8,ENSG00000115464.10,ENSG00000115468.7,ENSG00000115504.10,ENSG00000115760.9,ENSG00000115808.7,ENSG00000115896.11,ENSG00000115904.8,ENSG00000116147.12,ENSG00000116266.6,ENSG00000116497.13,ENSG00000116539.6,ENSG00000116574.4,ENSG00000116661.9,ENSG00000116675.11,ENSG00000116754.9,ENSG00000116984.8,ENSG00000117020.12,ENSG00000117115.8,ENSG00000117174.6,ENSG00000117266.11,ENSG00000117400.10,ENSG00000117461.10,ENSG00000117477.8,ENSG00000117480.11,ENSG00000117523.11,ENSG00000117569.14,ENSG00000117697.10,ENSG00000117707.11,ENSG00000118058.16,ENSG00000118200.10,ENSG00000118298.6,ENSG00000118307.14,ENSG00000118322.8,ENSG00000118363.7,ENSG00000118473.17,ENSG00000118482.7,ENSG00000118785.9,ENSG00000118985.10,ENSG00000119121.17,ENSG00000119596.13,ENSG00000119640.4,ENSG00000119684.11,ENSG00000119685.15,ENSG00000119699.3,ENSG00000119707.9,ENSG00000119729.6,ENSG00000119737.5,ENSG00000120251.14,ENSG00000120324.4,ENSG00000120457.7,ENSG00000120458.5,ENSG00000120594.12,ENSG00000120688.7,ENSG00000120784.11,ENSG00000120885.15,ENSG00000121005.4,ENSG00000121653.7,ENSG00000121871.3,ENSG00000121904.13,ENSG00000122008.11,ENSG00000122435.5,ENSG00000122507.16,ENSG00000122545.13,ENSG00000122574.6,ENSG00000122679.4,ENSG00000122863.5,ENSG00000123095.5,ENSG00000123104.7,ENSG00000123106.6,ENSG00000123119.7,ENSG00000123200.12,ENSG00000123552.13,ENSG00000123560.9,ENSG00000123570.3,ENSG00000123612.11,ENSG00000123636.13,ENSG00000123700.4,ENSG00000124103.8,ENSG00000124126.9,ENSG00000124177.10,ENSG00000124207.12,ENSG00000124222.17,ENSG00000124251.6,ENSG00000124275.10,ENSG00000124374.8,ENSG00000124406.12,ENSG00000124479.8,ENSG00000124486.8,ENSG00000124523.10,ENSG00000124788.13,ENSG00000124920.9,ENSG00000125124.7,ENSG00000125247.11,ENSG00000125285.4,ENSG00000125355.11,ENSG00000125386.10,ENSG00000125462.12,ENSG00000125703.10,ENSG00000125814.13,ENSG00000125820.5,ENSG00000126070.14,ENSG00000126214.16,ENSG00000126217.16,ENSG00000126777.13,ENSG00000126803.8,ENSG00000126822.11,ENSG00000126861.4,ENSG00000126870.11,ENSG00000126878.8,ENSG00000127249.10,ENSG00000127252.4,ENSG00000127324.4,ENSG00000127325.14,ENSG00000127328.17,ENSG00000127412.2,ENSG00000127561.10,ENSG00000127603.19,ENSG00000127914.12,ENSG00000127955.11,ENSG00000127980.11,ENSG00000128242.8,ENSG00000128266.7,ENSG00000128487.12,ENSG00000128645.11,ENSG00000128654.9,ENSG00000128655.12,ENSG00000129003.11,ENSG00000129151.4,ENSG00000129244.4,ENSG00000129422.9,ENSG00000129932.3,ENSG00000130150.7,ENSG00000130224.10,ENSG00000130254.7,ENSG00000130283.7,ENSG00000130287.9,ENSG00000130294.10,ENSG00000130338.8,ENSG00000130396.16,ENSG00000130643.4,ENSG00000130653.11,ENSG00000130695.9,ENSG00000130787.9,ENSG00000130962.13,ENSG00000131095.7,ENSG00000131381.8,ENSG00000131386.13,ENSG00000131409.8,ENSG00000131437.11,ENSG00000131470.10,ENSG00000131626.11,ENSG00000131711.10,ENSG00000131849.10,ENSG00000131899.6,ENSG00000132122.7,ENSG00000132142.15,ENSG00000132164.5,ENSG00000132334.12,ENSG00000132466.13,ENSG00000132485.8,ENSG00000132640.10,ENSG00000132692.14,ENSG00000132702.8,ENSG00000132718.7,ENSG00000132780.12,ENSG00000132832.5,ENSG00000132846.5,ENSG00000132854.14,ENSG00000132911.4,ENSG00000132970.8,ENSG00000133104.8,ENSG00000133111.3,ENSG00000133116.6,ENSG00000133121.16,ENSG00000133142.13,ENSG00000133256.8,ENSG00000133460.15,ENSG00000133739.11,ENSG00000133958.9,ENSG00000134042.8,ENSG00000134152.6,ENSG00000134222.12,ENSG00000134243.7,ENSG00000134255.9,ENSG00000134532.11,ENSG00000134548.5,ENSG00000134594.4,ENSG00000134716.5,ENSG00000134744.9,ENSG00000134769.17,ENSG00000134817.9,ENSG00000134851.8,ENSG00000134874.13,ENSG00000134897.9,ENSG00000134982.12,ENSG00000135049.11,ENSG00000135063.13,ENSG00000135093.8,ENSG00000135164.14,ENSG00000135205.10,ENSG00000135250.12,ENSG00000135298.9,ENSG00000135338.9,ENSG00000135365.11,ENSG00000135473.10,ENSG00000135525.14,ENSG00000135541.16,ENSG00000135643.4,ENSG00000135744.7,ENSG00000135750.10,ENSG00000135905.14,ENSG00000135916.11,ENSG00000135924.11,ENSG00000135951.10,ENSG00000135968.15,ENSG00000135976.12,ENSG00000136051.9,ENSG00000136098.12,ENSG00000136144.7,ENSG00000136160.10,ENSG00000136237.14,ENSG00000136274.8,ENSG00000136457.5,ENSG00000136541.10,ENSG00000136828.14,ENSG00000136861.13,ENSG00000136866.9,ENSG00000136870.6,ENSG00000136895.14,ENSG00000136960.8,ENSG00000137221.10,ENSG00000137261.9,ENSG00000137266.10,ENSG00000137269.10,ENSG00000137449.11,ENSG00000137502.5,ENSG00000137601.11,ENSG00000137710.10,ENSG00000137776.12,ENSG00000137871.15,ENSG00000137872.11,ENSG00000137941.12,ENSG00000137960.5,ENSG00000138018.13,ENSG00000138032.16,ENSG00000138035.10,ENSG00000138316.6,ENSG00000138398.11,ENSG00000138434.12,ENSG00000138448.7,ENSG00000138587.5,ENSG00000138593.4,ENSG00000138650.7,ENSG00000138653.5,ENSG00000138688.11,ENSG00000138698.10,ENSG00000138709.13,ENSG00000138756.13,ENSG00000138769.6,ENSG00000139116.13,ENSG00000139132.10,ENSG00000139173.5,ENSG00000139190.12,ENSG00000139220.12,ENSG00000139292.8,ENSG00000139352.3,ENSG00000139437.13,ENSG00000139438.5,ENSG00000139737.17,ENSG00000139746.11,ENSG00000139793.14,ENSG00000139910.15,ENSG00000139915.14,ENSG00000140057.4,ENSG00000140067.6,ENSG00000140153.13,ENSG00000140386.8,ENSG00000140471.12,ENSG00000140479.12,ENSG00000140600.12,ENSG00000140836.10,ENSG00000140848.12,ENSG00000140873.11,ENSG00000140905.5,ENSG00000141279.11,ENSG00000141338.9,ENSG00000141376.16,ENSG00000141391.9,ENSG00000141431.5,ENSG00000141433.8,ENSG00000141447.12,ENSG00000141458.8,ENSG00000141469.12,ENSG00000141524.11,ENSG00000141540.6,ENSG00000141542.6,ENSG00000141639.7,ENSG00000141668.5,ENSG00000141934.5,ENSG00000142185.12,ENSG00000142319.14,ENSG00000142875.15,ENSG00000143126.7,ENSG00000143153.8,ENSG00000143344.11,ENSG00000143376.8,ENSG00000143458.7,ENSG00000143469.12,ENSG00000143603.14,ENSG00000143630.5,ENSG00000143772.5,ENSG00000143776.14,ENSG00000143858.7,ENSG00000143919.10,ENSG00000143933.12,ENSG00000143995.15,ENSG00000144036.10,ENSG00000144224.12,ENSG00000144229.7,ENSG00000144230.12,ENSG00000144283.17,ENSG00000144357.12,ENSG00000144395.13,ENSG00000144406.14,ENSG00000144674.12,ENSG00000144815.10,ENSG00000144847.8,ENSG00000144935.10,ENSG00000145020.10,ENSG00000145075.7,ENSG00000145198.10,ENSG00000145284.7,ENSG00000145362.12,ENSG00000145390.7,ENSG00000145555.10,ENSG00000145708.6,ENSG00000145734.14,ENSG00000145794.12,ENSG00000145832.8,ENSG00000145888.6,ENSG00000146005.3,ENSG00000146006.7,ENSG00000146122.12,ENSG00000146205.9,ENSG00000146216.7,ENSG00000146378.5,ENSG00000146414.11,ENSG00000146463.7,ENSG00000146592.12,ENSG00000146966.8,ENSG00000147050.10,ENSG00000147421.13,ENSG00000147432.2,ENSG00000147488.7,ENSG00000147588.6,ENSG00000147654.10,ENSG00000148053.11,ENSG00000148123.10,ENSG00000148143.8,ENSG00000148218.11,ENSG00000148219.12,ENSG00000148408.8,ENSG00000148468.12,ENSG00000148541.8,ENSG00000148655.10,ENSG00000148690.10,ENSG00000148734.7,ENSG00000148826.6,ENSG00000148948.3,ENSG00000149050.5,ENSG00000149218.4,ENSG00000149231.7,ENSG00000149294.12,ENSG00000149311.13,ENSG00000149403.7,ENSG00000149527.13,ENSG00000149557.8,ENSG00000149571.6,ENSG00000149599.11,ENSG00000149633.7,ENSG00000149679.7,ENSG00000150048.6,ENSG00000150076.18,ENSG00000150201.10,ENSG00000150275.13,ENSG00000150361.7,ENSG00000150471.11,ENSG00000150510.11,ENSG00000150656.10,ENSG00000150672.12,ENSG00000150756.9,ENSG00000150760.8,ENSG00000150764.9,ENSG00000150867.9,ENSG00000151023.12,ENSG00000151025.9,ENSG00000151150.16,ENSG00000151240.11,ENSG00000151320.6,ENSG00000151322.14,ENSG00000151338.14,ENSG00000151422.8,ENSG00000151461.15,ENSG00000151552.7,ENSG00000151572.12,ENSG00000151689.8,ENSG00000151692.10,ENSG00000151718.11,ENSG00000151746.9,ENSG00000151914.13,ENSG00000151917.13,ENSG00000151967.14,ENSG00000152127.4,ENSG00000152133.10,ENSG00000152154.6,ENSG00000152208.7,ENSG00000152404.11,ENSG00000152409.8,ENSG00000152487.6,ENSG00000152527.9,ENSG00000152578.8,ENSG00000152583.8,ENSG00000152689.13,ENSG00000152910.14,ENSG00000153015.11,ENSG00000153130.13,ENSG00000153140.4,ENSG00000153147.5,ENSG00000153291.11,ENSG00000153561.8,ENSG00000153707.11,ENSG00000153822.9,ENSG00000153902.9,ENSG00000153914.11,ENSG00000153930.6,ENSG00000154143.2,ENSG00000154258.12,ENSG00000154262.8,ENSG00000154310.12,ENSG00000154316.10,ENSG00000154380.12,ENSG00000154479.8,ENSG00000154493.13,ENSG00000154511.7,ENSG00000154608.9,ENSG00000154654.10,ENSG00000154655.10,ENSG00000154678.12,ENSG00000154727.6,ENSG00000154864.7,ENSG00000154975.9,ENSG00000155100.6,ENSG00000155545.15,ENSG00000155592.11,ENSG00000155621.10,ENSG00000155622.6,ENSG00000155816.15,ENSG00000155886.7,ENSG00000155897.5,ENSG00000156239.7,ENSG00000156313.8,ENSG00000156475.14,ENSG00000157103.6,ENSG00000157106.12,ENSG00000157259.6,ENSG00000157388.9,ENSG00000157502.8,ENSG00000157734.9,ENSG00000157741.10,ENSG00000157827.15,ENSG00000157851.12,ENSG00000157890.13,ENSG00000157985.13,ENSG00000158077.4,ENSG00000158079.10,ENSG00000158234.8,ENSG00000158296.9,ENSG00000158315.6,ENSG00000158352.11,ENSG00000158417.6,ENSG00000158528.7,ENSG00000158636.12,ENSG00000158715.5,ENSG00000158859.9,ENSG00000158865.8,ENSG00000158887.11,ENSG00000158987.15,ENSG00000159713.6,ENSG00000159784.13,ENSG00000159871.10,ENSG00000159882.8,ENSG00000160007.13,ENSG00000160111.8,ENSG00000160179.14,ENSG00000160191.13,ENSG00000160305.13,ENSG00000160307.5,ENSG00000160321.10,ENSG00000160323.14,ENSG00000160469.12,ENSG00000160551.5,ENSG00000160633.8,ENSG00000160678.7,ENSG00000160781.11,ENSG00000160953.10,ENSG00000160961.7,ENSG00000161270.15,ENSG00000161298.12,ENSG00000161509.9,ENSG00000161692.13,ENSG00000161896.6,ENSG00000162073.9,ENSG00000162174.8,ENSG00000162374.12,ENSG00000162526.6,ENSG00000162545.5,ENSG00000162572.15,ENSG00000162599.11,ENSG00000162664.12,ENSG00000162670.8,ENSG00000162729.9,ENSG00000162814.6,ENSG00000162869.11,ENSG00000162944.6,ENSG00000162949.12,ENSG00000162959.9,ENSG00000163053.6,ENSG00000163072.10,ENSG00000163166.9,ENSG00000163285.7,ENSG00000163393.8,ENSG00000163485.11,ENSG00000163517.10,ENSG00000163531.11,ENSG00000163536.8,ENSG00000163539.11,ENSG00000163617.6,ENSG00000163625.11,ENSG00000163629.8,ENSG00000163666.4,ENSG00000163681.10,ENSG00000163697.12,ENSG00000163794.6,ENSG00000163873.5,ENSG00000163904.8,ENSG00000163909.6,ENSG00000164050.8,ENSG00000164066.8,ENSG00000164070.7,ENSG00000164089.4,ENSG00000164118.8,ENSG00000164124.6,ENSG00000164176.8,ENSG00000164181.9,ENSG00000164188.4,ENSG00000164190.12,ENSG00000164209.12,ENSG00000164221.8,ENSG00000164303.6,ENSG00000164402.9,ENSG00000164403.10,ENSG00000164530.9,ENSG00000164627.13,ENSG00000164659.10,ENSG00000164663.9,ENSG00000164749.7,ENSG00000164830.13,ENSG00000164841.4,ENSG00000164853.8,ENSG00000164867.6,ENSG00000164929.12,ENSG00000164989.11,ENSG00000165084.11,ENSG00000165113.8,ENSG00000165156.10,ENSG00000165288.10,ENSG00000165300.6,ENSG00000165309.9,ENSG00000165322.13,ENSG00000165323.11,ENSG00000165388.8,ENSG00000165424.6,ENSG00000165443.7,ENSG00000165476.8,ENSG00000165478.6,ENSG00000165525.13,ENSG00000165548.6,ENSG00000165566.11,ENSG00000165714.6,ENSG00000165795.16,ENSG00000165807.3,ENSG00000165813.12,ENSG00000165959.7,ENSG00000166004.10,ENSG00000166091.15,ENSG00000166123.9,ENSG00000166192.10,ENSG00000166348.13,ENSG00000166387.7,ENSG00000166398.8,ENSG00000166407.9,ENSG00000166432.10,ENSG00000166473.12,ENSG00000166562.4,ENSG00000166682.6,ENSG00000166689.10,ENSG00000166734.14,ENSG00000166833.15,ENSG00000166839.12,ENSG00000166845.9,ENSG00000166912.12,ENSG00000166925.4,ENSG00000166963.8,ENSG00000167037.14,ENSG00000167191.7,ENSG00000167216.12,ENSG00000167232.9,ENSG00000167244.13,ENSG00000167363.9,ENSG00000167414.4,ENSG00000167487.7,ENSG00000167524.10,ENSG00000167554.10,ENSG00000167614.9,ENSG00000167641.6,ENSG00000167685.10,ENSG00000167723.10,ENSG00000167755.9,ENSG00000167889.8,ENSG00000167964.8,ENSG00000167995.11,ENSG00000168135.4,ENSG00000168137.11,ENSG00000168172.4,ENSG00000168216.6,ENSG00000168259.10,ENSG00000168280.12,ENSG00000168297.11,ENSG00000168309.12,ENSG00000168314.13,ENSG00000168350.6,ENSG00000168481.4,ENSG00000168546.6,ENSG00000168646.8,ENSG00000168702.12,ENSG00000168710.13,ENSG00000168875.1,ENSG00000168916.11,ENSG00000169006.6,ENSG00000169062.10,ENSG00000169085.7,ENSG00000169181.8,ENSG00000169306.5,ENSG00000169313.9,ENSG00000169398.15,ENSG00000169562.9,ENSG00000169760.13,ENSG00000169856.7,ENSG00000169862.14,ENSG00000169891.13,ENSG00000170017.8,ENSG00000170075.8,ENSG00000170085.13,ENSG00000170242.13,ENSG00000170264.8,ENSG00000170271.6,ENSG00000170390.10,ENSG00000170525.14,ENSG00000170624.9,ENSG00000170634.8,ENSG00000170743.12,ENSG00000170759.10,ENSG00000170775.2,ENSG00000170837.2,ENSG00000170871.7,ENSG00000170915.8,ENSG00000170946.10,ENSG00000170954.7,ENSG00000171130.13,ENSG00000171189.12,ENSG00000171316.7,ENSG00000171357.5,ENSG00000171368.10,ENSG00000171492.10,ENSG00000171587.10,ENSG00000171634.12,ENSG00000171714.10,ENSG00000171766.11,ENSG00000171877.15,ENSG00000171885.9,ENSG00000171914.10,ENSG00000171956.5,ENSG00000172005.6,ENSG00000172006.7,ENSG00000172137.14,ENSG00000172264.12,ENSG00000172346.10,ENSG00000172361.5,ENSG00000172461.6,ENSG00000172508.6,ENSG00000172687.9,ENSG00000172766.14,ENSG00000172803.13,ENSG00000172869.10,ENSG00000172915.14,ENSG00000172992.7,ENSG00000172995.12,ENSG00000173041.7,ENSG00000173064.6,ENSG00000173175.10,ENSG00000173258.8,ENSG00000173267.9,ENSG00000173320.5,ENSG00000173681.12,ENSG00000173786.12,ENSG00000173811.6,ENSG00000173</t>
  </si>
  <si>
    <t>UBERON:0002046</t>
  </si>
  <si>
    <t>thyroid gland</t>
  </si>
  <si>
    <t>A two-lobed endocrine gland found in all vertebrates, located in front of and on either side of the trachea in humans, and producing various hormones, such as triiodothyronine and calcitonin[BTO].</t>
  </si>
  <si>
    <t>CNhs10634,CNhs11769</t>
  </si>
  <si>
    <t>CATG00000000205.1,CATG00000000459.1,CATG00000000460.1,CATG00000000462.1,CATG00000000508.1,CATG00000001086.1,CATG00000001193.1,CATG00000001266.1,CATG00000001565.1,CATG00000001795.1,CATG00000001837.1,CATG00000002118.1,CATG00000002383.1,CATG00000002571.1,CATG00000002734.1,CATG00000002986.1,CATG00000002995.1,CATG00000003891.1,CATG00000004070.1,CATG00000004301.1,CATG00000004616.1,CATG00000004702.1,CATG00000004802.1,CATG00000005325.1,CATG00000005633.1,CATG00000005766.1,CATG00000005894.1,CATG00000005953.1,CATG00000006040.1,CATG00000006051.1,CATG00000006092.1,CATG00000006167.1,CATG00000007143.1,CATG00000007179.1,CATG00000007481.1,CATG00000007594.1,CATG00000007803.1,CATG00000008009.1,CATG00000008305.1,CATG00000008747.1,CATG00000008781.1,CATG00000009304.1,CATG00000009814.1,CATG00000010090.1,CATG00000010164.1,CATG00000010350.1,CATG00000010581.1,CATG00000010629.1,CATG00000010803.1,CATG00000010914.1,CATG00000011496.1,CATG00000011929.1,CATG00000012129.1,CATG00000012317.1,CATG00000012980.1,CATG00000013219.1,CATG00000013335.1,CATG00000013534.1,CATG00000013797.1,CATG00000013994.1,CATG00000014145.1,CATG00000014284.1,CATG00000015049.1,CATG00000015176.1,CATG00000015306.1,CATG00000015651.1,CATG00000016425.1,CATG00000016668.1,CATG00000016730.1,CATG00000016792.1,CATG00000016806.1,CATG00000016897.1,CATG00000017442.1,CATG00000017742.1,CATG00000017863.1,CATG00000018209.1,CATG00000018304.1,CATG00000018528.1,CATG00000018579.1,CATG00000018591.1,CATG00000019364.1,CATG00000019708.1,CATG00000019868.1,CATG00000021081.1,CATG00000021421.1,CATG00000021467.1,CATG00000021475.1,CATG00000021880.1,CATG00000022144.1,CATG00000022162.1,CATG00000022193.1,CATG00000022372.1,CATG00000022458.1,CATG00000023100.1,CATG00000023290.1,CATG00000023310.1,CATG00000023686.1,CATG00000023696.1,CATG00000024276.1,CATG00000024682.1,CATG00000024944.1,CATG00000024981.1,CATG00000025304.1,CATG00000025798.1,CATG00000025912.1,CATG00000026223.1,CATG00000026337.1,CATG00000026345.1,CATG00000026362.1,CATG00000027024.1,CATG00000027047.1,CATG00000027162.1,CATG00000027291.1,CATG00000027292.1,CATG00000027692.1,CATG00000027951.1,CATG00000028445.1,CATG00000028825.1,CATG00000029272.1,CATG00000029691.1,CATG00000029692.1,CATG00000029694.1,CATG00000029699.1,CATG00000029811.1,CATG00000030155.1,CATG00000030157.1,CATG00000030280.1,CATG00000031272.1,CATG00000032364.1,CATG00000032412.1,CATG00000032880.1,CATG00000033150.1,CATG00000033271.1,CATG00000033273.1,CATG00000033397.1,CATG00000033590.1,CATG00000033592.1,CATG00000033698.1,CATG00000033801.1,CATG00000034066.1,CATG00000034518.1,CATG00000034599.1,CATG00000034669.1,CATG00000034672.1,CATG00000034675.1,CATG00000034896.1,CATG00000035905.1,CATG00000035907.1,CATG00000035938.1,CATG00000035951.1,CATG00000036157.1,CATG00000036166.1,CATG00000036521.1,CATG00000036860.1,CATG00000036987.1,CATG00000037105.1,CATG00000037107.1,CATG00000037506.1,CATG00000037523.1,CATG00000037762.1,CATG00000037763.1,CATG00000037766.1,CATG00000037767.1,CATG00000037768.1,CATG00000038228.1,CATG00000038606.1,CATG00000038623.1,CATG00000038784.1,CATG00000038881.1,CATG00000038884.1,CATG00000038971.1,CATG00000039206.1,CATG00000039369.1,CATG00000039514.1,CATG00000039691.1,CATG00000039927.1,CATG00000039995.1,CATG00000040073.1,CATG00000040383.1,CATG00000040576.1,CATG00000040597.1,CATG00000040659.1,CATG00000040690.1,CATG00000040694.1,CATG00000040859.1,CATG00000040872.1,CATG00000040997.1,CATG00000041004.1,CATG00000041385.1,CATG00000041704.1,CATG00000042245.1,CATG00000042494.1,CATG00000042669.1,CATG00000042712.1,CATG00000043269.1,CATG00000043691.1,CATG00000043692.1,CATG00000043700.1,CATG00000044080.1,CATG00000044085.1,CATG00000044176.1,CATG00000044225.1,CATG00000044301.1,CATG00000044399.1,CATG00000045279.1,CATG00000045327.1,CATG00000045802.1,CATG00000046435.1,CATG00000046492.1,CATG00000046908.1,CATG00000047385.1,CATG00000047645.1,CATG00000047874.1,CATG00000048000.1,CATG00000048016.1,CATG00000048331.1,CATG00000048359.1,CATG00000048700.1,CATG00000049198.1,CATG00000049233.1,CATG00000049237.1,CATG00000049263.1,CATG00000049558.1,CATG00000049632.1,CATG00000049806.1,CATG00000049936.1,CATG00000049953.1,CATG00000050032.1,CATG00000050150.1,CATG00000050387.1,CATG00000050681.1,CATG00000051290.1,CATG00000051320.1,CATG00000052038.1,CATG00000052054.1,CATG00000052060.1,CATG00000052673.1,CATG00000052943.1,CATG00000053032.1,CATG00000053606.1,CATG00000053614.1,CATG00000054083.1,CATG00000054182.1,CATG00000054511.1,CATG00000054555.1,CATG00000054630.1,CATG00000054931.1,CATG00000055078.1,CATG00000055173.1,CATG00000055348.1,CATG00000055636.1,CATG00000055773.1,CATG00000055806.1,CATG00000055922.1,CATG00000056129.1,CATG00000056150.1,CATG00000056152.1,CATG00000056186.1,CATG00000056189.1,CATG00000056282.1,CATG00000056464.1,CATG00000056897.1,CATG00000057124.1,CATG00000057239.1,CATG00000057258.1,CATG00000057487.1,CATG00000057580.1,CATG00000057888.1,CATG00000057972.1,CATG00000058376.1,CATG00000058394.1,CATG00000058619.1,CATG00000058898.1,CATG00000058931.1,CATG00000058940.1,CATG00000058945.1,CATG00000058946.1,CATG00000059134.1,CATG00000059442.1,CATG00000059443.1,CATG00000059542.1,CATG00000059560.1,CATG00000059671.1,CATG00000059868.1,CATG00000060265.1,CATG00000061572.1,CATG00000061596.1,CATG00000062072.1,CATG00000062540.1,CATG00000062658.1,CATG00000062762.1,CATG00000063716.1,CATG00000063863.1,CATG00000063899.1,CATG00000064388.1,CATG00000064422.1,CATG00000064632.1,CATG00000064664.1,CATG00000064748.1,CATG00000064847.1,CATG00000064863.1,CATG00000064954.1,CATG00000064955.1,CATG00000065030.1,CATG00000065239.1,CATG00000065336.1,CATG00000065359.1,CATG00000066198.1,CATG00000066268.1,CATG00000066617.1,CATG00000066957.1,CATG00000067119.1,CATG00000067316.1,CATG00000067576.1,CATG00000067693.1,CATG00000067697.1,CATG00000068903.1,CATG00000069048.1,CATG00000069236.1,CATG00000070060.1,CATG00000070350.1,CATG00000070365.1,CATG00000070512.1,CATG00000071007.1,CATG00000071171.1,CATG00000071388.1,CATG00000071451.1,CATG00000071570.1,CATG00000071673.1,CATG00000071728.1,CATG00000071768.1,CATG00000072359.1,CATG00000072551.1,CATG00000072640.1,CATG00000072675.1,CATG00000072834.1,CATG00000072835.1,CATG00000073012.1,CATG00000073333.1,CATG00000073730.1,CATG00000074157.1,CATG00000074482.1,CATG00000074523.1,CATG00000074635.1,CATG00000074637.1,CATG00000074739.1,CATG00000074740.1,CATG00000074802.1,CATG00000074856.1,CATG00000075516.1,CATG00000076079.1,CATG00000076246.1,CATG00000076722.1,CATG00000076972.1,CATG00000077732.1,CATG00000077986.1,CATG00000078608.1,CATG00000078989.1,CATG00000079699.1,CATG00000079766.1,CATG00000079871.1,CATG00000080157.1,CATG00000080189.1,CATG00000080245.1,CATG00000080296.1,CATG00000080486.1,CATG00000080658.1,CATG00000080673.1,CATG00000080769.1,CATG00000080814.1,CATG00000081352.1,CATG00000082231.1,CATG00000082350.1,CATG00000083013.1,CATG00000083320.1,CATG00000083754.1,CATG00000083839.1,CATG00000083924.1,CATG00000084021.1,CATG00000084511.1,CATG00000084905.1,CATG00000085245.1,CATG00000085348.1,CATG00000086009.1,CATG00000086213.1,CATG00000086663.1,CATG00000086965.1,CATG00000087041.1,CATG00000087152.1,CATG00000087276.1,CATG00000087491.1,CATG00000087661.1,CATG00000087935.1,CATG00000088106.1,CATG00000088274.1,CATG00000088294.1,CATG00000088304.1,CATG00000088944.1,CATG00000088950.1,CATG00000089009.1,CATG00000090121.1,CATG00000090248.1,CATG00000090411.1,CATG00000090563.1,CATG00000090564.1,CATG00000090594.1,CATG00000090637.1,CATG00000090640.1,CATG00000091162.1,CATG00000091684.1,CATG00000091926.1,CATG00000092325.1,CATG00000092857.1,CATG00000093002.1,CATG00000093047.1,CATG00000093400.1,CATG00000093864.1,CATG00000094237.1,CATG00000095450.1,CATG00000095654.1,CATG00000095704.1,CATG00000095998.1,CATG00000096010.1,CATG00000096086.1,CATG00000096399.1,CATG00000096599.1,CATG00000096918.1,CATG00000097088.1,CATG00000097105.1,CATG00000097246.1,CATG00000097429.1,CATG00000097473.1,CATG00000097546.1,CATG00000097663.1,CATG00000097671.1,CATG00000098129.1,CATG00000098191.1,CATG00000098355.1,CATG00000098844.1,CATG00000099157.1,CATG00000099442.1,CATG00000099527.1,CATG00000100062.1,CATG00000100393.1,CATG00000100673.1,CATG00000100918.1,CATG00000101098.1,CATG00000101237.1,CATG00000101370.1,CATG00000101660.1,CATG00000101803.1,CATG00000102066.1,CATG00000102133.1,CATG00000102147.1,CATG00000102336.1,CATG00000102338.1,CATG00000102420.1,CATG00000103787.1,CATG00000103790.1,CATG00000103812.1,CATG00000104206.1,CATG00000105091.1,CATG00000105133.1,CATG00000105303.1,CATG00000105449.1,CATG00000105760.1,CATG00000105889.1,CATG00000105910.1,CATG00000105991.1,CATG00000106192.1,CATG00000106223.1,CATG00000106306.1,CATG00000106780.1,CATG00000106920.1,CATG00000107038.1,CATG00000107054.1,CATG00000107166.1,CATG00000107255.1,CATG00000107308.1,CATG00000107470.1,CATG00000107848.1,CATG00000108084.1,CATG00000109151.1,CATG00000109155.1,CATG00000109156.1,CATG00000109339.1,CATG00000109430.1,CATG00000109683.1,CATG00000109763.1,CATG00000109879.1,CATG00000109885.1,CATG00000110325.1,CATG00000110369.1,CATG00000110410.1,CATG00000110412.1,CATG00000111388.1,CATG00000111836.1,CATG00000112054.1,CATG00000112978.1,CATG00000113081.1,CATG00000113082.1,CATG00000113523.1,CATG00000113983.1,CATG00000114146.1,CATG00000114156.1,CATG00000114323.1,CATG00000114915.1,CATG00000115000.1,CATG00000115001.1,CATG00000115101.1,CATG00000115734.1,CATG00000115895.1,CATG00000116021.1,CATG00000116079.1,CATG00000116219.1,CATG00000116913.1,CATG00000117017.1,CATG00000117162.1,CATG00000117175.1,CATG00000117523.1,CATG00000117558.1,CATG00000117646.1,CATG00000117731.1,CATG00000118090.1,CATG00000118113.1,CATG00000118167.1,CATG00000118316.1,CATG00000118431.1,ENSG00000003137.4,ENSG00000003989.12,ENSG00000007314.7,ENSG00000009765.10,ENSG00000010379.11,ENSG00000017427.11,ENSG00000019102.7,ENSG00000025423.7,ENSG00000035664.7,ENSG00000036828.9,ENSG00000037280.11,ENSG00000039068.14,ENSG00000042832.7,ENSG00000044524.6,ENSG00000047648.17,ENSG00000048540.10,ENSG00000050767.11,ENSG00000052344.11,ENSG00000053918.11,ENSG00000054219.9,ENSG00000054654.11,ENSG00000054690.9,ENSG00000055813.5,ENSG00000064195.7,ENSG00000064218.4,ENSG00000064270.8,ENSG00000064309.10,ENSG00000064655.14,ENSG00000065717.10,ENSG00000066382.12,ENSG00000069122.14,ENSG00000069431.6,ENSG00000071967.7,ENSG00000072133.6,ENSG00000074706.9,ENSG00000075035.5,ENSG00000076864.15,ENSG00000079101.12,ENSG00000080200.5,ENSG00000081026.14,ENSG00000081052.10,ENSG00000081181.3,ENSG00000081479.8,ENSG00000083307.6,ENSG00000087237.6,ENSG00000087253.7,ENSG00000087460.19,ENSG00000088808.12,ENSG00000088881.16,ENSG00000090661.7,ENSG00000091137.7,ENSG00000092377.9,ENSG00000095203.10,ENSG00000099219.9,ENSG00000099721.9,ENSG00000100012.7,ENSG00000100228.8,ENSG00000100253.8,ENSG00000100583.4,ENSG00000101144.8,ENSG00000101230.5,ENSG00000101280.6,ENSG00000101400.5,ENSG00000101443.13,ENSG00000101670.7,ENSG00000102539.4,ENSG00000102743.10,ENSG00000102890.10,ENSG00000102996.4,ENSG00000103067.7,ENSG00000103449.7,ENSG00000104213.8,ENSG00000104413.11,ENSG00000104635.9,ENSG00000104848.1,ENSG00000104953.14,ENSG00000105219.4,ENSG00000105289.10,ENSG00000105357.11,ENSG00000105641.3,ENSG00000105877.13,ENSG00000106025.4,ENSG00000106415.8,ENSG00000106688.7,ENSG00000106771.8,ENSG00000107249.17,ENSG00000109182.7,ENSG00000109205.12,ENSG00000109255.7,ENSG00000109424.3,ENSG00000109610.5,ENSG00000109819.4,ENSG00000110195.7,ENSG00000110328.5,ENSG00000110680.8,ENSG00000111249.9,ENSG00000111319.8,ENSG00000111344.7,ENSG00000111962.7,ENSG00000112214.6,ENSG00000112232.8,ENSG00000112715.16,ENSG00000112796.5,ENSG00000112812.11,ENSG00000112936.14,ENSG00000113231.9,ENSG00000113555.4,ENSG00000113924.7,ENSG00000114529.8,ENSG00000115109.9,ENSG00000115112.7,ENSG00000115252.14,ENSG00000115361.3,ENSG00000115461.4,ENSG00000115525.12,ENSG00000115705.16,ENSG00000116194.8,ENSG00000117472.5,ENSG00000117707.11,ENSG00000117791.11,ENSG00000118997.9,ENSG00000119147.5,ENSG00000119411.10,ENSG00000119703.12,ENSG00000119888.6,ENSG00000120332.11,ENSG00000120549.11,ENSG00000120693.9,ENSG00000121310.12,ENSG00000121361.3,ENSG00000122145.10,ENSG00000122679.4,ENSG00000123901.4,ENSG00000124171.4,ENSG00000124205.11,ENSG00000124406.12,ENSG00000124593.10,ENSG00000124780.9,ENSG00000124827.6,ENSG00000124839.8,ENSG00000125144.9,ENSG00000125618.12,ENSG00000125850.6,ENSG00000125851.5,ENSG00000125861.10,ENSG00000125888.10,ENSG00000126460.6,ENSG00000126878.8,ENSG00000127249.10,ENSG00000127377.4,ENSG00000127533.3,ENSG00000127954.8,ENSG00000128052.8,ENSG00000128165.7,ENSG00000128228.4,ENSG00000128655.12,ENSG00000128833.8,ENSG00000128849.9,ENSG00000129354.7,ENSG00000129595.8,ENSG00000130054.4,ENSG00000130226.12,ENSG00000130300.4,ENSG00000130413.11,ENSG00000130545.11,ENSG00000130701.3,ENSG00000130768.10,ENSG00000131055.4,ENSG00000131398.9,ENSG00000132321.12,ENSG00000132561.9,ENSG00000132698.9,ENSG00000132849.14,ENSG00000132874.9,ENSG00000132881.7,ENSG00000132911.4,ENSG00000133116.6,ENSG00000133121.16,ENSG00000133477.12,ENSG00000133800.4,ENSG00000134020.6,ENSG00000134115.8,ENSG00000134216.14,ENSG00000134709.6,ENSG00000135063.13,ENSG00000135111.10,ENSG00000135378.3,ENSG00000135480.10,ENSG00000136011.10,ENSG00000136110.8,ENSG00000136327.6,ENSG00000136352.13,ENSG00000136883.8,ENSG00000137077.3,ENSG00000137142.4,ENSG00000137364.4,ENSG00000137460.4,ENSG00000137672.8,ENSG00000137747.10,ENSG00000137857.13,ENSG00000138193.10,ENSG00000138449.6,ENSG00000138722.5,ENSG00000138759.13,ENSG00000139263.7,ENSG00000139988.5,ENSG00000140104.9,ENSG00000140107.10,ENSG00000140254.8,ENSG00000140263.9,ENSG00000140274.9,ENSG00000140279.8,ENSG00000140527.10,ENSG00000140832.5,ENSG00000141579.6,ENSG00000142188.12,ENSG00000142611.12,ENSG00000142748.8,ENSG00000142973.8,ENSG00000143248.8,ENSG00000143333.6,ENSG00000143363.11,ENSG00000143365.12,ENSG00000143412.5,ENSG00000143416.16,ENSG00000143512.8,ENSG00000144057.11,ENSG00000144115.12,ENSG00000144140.5,ENSG00000144619.10,ENSG00000144642.16,ENSG00000144668.7,ENSG00000145103.8,ENSG00000145850.4,ENSG00000146038.7,ENSG00000146197.7,ENSG00000146530.7,ENSG00000146700.8,ENSG00000146955.6,ENSG00000147408.10,ENSG00000147606.4,ENSG00000147676.9,ENSG00000148200.12,ENSG00000148357.12,ENSG00000149300.5,ENSG00000149328.10,ENSG00000149564.7,ENSG00000149573.4,ENSG00000150893.9,ENSG00000151332.14,ENSG00000151364.11,ENSG00000151575.10,ENSG00000151812.10,ENSG00000152266.2,ENSG00000152315.4,ENSG00000152580.8,ENSG00000152611.7,ENSG00000152669.8,ENSG00000152804.6,ENSG00000152939.10,ENSG00000153246.7,ENSG00000153292.11,ENSG00000153446.11,ENSG00000153822.9,ENSG00000153993.9,ENSG00000154263.13,ENSG00000154316.10,ENSG00000154319.10,ENSG00000154447.10,ENSG00000154556.13,ENSG00000154639.14,ENSG00000154655.10,ENSG00000155066.11,ENSG00000155792.5,ENSG00000155962.8,ENSG00000156049.6,ENSG00000156284.4,ENSG00000156414.14,ENSG00000157111.8,ENSG00000157240.2,ENSG00000157502.8,ENSG00000157551.13,ENSG00000157680.11,ENSG00000157734.9,ENSG00000157765.7,ENSG00000157992.8,ENSG00000158014.10,ENSG00000158220.9,ENSG00000159648.7,ENSG00000159714.6,ENSG00000160180.14,ENSG00000160183.9,ENSG00000160321.10,ENSG00000161509.9,ENSG00000162105.12,ENSG00000162390.13,ENSG00000162599.11,ENSG00000162755.9,ENSG00000162804.9,ENSG00000163083.5,ENSG00000163239.8,ENSG00000163251.3,ENSG00000163331.6,ENSG00000163395.12,ENSG00000163623.5,ENSG00000163624.5,ENSG00000163694.10,ENSG00000163703.13,ENSG00000163746.7,ENSG00000163749.13,ENSG00000163827.8,ENSG00000163909.6,ENSG00000164035.5,ENSG00000164142.11,ENSG00000164197.7,ENSG00000164626.8,ENSG00000164675.6,ENSG00000164694.12,ENSG00000164695.4,ENSG00000164850.10,ENSG00000165105.9,ENSG00000165215.5,ENSG00000165325.9,ENSG00000165409.11,ENSG00000165449.7,ENSG00000165626.12,ENSG00000165633.8,ENSG00000166002.2,ENSG00000166148.2,ENSG00000166415.10,ENSG00000166426.7,ENSG00000166450.8,ENSG00000166455.9,ENSG00000166589.8,ENSG00000166598.8,ENSG00000166748.8,ENSG00000166828.2,ENSG00000166856.1,ENSG00000167080.4,ENSG00000167183.2,ENSG00000167306.14,ENSG00000167549.14,ENSG00000167608.7,ENSG00000167642.8,ENSG00000167749.7,ENSG00000168447.6,ENSG00000168546.6,ENSG00000168702.12,ENSG00000168743.8,ENSG00000168852.8,ENSG00000168874.8,ENSG00000168878.12,ENSG00000169031.14,ENSG00000169116.7,ENSG00000169129.10,ENSG00000169282.13,ENSG00000169291.5,ENSG00000169439.7,ENSG00000169550.8,ENSG00000169583.12,ENSG00000170293.4,ENSG00000170412.12,ENSG00000170523.3,ENSG00000170615.10,ENSG00000171227.6,ENSG00000171433.7,ENSG00000171476.17,ENSG00000171962.13,ENSG00000172164.9,ENSG00000172201.6,ENSG00000172296.8,ENSG00000172817.3,ENSG00000173557.10,ENSG00000174016.7,ENSG00000174059.12,ENSG00000174326.7,ENSG00000174429.3,ENSG00000174482.6,ENSG00000174562.9,ENSG00000174640.8,ENSG00000174808.7,ENSG00000175164.9,ENSG00000175229.6,ENSG00000175513.5,ENSG00000175591.7,ENSG00000175707.7,ENSG00000175868.9,ENSG00000175894.10,ENSG00000175906.4,ENSG00000175985.8,ENSG00000176753.3,ENSG00000176769.9,ENSG00000177133.6,ENSG00000177335.6,ENSG00000177494.5,ENSG00000177990.7,ENSG00000178026.8,ENSG00000178150.4,ENSG00000178184.11,ENSG00000178401.10,ENSG00000178602.3,ENSG00000178919.7,ENSG00000179023.7,ENSG00000179057.9,ENSG00000179178.6,ENSG00000179256.2,ENSG00000179277.9,ENSG00000179299.12,ENSG00000179832.13,ENSG00000179869.10,ENSG00000180730.4,ENSG00000180785.8,ENSG00000181031.11,ENSG00000181035.9,ENSG00000181085.10,ENSG00000181392.10,ENSG00000181885.14,ENSG00000182050.9,ENSG00000182107.5,ENSG00000182168.10,ENSG00000182348.5,ENSG00000182508.9,ENSG00000182676.4,ENSG00000182771.13,ENSG00000183186.6,ENSG00000183682.7,ENSG00000183723.8,ENSG00000184164.10,ENSG00000184247.1,ENSG00000184274.3,ENSG00000184350.8,ENSG00000184454.6,ENSG00000184608.4,ENSG00000184674.8,ENSG00000184828.5,ENSG00000184908.13,ENSG00000184925.7,ENSG00000185038.10,ENSG00000185133.9,ENSG00000185156.4,ENSG00000185168.5,ENSG00000185250.11,ENSG00000185275.6,ENSG00000185290.3,ENSG00000185432.10,ENSG00000185442.8,ENSG00000185897.6,ENSG00000185915.4,ENSG00000186007.5,ENSG00000186205.8,ENSG00000186234.7,ENSG00000186510.7,ENSG00000186765.7,ENSG00000186838.9,ENSG00000186907.3,ENSG00000186976.10,ENSG00000186994.7,ENSG00000186998.11,ENSG00000187244.6,ENSG00000187260.11,ENSG00000187513.8,ENSG00000187867.4,ENSG00000187922.9,ENSG00000188086.8,ENSG00000188559.9,ENSG00000188687.11,ENSG00000188801.8,ENSG00000188869.8,ENSG00000188883.4,ENSG00000189143.8,ENSG00000189157.9,ENSG00000189221.5,ENSG00000189292.11,ENSG00000196109.6,ENSG00000196167.5,ENSG00000196350.7,ENSG00000196711.4,ENSG00000196917.4,ENSG00000197077.8,ENSG00000197119.8,ENSG00000197165.6,ENSG00000197251.3,ENSG00000197301.3,ENSG00000197705.5,ENSG00000197748.8,ENSG00000197822.6,ENSG00000198088.6,ENSG00000198133.4,ENSG00000198478.6,ENSG00000198729.4,ENSG00000198743.5,ENSG00000198774.3,ENSG00000198889.3,ENSG00000198984.1,ENSG00000199059.1,ENSG00000199121.2,ENSG00000201343.1,ENSG00000203414.2,ENSG00000203995.5,ENSG00000204305.9,ENSG00000204460.3,ENSG00000204603.2,ENSG00000204959.3,ENSG00000205038.7,ENSG00000205517.8,ENSG00000205628.2,ENSG00000205923.2,ENSG00000205959.3,ENSG00000206129.3,ENSG00000206549.8,ENSG00000206621.1,ENSG00000206688.1,ENSG00000207137.1,ENSG00000207207.1,ENSG00000207342.1,ENSG00000207460.1,ENSG00000207586.1,ENSG00000207621.1,ENSG00000207703.1,ENSG00000207708.1,ENSG00000207713.1,ENSG00000207770.1,ENSG00000207817.1,ENSG00000207863.1,ENSG00000207923.1,ENSG00000207954.1,ENSG00000207982.1,ENSG00000211445.7,ENSG00000211448.7,ENSG00000211452.6,ENSG00000213121.2,ENSG00000213225.6,ENSG00000213494.5,ENSG00000213721.3,ENSG00000213985.4,ENSG00000214290.3,ENSG00000214293.4,ENSG00000214460.3,ENSG00000215841.3,ENSG00000215869.3,ENSG00000215915.5,ENSG00000218357.3,ENSG00000218586.3,ENSG00000219159.3,ENSG00000220908.2,ENSG00000221323.1,ENSG00000221479.2,ENSG00000221818.4,ENSG00000221953.2,ENSG00000221955.6,ENSG00000222112.1,ENSG00000222627.1,ENSG00000223469.1,ENSG00000223563.1,ENSG00000223923.1,ENSG00000223941.1,ENSG00000223991.1,ENSG00000224383.3,ENSG00000224568.1,ENSG00000224843.2,ENSG00000224957.1,ENSG00000224982.2,ENSG00000225194.2,ENSG00000225234.1,ENSG00000225298.1,ENSG00000225356.2,ENSG00000225361.3,ENSG00000225521.1,ENSG00000225731.1,ENSG00000226025.5,ENSG00000226074.4,ENSG00000226124.2,ENSG00000226197.2,ENSG00000226308.1,ENSG00000226520.1,ENSG00000226786.2,ENSG00000227038.2,ENSG00000227104.3,ENSG00000227175.1,ENSG00000227208.1,ENSG00000227370.1,ENSG00000227456.3,ENSG00000227695.1,ENSG00000227933.1,ENSG00000228216.1,ENSG00000228412.2,ENSG00000228559.1,ENSG00000228614.1,ENSG00000228835.1,ENSG00000228933.3,ENSG00000229109.1,ENSG00000229155.1,ENSG00000229167.1,ENSG00000229321.1,ENSG00000229348.1,ENSG00000229415.5,ENSG00000229457.1,ENSG00000229689.2,ENSG00000229891.1,ENSG00000229970.3,ENSG00000230102.3,ENSG00000230401.1,ENSG00000230769.1,ENSG00000231028.4,ENSG00000231107.1,ENSG00000231119.2,ENSG00000231292.5,ENSG00000231550.1,ENSG00000231588.1,ENSG00000231651.1,ENSG00000231772.1,ENSG00000231920.1,ENSG00000232373.2,ENSG00000232415.1,ENSG00000232504.4,ENSG00000232650.1,ENSG00000232823.2,ENSG00000232928.2,ENSG00000233008.1,ENSG00000233017.1,ENSG00000233070.1,ENSG00000233237.2,ENSG00000233251.3,ENSG00000233280.2,ENSG00000233288.1,ENSG00000233368.2,ENSG00000233401.1,ENSG00000233485.1,ENSG00000233682.2,ENSG00000233705.2,ENSG00000233766.3,ENSG00000233836.3,ENSG00000233912.1,ENSG00000234308.1,ENSG00000234577.1,ENSG00000234678.1,ENSG00000234736.1,ENSG00000234753.1,ENSG00000234800.2,ENSG00000234928.1,ENSG00000235070.3,ENSG00000235109.3,ENSG00000235244.3,ENSG00000235280.2,ENSG00000235337.1,ENSG00000235584.2,ENSG00000235586.1,ENSG00000235743.1,ENSG00000235997.2,ENSG00000236155.2,ENSG00000236364.2,ENSG00000236427.1,ENSG00000236532.1,ENSG00000236663.1,ENSG00000236699.4,ENSG00000236740.2,ENSG00000236760.1,ENSG00000236975.1,ENSG00000237009.2,ENSG00000237080.1,ENSG00000237268.2,ENSG00000237281.1,ENSG00000237396.1,ENSG00000237404.1,ENSG00000237813.3,ENSG00000237857.2,ENSG00000237863.2,ENSG00000237880.1,ENSG00000237928.1,ENSG00000238290.1,ENSG00000238621.1,ENSG00000239827.4,ENSG00000240045.1,ENSG00000240423.1,ENSG00000240654.2,ENSG00000240754.1,ENSG00000241506.1,ENSG00000241582.1,ENSG00000242753.1,ENSG00000243500.1,ENSG00000243836.1,ENSG00000243927.1,ENSG00000244214.1,ENSG00000244239.1,ENSG00000244479.2,ENSG00000245330.4,ENSG00000246082.2,ENSG00000247311.2,ENSG00000247498.5,ENSG00000248464.1,ENSG00000248663.2,ENSG00000248672.1,ENSG00000248802.1,ENSG00000248896.2,ENSG00000249430.1,ENSG00000249487.2,ENSG00000249574.1,ENSG00000249684.1,ENSG00000249736.1,ENSG00000249923.1,ENSG00000249996.1,ENSG00000250073.2,ENSG00000250208.2,ENSG00000250237.1,ENSG00000250305.4,ENSG00000250453.1,ENSG00000250608.1,ENSG00000250891.1,ENSG00000250893.1,ENSG00000250917.1,ENSG00000251184.1,ENSG00000251209.3,ENSG00000251307.1,ENSG00000251391.4,ENSG00000251533.2,ENSG00000251555.1,ENSG00000251611.1,ENSG00000251652.1,ENSG00000251836.1,ENSG00000252272.1,ENSG00000252279.1,ENSG00000253141.1,ENSG00000253177.1,ENSG00000253266.1,ENSG00000253270.1,ENSG00000253288.1,ENSG00000253313.1,ENSG00000253377.1,ENSG00000253404.1,ENSG00000253426.1,ENSG00000253434.1,ENSG00000253771.1,ENSG00000254024.1,ENSG00000254109.1,ENSG00000254489.1,ENSG00000254535.2,ENSG00000254542.1,ENSG00000254605.1,ENSG00000254979.1,ENSG00000255020.1,ENSG00000255027.2,ENSG00000255085.4,ENSG00000255337.1,ENSG00000255367.1,ENSG00000255465.3,ENSG00000255552.3,ENSG00000255794.2,ENSG00000256007.1,ENSG00000256124.1,ENSG00000256139.2,ENSG00000256143.1,ENSG00000256155.1,ENSG00000256229.3,ENSG00000256540.1,ENSG00000256542.1,ENSG00000256822.1,ENSG00000256870.2,ENSG00000256898.1,ENSG00000257084.1,ENSG00000257225.1,ENSG00000257429.1,ENSG00000257443.1,ENSG00000257520.1,ENSG00000257550.1,ENSG00000257671.1,ENSG00000257817.1,ENSG00000257829.1,ENSG00000257830.1,ENSG00000257989.1,ENSG00000258117.1,ENSG00000258131.1,ENSG00000258487.1,ENSG00000258545.1,ENSG00000258559.2,ENSG00000258670.1,ENSG00000258675.1,ENSG00000258766.1,ENSG00000258851.1,ENSG00000258999.1,ENSG00000259052.1,ENSG00000259059.1,ENSG00000259104.2,ENSG00000259124.1,ENSG00000259318.1,ENSG00000259495.1,ENSG00000259605.3,ENSG00000259706.1,ENSG00000259797.1,ENSG00000259884.1,ENSG00000259905.1,ENSG00000259910.1,ENSG00000260051.1,ENSG00000260057.1,ENSG00000260239.1,ENSG00000260337.2,ENSG00000260459.2,ENSG00000260874.1,ENSG00000261039.1,ENSG00000261183.1,ENSG00000261257.1,ENSG00000261399.1,ENSG00000261437.1,ENSG00000261488.1,ENSG00000261572.1,ENSG00000261664.1,ENSG00000261786.1,ENSG00000262115.1,ENSG00000262302.1,ENSG00000262943.3,ENSG00000262950.1,ENSG00000263017.1,ENSG00000263312.1,ENSG00000263586.1,ENSG00000264007.1,ENSG00000264443.1,ENSG00000264480.1,ENSG00000264604.1,ENSG00000264771.1,ENSG00000264986.1,ENSG00000265039.1,ENSG00000265072.1,ENSG00000265369.2,ENSG00000265479.1,ENSG00000266719.1,ENSG00000266728.1,ENSG00000266767.1,ENSG00000266770.1,ENSG00000267045.1,ENSG00000267128.1,ENSG00000267131.1,ENSG00000267151.2,ENSG00000267156.1,ENSG00000267395.1,ENSG00000267444.1,ENSG00000267557.1,ENSG00000267580.1,ENSG00000267640.1,ENSG00000267748.2,ENSG00000267769.1,ENSG00000268006.1,ENSG00000268038.1,ENSG00000268186.1,ENSG00000268358.1,ENSG00000269054.1,ENSG00000269155.1,ENSG00000269279.1,ENSG00000269364.1,ENSG00000269680.1,ENSG00000270061.1,ENSG00000270265.1,ENSG00000270659.1,ENSG00000271034.1,ENSG00000271333.1,ENSG00000271474.1,ENSG00000271875.1,ENSG00000272414.1,ENSG00000272523.1,ENSG00000272566.1,ENSG00000272588.1,ENSG00000272610.1,ENSG00000272622.1,ENSG00000272631.1,ENSG00000272657.1,ENSG00000272767.1,ENSG00000272913.1,ENSG00000272962.1,ENSG00000273001.1,ENSG00000273137.1,ENSG00000273138.1</t>
  </si>
  <si>
    <t>UBERON:0002048</t>
  </si>
  <si>
    <t>lung</t>
  </si>
  <si>
    <t>Respiration organ that develops as an oupocketing of the esophagus.</t>
  </si>
  <si>
    <t>CNhs10625,CNhs11325,CNhs11680,CNhs11786,CNhs12054,CNhs12058,CNhs12062,CNhs12084</t>
  </si>
  <si>
    <t>CATG00000003033.1,CATG00000004539.1,CATG00000005801.1,CATG00000006780.1,CATG00000007803.1,CATG00000008998.1,CATG00000011625.1,CATG00000011990.1,CATG00000012292.1,CATG00000016957.1,CATG00000018268.1,CATG00000018957.1,CATG00000018958.1,CATG00000019377.1,CATG00000022162.1,CATG00000024726.1,CATG00000024981.1,CATG00000025529.1,CATG00000025763.1,CATG00000028332.1,CATG00000028690.1,CATG00000028692.1,CATG00000028883.1,CATG00000030837.1,CATG00000031386.1,CATG00000031391.1,CATG00000031500.1,CATG00000032406.1,CATG00000032955.1,CATG00000033923.1,CATG00000037513.1,CATG00000042036.1,CATG00000042232.1,CATG00000045442.1,CATG00000046280.1,CATG00000046918.1,CATG00000046938.1,CATG00000047060.1,CATG00000047247.1,CATG00000049436.1,CATG00000049826.1,CATG00000049835.1,CATG00000051357.1,CATG00000052877.1,CATG00000055127.1,CATG00000055197.1,CATG00000055400.1,CATG00000056209.1,CATG00000056221.1,CATG00000056426.1,CATG00000056669.1,CATG00000057355.1,CATG00000058898.1,CATG00000062290.1,CATG00000064664.1,CATG00000066161.1,CATG00000066162.1,CATG00000066606.1,CATG00000067812.1,CATG00000068130.1,CATG00000068454.1,CATG00000070953.1,CATG00000072144.1,CATG00000072397.1,CATG00000073012.1,CATG00000074129.1,CATG00000080233.1,CATG00000080290.1,CATG00000082568.1,CATG00000082616.1,CATG00000082710.1,CATG00000082772.1,CATG00000083449.1,CATG00000083988.1,CATG00000084015.1,CATG00000085328.1,CATG00000087443.1,CATG00000090333.1,CATG00000091534.1,CATG00000092216.1,CATG00000092342.1,CATG00000093987.1,CATG00000094880.1,CATG00000095926.1,CATG00000096745.1,CATG00000096923.1,CATG00000098377.1,CATG00000100718.1,CATG00000101752.1,CATG00000103786.1,CATG00000104953.1,CATG00000105889.1,CATG00000107229.1,CATG00000108302.1,CATG00000111228.1,CATG00000111502.1,CATG00000114510.1,CATG00000116398.1,ENSG00000013588.5,ENSG00000019102.7,ENSG00000019186.5,ENSG00000034239.6,ENSG00000039139.9,ENSG00000047936.6,ENSG00000049283.13,ENSG00000052344.11,ENSG00000058085.10,ENSG00000062038.9,ENSG00000064270.8,ENSG00000066405.8,ENSG00000086548.8,ENSG00000087916.7,ENSG00000089225.15,ENSG00000096088.12,ENSG00000099812.6,ENSG00000100558.4,ENSG00000102854.10,ENSG00000103067.7,ENSG00000104892.12,ENSG00000105523.3,ENSG00000105877.13,ENSG00000108602.13,ENSG00000110195.7,ENSG00000110328.5,ENSG00000111012.5,ENSG00000111057.6,ENSG00000111319.8,ENSG00000112414.10,ENSG00000112559.9,ENSG00000114812.8,ENSG00000115221.6,ENSG00000115361.3,ENSG00000115884.6,ENSG00000117407.12,ENSG00000117525.9,ENSG00000120055.5,ENSG00000120471.10,ENSG00000121075.5,ENSG00000124215.12,ENSG00000124664.6,ENSG00000125731.8,ENSG00000125798.10,ENSG00000125848.9,ENSG00000125850.6,ENSG00000127129.5,ENSG00000128422.11,ENSG00000129194.3,ENSG00000129354.7,ENSG00000129514.4,ENSG00000130545.11,ENSG00000131400.3,ENSG00000131746.8,ENSG00000132470.9,ENSG00000132698.9,ENSG00000135480.10,ENSG00000135773.8,ENSG00000136155.12,ENSG00000136327.6,ENSG00000136352.13,ENSG00000136918.3,ENSG00000137440.3,ENSG00000137857.13,ENSG00000138771.10,ENSG00000140254.8,ENSG00000140465.9,ENSG00000142273.6,ENSG00000142748.8,ENSG00000144063.3,ENSG00000145113.17,ENSG00000147689.12,ENSG00000148426.8,ENSG00000149021.2,ENSG00000149418.6,ENSG00000153093.14,ENSG00000155761.9,ENSG00000156076.5,ENSG00000157423.13,ENSG00000157765.7,ENSG00000157992.8,ENSG00000158220.9,ENSG00000159166.9,ENSG00000159648.7,ENSG00000160867.10,ENSG00000161055.3,ENSG00000162004.12,ENSG00000163362.6,ENSG00000163435.11,ENSG00000163898.5,ENSG00000164078.8,ENSG00000164265.4,ENSG00000165474.5,ENSG00000165816.8,ENSG00000166145.10,ENSG00000166510.9,ENSG00000166828.2,ENSG00000166961.10,ENSG00000167105.3,ENSG00000167183.2,ENSG00000167608.7,ENSG00000167644.7,ENSG00000167767.9,ENSG00000168447.6,ENSG00000168743.8,ENSG00000168878.12,ENSG00000168907.9,ENSG00000170209.4,ENSG00000170561.8,ENSG00000170786.8,ENSG00000171124.8,ENSG00000171345.9,ENSG00000171346.9,ENSG00000171433.7,ENSG00000171476.17,ENSG00000173838.7,ENSG00000174950.6,ENSG00000175315.2,ENSG00000175707.7,ENSG00000175793.10,ENSG00000177106.10,ENSG00000178078.7,ENSG00000178750.2,ENSG00000179178.6,ENSG00000179593.11,ENSG00000180921.6,ENSG00000181085.10,ENSG00000181392.10,ENSG00000181885.14,ENSG00000182795.12,ENSG00000183273.2,ENSG00000183914.10,ENSG00000184012.7,ENSG00000184292.5,ENSG00000184363.5,ENSG00000184669.6,ENSG00000184697.6,ENSG00000185055.6,ENSG00000185467.7,ENSG00000185499.12,ENSG00000186081.7,ENSG00000186847.5,ENSG00000187726.4,ENSG00000188910.7,ENSG00000188959.9,ENSG00000189143.8,ENSG00000189280.3,ENSG00000189334.4,ENSG00000189377.4,ENSG00000196188.6,ENSG00000196260.3,ENSG00000196754.6,ENSG00000196878.8,ENSG00000197822.6,ENSG00000203499.6,ENSG00000203697.7,ENSG00000203722.3,ENSG00000203734.7,ENSG00000204175.4,ENSG00000204301.5,ENSG00000204385.6,ENSG00000205420.6,ENSG00000207817.1,ENSG00000208038.1,ENSG00000213853.5,ENSG00000214860.4,ENSG00000214999.3,ENSG00000216306.3,ENSG00000218014.1,ENSG00000224383.3,ENSG00000224511.1,ENSG00000225383.2,ENSG00000227056.2,ENSG00000227184.3,ENSG00000227308.2,ENSG00000227479.1,ENSG00000228951.1,ENSG00000229415.5,ENSG00000230439.2,ENSG00000230716.3,ENSG00000231666.1,ENSG00000233579.1,ENSG00000234602.3,ENSG00000234631.1,ENSG00000235124.1,ENSG00000236961.1,ENSG00000237548.1,ENSG00000237721.1,ENSG00000238120.1,ENSG00000239467.1,ENSG00000241416.1,ENSG00000243910.3,ENSG00000249007.1,ENSG00000250978.1,ENSG00000253313.1,ENSG00000253410.1,ENSG00000253944.1,ENSG00000254109.1,ENSG00000254142.2,ENSG00000254261.1,ENSG00000254842.2,ENSG00000254951.3,ENSG00000255308.1,ENSG00000255367.1,ENSG00000256612.3,ENSG00000256615.1,ENSG00000257520.1,ENSG00000257671.1,ENSG00000258440.1,ENSG00000259104.2,ENSG00000260899.1,ENSG00000261664.1,ENSG00000262302.1,ENSG00000264269.1,ENSG00000264831.1,ENSG00000265039.1,ENSG00000265610.1,ENSG00000265660.1,ENSG00000267774.1,ENSG00000268947.1,ENSG00000269657.1,ENSG00000271817.1,ENSG00000273132.1,ENSG00000273138.1</t>
  </si>
  <si>
    <t>UBERON:0002066</t>
  </si>
  <si>
    <t>umbilical vein</t>
  </si>
  <si>
    <t>The umbilical vein is a blood vessel present during fetal development that carries oxygenated blood from the placenta to the growing fetus. [WP,unvetted].</t>
  </si>
  <si>
    <t>CNhs10872,CNhs11967,CNhs12010,CNhs12569,CNhs12597</t>
  </si>
  <si>
    <t>CATG00000000112.1,CATG00000000460.1,CATG00000000478.1,CATG00000001095.1,CATG00000004130.1,CATG00000004250.1,CATG00000005137.1,CATG00000005665.1,CATG00000006223.1,CATG00000007968.1,CATG00000010061.1,CATG00000010065.1,CATG00000010291.1,CATG00000010301.1,CATG00000011094.1,CATG00000011967.1,CATG00000012288.1,CATG00000018618.1,CATG00000022088.1,CATG00000022675.1,CATG00000022729.1,CATG00000023164.1,CATG00000023238.1,CATG00000023239.1,CATG00000025989.1,CATG00000028000.1,CATG00000028059.1,CATG00000028597.1,CATG00000030139.1,CATG00000030556.1,CATG00000031973.1,CATG00000035504.1,CATG00000036521.1,CATG00000036525.1,CATG00000036613.1,CATG00000039081.1,CATG00000041651.1,CATG00000042669.1,CATG00000042868.1,CATG00000042870.1,CATG00000047721.1,CATG00000049000.1,CATG00000049817.1,CATG00000050778.1,CATG00000051684.1,CATG00000055146.1,CATG00000056050.1,CATG00000056521.1,CATG00000056869.1,CATG00000062127.1,CATG00000062181.1,CATG00000062749.1,CATG00000064302.1,CATG00000065439.1,CATG00000065445.1,CATG00000066776.1,CATG00000068110.1,CATG00000068525.1,CATG00000068639.1,CATG00000068640.1,CATG00000069383.1,CATG00000071097.1,CATG00000072837.1,CATG00000073314.1,CATG00000073842.1,CATG00000073954.1,CATG00000074711.1,CATG00000075172.1,CATG00000075303.1,CATG00000075893.1,CATG00000076246.1,CATG00000078050.1,CATG00000080186.1,CATG00000082368.1,CATG00000083054.1,CATG00000084021.1,CATG00000084507.1,CATG00000084566.1,CATG00000087379.1,CATG00000088485.1,CATG00000088515.1,CATG00000088944.1,CATG00000088950.1,CATG00000088992.1,CATG00000091847.1,CATG00000092748.1,CATG00000093111.1,CATG00000093443.1,CATG00000094774.1,CATG00000095078.1,CATG00000095382.1,CATG00000098035.1,CATG00000100281.1,CATG00000102904.1,CATG00000104063.1,CATG00000104137.1,CATG00000104339.1,CATG00000104504.1,CATG00000104775.1,CATG00000105595.1,CATG00000105604.1,CATG00000105745.1,CATG00000107562.1,CATG00000110507.1,CATG00000115532.1,CATG00000116725.1,CATG00000117065.1,CATG00000117069.1,ENSG00000024526.12,ENSG00000064989.8,ENSG00000066056.9,ENSG00000066279.12,ENSG00000068489.8,ENSG00000078399.11,ENSG00000078401.6,ENSG00000085276.13,ENSG00000091879.9,ENSG00000101000.4,ENSG00000102048.11,ENSG00000112414.10,ENSG00000115380.14,ENSG00000117650.8,ENSG00000118193.7,ENSG00000120156.16,ENSG00000120337.7,ENSG00000124019.9,ENSG00000125378.11,ENSG00000126785.8,ENSG00000126787.8,ENSG00000127329.10,ENSG00000127920.5,ENSG00000128052.8,ENSG00000128645.11,ENSG00000135312.4,ENSG00000138180.11,ENSG00000144063.3,ENSG00000157093.4,ENSG00000158352.11,ENSG00000162618.8,ENSG00000163762.2,ENSG00000164161.5,ENSG00000164867.6,ENSG00000165716.5,ENSG00000167874.6,ENSG00000171056.6,ENSG00000172889.11,ENSG00000173862.3,ENSG00000176435.6,ENSG00000184274.3,ENSG00000185112.4,ENSG00000187229.3,ENSG00000188596.5,ENSG00000198844.6,ENSG00000198889.3,ENSG00000204301.5,ENSG00000207798.1,ENSG00000211764.1,ENSG00000213561.4,ENSG00000215035.2,ENSG00000224459.1,ENSG00000225603.3,ENSG00000226053.1,ENSG00000227695.1,ENSG00000227764.1,ENSG00000228495.1,ENSG00000228496.1,ENSG00000228742.5,ENSG00000229308.1,ENSG00000230109.1,ENSG00000230257.1,ENSG00000230258.2,ENSG00000230309.1,ENSG00000230479.1,ENSG00000231298.2,ENSG00000232486.1,ENSG00000232735.2,ENSG00000232842.2,ENSG00000232916.1,ENSG00000233251.3,ENSG00000233292.1,ENSG00000233611.3,ENSG00000233676.2,ENSG00000235770.1,ENSG00000236081.1,ENSG00000236098.1,ENSG00000236641.1,ENSG00000236792.1,ENSG00000237019.1,ENSG00000237371.1,ENSG00000238970.1,ENSG00000240861.1,ENSG00000242990.2,ENSG00000243243.1,ENSG00000246211.2,ENSG00000248890.1,ENSG00000249751.1,ENSG00000249867.1,ENSG00000250033.1,ENSG00000250508.1,ENSG00000251095.2,ENSG00000251322.3,ENSG00000253177.1,ENSG00000253500.1,ENSG00000254975.1,ENSG00000255462.1,ENSG00000256083.1,ENSG00000259124.1,ENSG00000259278.1,ENSG00000265477.1,ENSG00000266903.1,ENSG00000267052.1,ENSG00000267583.1,ENSG00000268592.2,ENSG00000270182.1,ENSG00000271482.1,ENSG00000272180.1,ENSG00000273132.1</t>
  </si>
  <si>
    <t>UBERON:0002067</t>
  </si>
  <si>
    <t>dermis</t>
  </si>
  <si>
    <t>The dermis is a layer of skin between the epidermis (with which it makes up the skin) and subcutaneous tissues, and is composed of two layers, the papillary and reticular dermis[WP].</t>
  </si>
  <si>
    <t>CNhs11379,CNhs11979,CNhs12028,CNhs12030,CNhs12052,CNhs12055,CNhs12059,CNhs12499,CNhs12501</t>
  </si>
  <si>
    <t>CATG00000000204.1,CATG00000001095.1,CATG00000001594.1,CATG00000004772.1,CATG00000004966.1,CATG00000006007.1,CATG00000006211.1,CATG00000007847.1,CATG00000010544.1,CATG00000011005.1,CATG00000012288.1,CATG00000012735.1,CATG00000012738.1,CATG00000016989.1,CATG00000022481.1,CATG00000022709.1,CATG00000028084.1,CATG00000031698.1,CATG00000031912.1,CATG00000033287.1,CATG00000033754.1,CATG00000036226.1,CATG00000037443.1,CATG00000037645.1,CATG00000038259.1,CATG00000040991.1,CATG00000043326.1,CATG00000044412.1,CATG00000047250.1,CATG00000048081.1,CATG00000049317.1,CATG00000052040.1,CATG00000052085.1,CATG00000053327.1,CATG00000054135.1,CATG00000055285.1,CATG00000057129.1,CATG00000057872.1,CATG00000060229.1,CATG00000060356.1,CATG00000066318.1,CATG00000066562.1,CATG00000066643.1,CATG00000066816.1,CATG00000071265.1,CATG00000072568.1,CATG00000073694.1,CATG00000077249.1,CATG00000077881.1,CATG00000079372.1,CATG00000082431.1,CATG00000082447.1,CATG00000083850.1,CATG00000083899.1,CATG00000084686.1,CATG00000089129.1,CATG00000089804.1,CATG00000093443.1,CATG00000093699.1,CATG00000096484.1,CATG00000096926.1,CATG00000097955.1,CATG00000098210.1,CATG00000098831.1,CATG00000099978.1,CATG00000101661.1,CATG00000102152.1,CATG00000104054.1,ENSG00000087510.5,ENSG00000101188.4,ENSG00000101282.4,ENSG00000106236.3,ENSG00000111186.8,ENSG00000123500.5,ENSG00000138131.3,ENSG00000138135.5,ENSG00000163364.5,ENSG00000172927.3,ENSG00000177300.5,ENSG00000183160.8,ENSG00000188487.7,ENSG00000196460.8,ENSG00000207118.1,ENSG00000207752.1,ENSG00000224577.1,ENSG00000224715.1,ENSG00000226992.1,ENSG00000227438.1,ENSG00000229563.2,ENSG00000232821.1,ENSG00000233384.1,ENSG00000237548.1,ENSG00000241749.3,ENSG00000250748.2,ENSG00000251144.1,ENSG00000253368.3,ENSG00000255243.1,ENSG00000255354.1,ENSG00000255518.1,ENSG00000256195.2,ENSG00000256915.1,ENSG00000257642.1,ENSG00000259091.1,ENSG00000259348.1,ENSG00000261602.1,ENSG00000262003.1,ENSG00000264823.1,ENSG00000266648.1,ENSG00000267190.1,ENSG00000267747.1,ENSG00000268873.1,ENSG00000272121.1</t>
  </si>
  <si>
    <t>UBERON:0002075</t>
  </si>
  <si>
    <t>viscus</t>
  </si>
  <si>
    <t>An organ that is located within the body cavity (or in its extension, in the scrotum); it consists of organ parts that are embryologically derived from endoderm, splanchnic mesoderm or intermediate mesoderm; together with other organs, the viscus constitutes the respiratory, gastrointestinal, urinary, reproductive and immune systems, or is the central organ of the cardiovascular system. Examples: heart, lung, esophagus, kidney, ovary, spleen.</t>
  </si>
  <si>
    <t>CNhs10616,CNhs10631,CNhs10651,CNhs10877,CNhs11756,CNhs12848</t>
  </si>
  <si>
    <t>CATG00000000976.1,CATG00000004702.1,CATG00000005766.1,CATG00000008676.1,CATG00000014787.1,CATG00000015042.1,CATG00000015475.1,CATG00000018122.1,CATG00000021296.1,CATG00000021837.1,CATG00000021922.1,CATG00000025766.1,CATG00000025891.1,CATG00000029374.1,CATG00000030848.1,CATG00000031039.1,CATG00000034785.1,CATG00000037292.1,CATG00000038395.1,CATG00000039954.1,CATG00000043116.1,CATG00000043777.1,CATG00000044398.1,CATG00000047184.1,CATG00000049609.1,CATG00000049937.1,CATG00000049943.1,CATG00000052943.1,CATG00000058265.1,CATG00000068537.1,CATG00000068597.1,CATG00000070342.1,CATG00000073554.1,CATG00000074739.1,CATG00000076173.1,CATG00000076722.1,CATG00000077249.1,CATG00000086917.1,CATG00000087050.1,CATG00000087736.1,CATG00000091709.1,CATG00000092291.1,CATG00000098909.1,CATG00000101370.1,CATG00000104425.1,CATG00000105103.1,CATG00000107593.1,CATG00000109879.1,CATG00000111168.1,CATG00000113156.1,CATG00000113597.1,CATG00000113781.1,CATG00000116140.1,CATG00000117650.1,ENSG00000006128.7,ENSG00000015413.5,ENSG00000019102.7,ENSG00000036828.9,ENSG00000050555.13,ENSG00000054938.11,ENSG00000072657.4,ENSG00000074527.7,ENSG00000080031.5,ENSG00000086548.8,ENSG00000091622.11,ENSG00000091704.5,ENSG00000096088.12,ENSG00000099958.10,ENSG00000100557.5,ENSG00000100665.7,ENSG00000100867.10,ENSG00000101331.11,ENSG00000102837.6,ENSG00000103175.6,ENSG00000105609.12,ENSG00000105707.9,ENSG00000106178.2,ENSG00000106541.7,ENSG00000107796.8,ENSG00000110777.7,ENSG00000112164.5,ENSG00000112562.14,ENSG00000112782.11,ENSG00000112936.14,ENSG00000113555.4,ENSG00000114378.12,ENSG00000114654.6,ENSG00000115386.5,ENSG00000116833.9,ENSG00000117215.10,ENSG00000117322.12,ENSG00000118004.13,ENSG00000118526.6,ENSG00000118946.7,ENSG00000119919.9,ENSG00000121361.3,ENSG00000125508.3,ENSG00000125798.10,ENSG00000129965.9,ENSG00000130176.3,ENSG00000130300.4,ENSG00000130700.6,ENSG00000130768.10,ENSG00000131910.4,ENSG00000132464.7,ENSG00000132622.6,ENSG00000133392.12,ENSG00000133800.4,ENSG00000134193.10,ENSG00000134398.8,ENSG00000136011.10,ENSG00000137077.3,ENSG00000137731.9,ENSG00000138449.6,ENSG00000138615.4,ENSG00000139194.3,ENSG00000140274.9,ENSG00000140297.8,ENSG00000140955.6,ENSG00000141448.4,ENSG00000143297.14,ENSG00000143412.5,ENSG00000144140.5,ENSG00000144668.7,ENSG00000145012.8,ENSG00000145103.8,ENSG00000145850.4,ENSG00000145936.4,ENSG00000146039.6,ENSG00000147206.12,ENSG00000149043.12,ENSG00000149150.4,ENSG00000149300.5,ENSG00000150594.5,ENSG00000151468.9,ENSG00000153002.7,ENSG00000153993.9,ENSG00000154330.8,ENSG00000154556.13,ENSG00000156234.7,ENSG00000156966.6,ENSG00000159189.7,ENSG00000160180.14,ENSG00000160951.3,ENSG00000161640.11,ENSG00000162692.6,ENSG00000162896.5,ENSG00000162949.12,ENSG00000163017.9,ENSG00000163145.8,ENSG00000163394.5,ENSG00000163431.11,ENSG00000163898.5,ENSG00000163909.6,ENSG00000164128.2,ENSG00000164266.6,ENSG00000164626.8,ENSG00000164764.10,ENSG00000164825.3,ENSG00000164867.6,ENSG00000165072.9,ENSG00000165105.9,ENSG00000166831.4,ENSG00000166960.12,ENSG00000167183.2,ENSG00000167608.7,ENSG00000167741.6,ENSG00000167748.6,ENSG00000167757.9,ENSG00000168356.7,ENSG00000168928.8,ENSG00000169129.10,ENSG00000169218.9,ENSG00000169903.6,ENSG00000170412.12,ENSG00000170608.2,ENSG00000171105.9,ENSG00000171747.4,ENSG00000171766.11,ENSG00000171873.6,ENSG00000172016.11,ENSG00000172403.6,ENSG00000172554.7,ENSG00000173124.10,ENSG00000173369.11,ENSG00000174348.9,ENSG00000174951.6,ENSG00000175084.7,ENSG00000176153.10,ENSG00000177675.4,ENSG00000177685.12,ENSG00000178821.8,ENSG00000179178.6,ENSG00000179913.6,ENSG00000180089.4,ENSG00000180525.9,ENSG00000180535.3,ENSG00000181031.11,ENSG00000182107.5,ENSG00000182208.8,ENSG00000183242.7,ENSG00000183844.12,ENSG00000184012.7,ENSG00000184828.5,ENSG00000184937.8,ENSG00000184956.11,ENSG00000185010.9,ENSG00000185275.6,ENSG00000185499.12,ENSG00000187867.4,ENSG00000188488.9,ENSG00000188822.6,ENSG00000189292.11,ENSG00000196167.5,ENSG00000196188.6,ENSG00000197361.5,ENSG00000197506.6,ENSG00000198203.5,ENSG00000203414.2,ENSG00000203697.7,ENSG00000204140.8,ENSG00000204385.6,ENSG00000204936.5,ENSG00000204983.8,ENSG00000205502.3,ENSG00000205795.4,ENSG00000207830.1,ENSG00000207832.1,ENSG00000207833.1,ENSG00000207835.1,ENSG00000207864.1,ENSG00000211592.2,ENSG00000211593.2,ENSG00000211598.2,ENSG00000211626.2,ENSG00000211637.2,ENSG00000211638.2,ENSG00000211639.2,ENSG00000211640.3,ENSG00000211642.2,ENSG00000211644.2,ENSG00000211645.2,ENSG00000211648.2,ENSG00000211649.2,ENSG00000211650.2,ENSG00000211651.2,ENSG00000211652.2,ENSG00000211653.2,ENSG00000211654.2,ENSG00000211655.2,ENSG00000211656.2,ENSG00000211659.2,ENSG00000211660.3,ENSG00000211662.2,ENSG00000211663.2,ENSG00000211666.2,ENSG00000211667.2,ENSG00000211668.2,ENSG00000211672.2,ENSG00000211673.2,ENSG00000211674.2,ENSG00000211675.2,ENSG00000211890.3,ENSG00000211895.3,ENSG00000211896.2,ENSG00000211897.3,ENSG00000211899.3,ENSG00000211900.2,ENSG00000211905.1,ENSG00000211933.2,ENSG00000211934.2,ENSG00000211935.2,ENSG00000211937.2,ENSG00000211938.2,ENSG00000211939.2,ENSG00000211941.2,ENSG00000211942.2,ENSG00000211943.2,ENSG00000211945.2,ENSG00000211947.2,ENSG00000211949.2,ENSG00000211950.2,ENSG00000211951.2,ENSG00000211956.2,ENSG00000211959.2,ENSG00000211962.2,ENSG00000211964.2,ENSG00000211965.2,ENSG00000211966.2,ENSG00000211967.2,ENSG00000211968.2,ENSG00000211973.2,ENSG00000211974.2,ENSG00000211976.2,ENSG00000211978.2,ENSG00000213088.5,ENSG00000213279.2,ENSG00000213494.5,ENSG00000213561.4,ENSG00000213949.4,ENSG00000215915.5,ENSG00000219073.3,ENSG00000221091.1,ENSG00000222001.2,ENSG00000222040.3,ENSG00000223648.2,ENSG00000224373.2,ENSG00000224650.2,ENSG00000224739.2,ENSG00000224986.2,ENSG00000225083.1,ENSG00000225366.4,ENSG00000225398.2,ENSG00000225655.1,ENSG00000225670.3,ENSG00000225672.1,ENSG00000225680.1,ENSG00000225698.2,ENSG00000226051.2,ENSG00000226425.1,ENSG00000226535.1,ENSG00000227954.2,ENSG00000228273.2,ENSG00000230709.1,ENSG00000231943.3,ENSG00000232216.1,ENSG00000232855.2,ENSG00000234521.1,ENSG00000235142.3,ENSG00000236708.1,ENSG00000237111.1,ENSG00000237371.1,ENSG00000239951.1,ENSG00000240041.1,ENSG00000240395.1,ENSG00000240505.4,ENSG00000240671.1,ENSG00000240864.1,ENSG00000241186.3,ENSG00000242472.1,ENSG00000242887.1,ENSG00000243063.1,ENSG00000244575.1,ENSG00000247011.2,ENSG00000248896.2,ENSG00000249345.2,ENSG00000249396.1,ENSG00000249669.3,ENSG00000250424.3,ENSG00000250842.1,ENSG00000253120.1,ENSG00000253132.1,ENSG00000253234.1,ENSG00000253239.1,ENSG00000253313.1,ENSG00000253325.1,ENSG00000253348.1,ENSG00000253448.1,ENSG00000253460.2,ENSG00000253557.1,ENSG00000253631.1,ENSG00000253818.1,ENSG00000253864.1,ENSG00000254056.1,ENSG00000254395.1,ENSG00000254647.2,ENSG00000254872.2,ENSG00000255282.2,ENSG00000255778.1,ENSG00000256546.1,ENSG00000257582.1,ENSG00000257743.4,ENSG00000258633.1,ENSG00000259275.1,ENSG00000259444.1,ENSG00000259803.2,ENSG00000260704.1,ENSG00000261713.2,ENSG00000262061.1,ENSG00000262115.1,ENSG00000262950.1,ENSG00000263065.1,ENSG00000265929.1,ENSG00000266010.1,ENSG00000267045.1,ENSG00000267405.1,ENSG00000267795.1,ENSG00000268926.1,ENSG00000269179.1,ENSG00000270933.1,ENSG00000271945.1,ENSG00000273259.1</t>
  </si>
  <si>
    <t>UBERON:0002081</t>
  </si>
  <si>
    <t>cardiac atrium</t>
  </si>
  <si>
    <t>Cardiac chamber in which blood enters the heart.</t>
  </si>
  <si>
    <t>CNhs11790,CNhs12857</t>
  </si>
  <si>
    <t>CATG00000000025.1,CATG00000000218.1,CATG00000000226.1,CATG00000000413.1,CATG00000000944.1,CATG00000001088.1,CATG00000002667.1,CATG00000002928.1,CATG00000003036.1,CATG00000003569.1,CATG00000003954.1,CATG00000004404.1,CATG00000004617.1,CATG00000005325.1,CATG00000005449.1,CATG00000005720.1,CATG00000007052.1,CATG00000007201.1,CATG00000007799.1,CATG00000008210.1,CATG00000009093.1,CATG00000010265.1,CATG00000010312.1,CATG00000010350.1,CATG00000010629.1,CATG00000010763.1,CATG00000011416.1,CATG00000011418.1,CATG00000012515.1,CATG00000014127.1,CATG00000015154.1,CATG00000015191.1,CATG00000015308.1,CATG00000016428.1,CATG00000017728.1,CATG00000018307.1,CATG00000019604.1,CATG00000020642.1,CATG00000020659.1,CATG00000022133.1,CATG00000022295.1,CATG00000022950.1,CATG00000023658.1,CATG00000023834.1,CATG00000024172.1,CATG00000024291.1,CATG00000024710.1,CATG00000024717.1,CATG00000025636.1,CATG00000027424.1,CATG00000028309.1,CATG00000028825.1,CATG00000030382.1,CATG00000032075.1,CATG00000033396.1,CATG00000033590.1,CATG00000034593.1,CATG00000034912.1,CATG00000035374.1,CATG00000036596.1,CATG00000036731.1,CATG00000037013.1,CATG00000037022.1,CATG00000037506.1,CATG00000037763.1,CATG00000037823.1,CATG00000038174.1,CATG00000038752.1,CATG00000038822.1,CATG00000040074.1,CATG00000040095.1,CATG00000040793.1,CATG00000040817.1,CATG00000040872.1,CATG00000041454.1,CATG00000041588.1,CATG00000042732.1,CATG00000043868.1,CATG00000045652.1,CATG00000046466.1,CATG00000048945.1,CATG00000048972.1,CATG00000049409.1,CATG00000049609.1,CATG00000050092.1,CATG00000050207.1,CATG00000050337.1,CATG00000050864.1,CATG00000051578.1,CATG00000052061.1,CATG00000053614.1,CATG00000053771.1,CATG00000055048.1,CATG00000056574.1,CATG00000058719.1,CATG00000059598.1,CATG00000059671.1,CATG00000059678.1,CATG00000060073.1,CATG00000060368.1,CATG00000061512.1,CATG00000062437.1,CATG00000062834.1,CATG00000063452.1,CATG00000063616.1,CATG00000064087.1,CATG00000064513.1,CATG00000064716.1,CATG00000064955.1,CATG00000065214.1,CATG00000065849.1,CATG00000065960.1,CATG00000066211.1,CATG00000066430.1,CATG00000067501.1,CATG00000067783.1,CATG00000068471.1,CATG00000068531.1,CATG00000068540.1,CATG00000068606.1,CATG00000068643.1,CATG00000068729.1,CATG00000068763.1,CATG00000068982.1,CATG00000069957.1,CATG00000070342.1,CATG00000070763.1,CATG00000071043.1,CATG00000071068.1,CATG00000072312.1,CATG00000072359.1,CATG00000072774.1,CATG00000073086.1,CATG00000073690.1,CATG00000074109.1,CATG00000074739.1,CATG00000075693.1,CATG00000075877.1,CATG00000076722.1,CATG00000077351.1,CATG00000077368.1,CATG00000077984.1,CATG00000078608.1,CATG00000079285.1,CATG00000079533.1,CATG00000080058.1,CATG00000080295.1,CATG00000080903.1,CATG00000081104.1,CATG00000081178.1,CATG00000081220.1,CATG00000081712.1,CATG00000082110.1,CATG00000082239.1,CATG00000082488.1,CATG00000082855.1,CATG00000084336.1,CATG00000085450.1,CATG00000085863.1,CATG00000086213.1,CATG00000086265.1,CATG00000086360.1,CATG00000086850.1,CATG00000086855.1,CATG00000086997.1,CATG00000087606.1,CATG00000088274.1,CATG00000089558.1,CATG00000089771.1,CATG00000090351.1,CATG00000090487.1,CATG00000091494.1,CATG00000091881.1,CATG00000092118.1,CATG00000094911.1,CATG00000095944.1,CATG00000096362.1,CATG00000097429.1,CATG00000098132.1,CATG00000098493.1,CATG00000098604.1,CATG00000101663.1,CATG00000101683.1,CATG00000101945.1,CATG00000102360.1,CATG00000102378.1,CATG00000102380.1,CATG00000102471.1,CATG00000105255.1,CATG00000106247.1,CATG00000106639.1,CATG00000106763.1,CATG00000107384.1,CATG00000108418.1,CATG00000108522.1,CATG00000108815.1,CATG00000109507.1,CATG00000109989.1,CATG00000110160.1,CATG00000110671.1,CATG00000111254.1,CATG00000112382.1,CATG00000114400.1,CATG00000114799.1,CATG00000115129.1,CATG00000116478.1,CATG00000118354.1,ENSG00000005102.8,ENSG00000007908.11,ENSG00000010282.10,ENSG00000010319.2,ENSG00000034971.10,ENSG00000036448.5,ENSG00000043591.4,ENSG00000047457.9,ENSG00000050165.13,ENSG00000054938.11,ENSG00000057294.9,ENSG00000064886.9,ENSG00000065717.10,ENSG00000066735.10,ENSG00000069122.14,ENSG00000069431.6,ENSG00000071991.4,ENSG00000072163.14,ENSG00000077009.9,ENSG00000077522.8,ENSG00000078114.14,ENSG00000081052.10,ENSG00000085276.13,ENSG00000089225.15,ENSG00000091482.5,ENSG00000092054.12,ENSG00000094963.9,ENSG00000099260.6,ENSG00000101440.5,ENSG00000101605.8,ENSG00000102683.6,ENSG00000103994.12,ENSG00000104369.4,ENSG00000104879.4,ENSG00000105048.12,ENSG00000106018.9,ENSG00000106631.4,ENSG00000108556.7,ENSG00000108823.11,ENSG00000109610.5,ENSG00000109846.3,ENSG00000110328.5,ENSG00000110799.9,ENSG00000111245.10,ENSG00000111452.8,ENSG00000112183.10,ENSG00000112276.9,ENSG00000112562.14,ENSG00000112782.11,ENSG00000112936.14,ENSG00000113296.10,ENSG00000113396.8,ENSG00000113555.4,ENSG00000114279.9,ENSG00000114378.12,ENSG00000114854.3,ENSG00000114923.12,ENSG00000115593.10,ENSG00000117461.10,ENSG00000118113.7,ENSG00000118194.14,ENSG00000118407.10,ENSG00000118702.5,ENSG00000118729.10,ENSG00000118849.5,ENSG00000120049.14,ENSG00000120156.16,ENSG00000120937.8,ENSG00000121361.3,ENSG00000121743.3,ENSG00000121769.3,ENSG00000121898.8,ENSG00000122367.15,ENSG00000122477.8,ENSG00000122679.4,ENSG00000124701.5,ENSG00000124743.5,ENSG00000125730.12,ENSG00000125810.9,ENSG00000125878.4,ENSG00000126895.9,ENSG00000127329.10,ENSG00000127472.6,ENSG00000127954.8,ENSG00000128274.11,ENSG00000128591.11,ENSG00000128917.5,ENSG00000129170.4,ENSG00000129467.9,ENSG00000129521.9,ENSG00000129595.8,ENSG00000129991.8,ENSG00000130300.4,ENSG00000130528.7,ENSG00000130700.6,ENSG00000131055.4,ENSG00000131730.11,ENSG00000132464.7,ENSG00000132622.6,ENSG00000133454.11,ENSG00000134020.6,ENSG00000134571.6,ENSG00000134765.5,ENSG00000134775.11,ENSG00000136383.6,ENSG00000136546.9,ENSG00000136574.13,ENSG00000136842.9,ENSG00000137033.7,ENSG00000137507.7,ENSG00000137878.12,ENSG00000138100.9,ENSG00000138347.11,ENSG00000138615.4,ENSG00000139549.2,ENSG00000139914.6,ENSG00000140416.15,ENSG00000140506.12,ENSG00000140795.8,ENSG00000140986.7,ENSG00000141161.7,ENSG00000142661.14,ENSG00000143140.6,ENSG00000144596.7,ENSG00000145244.7,ENSG00000145506.9,ENSG00000145730.16,ENSG00000146147.10,ENSG00000146521.5,ENSG00000146809.8,ENSG00000146926.6,ENSG00000147113.12,ENSG00000147166.6,ENSG00000147485.8,ENSG00000148180.12,ENSG00000148357.12,ENSG00000148677.6,ENSG00000150048.6,ENSG00000151067.16,ENSG00000151729.6,ENSG00000151789.5,ENSG00000153531.8,ENSG00000154258.12,ENSG00000154262.8,ENSG00000154263.13,ENSG00000154330.8,ENSG00000154553.9,ENSG00000154783.6,ENSG00000155657.19,ENSG00000156218.8,ENSG00000156219.12,ENSG00000156885.4,ENSG00000157110.11,ENSG00000157654.13,ENSG00000158022.6,ENSG00000158683.3,ENSG00000159251.6,ENSG00000160321.10,ENSG00000160678.7,ENSG00000160808.5,ENSG00000161281.6,ENSG00000161647.14,ENSG00000161649.8,ENSG00000161940.6,ENSG00000162409.6,ENSG00000162614.14,ENSG00000163083.5,ENSG00000163217.1,ENSG00000163239.8,ENSG00000163380.11,ENSG00000163492.9,ENSG00000163710.3,ENSG00000163815.5,ENSG00000163827.8,ENSG00000163833.6,ENSG00000163909.6,ENSG00000164035.5,ENSG00000164270.13,ENSG00000164309.10,ENSG00000164440.10,ENSG00000164532.10,ENSG00000164708.5,ENSG00000164867.6,ENSG00000165192.9,ENSG00000165507.8,ENSG00000165810.12,ENSG00000166183.11,ENSG00000166199.8,ENSG00000166265.7,ENSG00000166317.7,ENSG00000166592.7,ENSG00000166831.4,ENSG00000167874.6,ENSG00000168079.12,ENSG00000168334.8,ENSG00000168427.7,ENSG00000168477.13,ENSG00000169116.7,ENSG00000169271.1,ENSG00000169291.5,ENSG00000169418.9,ENSG00000170417.10,ENSG00000170439.5,ENSG00000170807.11,ENSG00000171714.10,ENSG00000171992.8,ENSG00000172139.10,ENSG00000172156.3,ENSG00000172159.11,ENSG00000172399.5,ENSG00000172572.6,ENSG00000172724.7,ENSG00000173175.10,ENSG00000173269.9,ENSG00000173641.13,ENSG00000173918.10,ENSG00000173991.5,ENSG00000174059.12,ENSG00000174175.12,ENSG00000174429.3,ENSG00000174437.12,ENSG00000174502.14,ENSG00000174640.8,ENSG00000175084.7,ENSG00000175206.6,ENSG00000175899.10,ENSG00000175946.8,ENSG00000175967.3,ENSG00000176907.3,ENSG00000177354.7,ENSG00000177464.4,ENSG00000177993.3,ENSG00000178175.7,ENSG00000179813.2,ENSG00000180053.6,ENSG00000180525.9,ENSG00000180785.8,ENSG00000180999.6,ENSG00000181072.7,ENSG00000181856.10,ENSG00000182177.9,ENSG00000182566.8,ENSG00000182836.5,ENSG00000183023.14,ENSG00000183067.5,ENSG00000183072.9,ENSG00000183242.7,ENSG00000183571.9,ENSG00000183785.10,ENSG00000183873.11,ENSG00000184489.7,ENSG00000184601.6,ENSG00000184619.3,ENSG00000185010.9,ENSG00000185028.3,ENSG00000185739.9,ENSG00000186439.8,ENSG00000186466.4,ENSG00000187461.5,ENSG00000187479.4,ENSG00000187513.8,ENSG00000187550.4,ENSG00000187642.5,ENSG00000188257.6,ENSG00000188783.5,ENSG00000196109.6,ENSG00000196569.7,ENSG00000196700.3,ENSG00000197245.4,ENSG00000197616.7,ENSG00000197766.3,ENSG00000197859.5,ENSG00000197893.9,ENSG00000198125.8,ENSG00000198336.5,ENSG00000198523.5,ENSG00000198624.8,ENSG00000198626.11,ENSG00000198727.2,ENSG00000198744.5,ENSG00000198840.2,ENSG00000198842.5,ENSG00000198844.6,ENSG00000198938.2,ENSG00000199363.1,ENSG00000199483.1,ENSG00000201296.1,ENSG00000201317.1,ENSG00000201403.1,ENSG00000201609.1,ENSG00000201628.1,ENSG00000202103.1,ENSG00000203740.3,ENSG00000203867.7,ENSG00000203872.6,ENSG00000203883.5,ENSG00000204003.4,ENSG00000204136.6,ENSG00000205334.2,ENSG00000205560.8,ENSG00000205628.2,ENSG00000205678.3,ENSG00000206384.6,ENSG00000206938.1,ENSG00000210127.1,ENSG00000210140.1,ENSG00000210144.1,ENSG00000210174.1,ENSG00000210184.1,ENSG00000210191.1,ENSG00000210195.2,ENSG00000211445.7,ENSG00000211850.1,ENSG00000213088.5,ENSG00000213132.2,ENSG00000213494.5,ENSG00000214097.4,ENSG00000214357.4,ENSG00000215007.3,ENSG00000215018.5,ENSG00000215246.4,ENSG00000220908.2,ENSG00000221986.2,ENSG00000222202.1,ENSG00000222727.1,ENSG00000223659.1,ENSG00000223855.1,ENSG00000223930.1,ENSG00000224238.2,ENSG00000224318.1,ENSG00000225519.1,ENSG00000225551.1,ENSG00000225670.3,ENSG00000225796.2,ENSG00000226197.2,ENSG00000226306.6,ENSG00000226808.1,ENSG00000226900.1,ENSG00000226971.1,ENSG00000227558.4,ENSG00000228401.3,ENSG00000228589.2,ENSG00000228812.3,ENSG00000229108.1,ENSG00000229694.2,ENSG00000229782.1,ENSG00000229970.3,ENSG00000230442.1,ENSG00000231274.4,ENSG00000231811.2,ENSG00000233005.1,ENSG00000233529.1,ENSG00000233709.1,ENSG00000233760.1,ENSG00000233915.4,ENSG00000233929.1,ENSG00000234226.4,ENSG00000234438.2,ENSG00000234520.1,ENSG00000235160.1,ENSG00000235279.1,ENSG00000235318.3,ENSG00000235497.1,ENSG00000235535.3,ENSG00000235821.1,ENSG00000236152.1,ENSG00000236208.1,ENSG00000236427.1,ENSG00000236714.1,ENSG00000236811.1,ENSG00000236849.1,ENSG00000237070.1,ENSG00000237125.4,ENSG00000237512.2,ENSG00000237833.1,ENSG00000237842.2,ENSG00000237973.1,ENSG00000238875.1,ENSG00000239388.4,ENSG00000240583.6,ENSG00000240654.2,ENSG00000241695.1,ENSG00000242611.1,ENSG00000242908.2,ENSG00000244151.1,ENSG00000244214.1,ENSG00000244239.1,ENSG00000244921.2,ENSG00000247595.2,ENSG00000248138.1,ENSG00000248300.1,ENSG00000248929.1,ENSG00000249145.1,ENSG00000250508.1,ENSG00000250708.1,ENSG00000250762.1,ENSG00000250808.1,ENSG00000250891.1,ENSG00000251000.1,ENSG00000251154.1,ENSG00000251322.3,ENSG00000251598.1,ENSG00000251628.1,ENSG00000251730.1,ENSG00000251916.1,ENSG00000252310.1,ENSG00000253177.1,ENSG00000253250.2,ENSG00000253348.1,ENSG00000253431.1,ENSG00000253557.1,ENSG00000254367.1,ENSG00000255465.3,ENSG00000255529.3,ENSG00000255725.1,ENSG00000255772.1,ENSG00000255823.1,ENSG00000256540.1,ENSG00000256618.1,ENSG00000256627.1,ENSG00000256879.1,ENSG00000256906.1,ENSG00000257016.1,ENSG00000257259.1,ENSG00000258168.1,ENSG00000258308.1,ENSG00000258444.1,ENSG00000258580.1,ENSG00000258667.1,ENSG00000258676.3,ENSG00000258949.1,ENSG00000259420.1,ENSG00000259444.1,ENSG00000259524.1,ENSG00000260971.3,ENSG00000261051.1,ENSG00000261189.1,ENSG00000261441.1,ENSG00000261472.1,ENSG00000262115.1,ENSG00000262222.1,ENSG00000263155.1,ENSG00000264604.1,ENSG00000264868.1,ENSG00000265096.1,ENSG00000265542.1,ENSG00000265888.1,ENSG00000266010.1,ENSG00000267206.1,ENSG00000267287.1,ENSG00000267325.1,ENSG00000268205.1,ENSG00000268723.1,ENSG00000269113.3,ENSG00000269374.1,ENSG00000270112.2,ENSG00000270307.1,ENSG00000270394.1,ENSG00000270571.2,ENSG00000270672.1,ENSG00000271207.1,ENSG00000271533.1,ENSG00000271952.1,ENSG00000271959.1,ENSG00000272236.1,ENSG00000272566.1,ENSG00000273348.1</t>
  </si>
  <si>
    <t>UBERON:0002097</t>
  </si>
  <si>
    <t>skin of body</t>
  </si>
  <si>
    <t>The organ covering the body that consists of the dermis and epidermis.</t>
  </si>
  <si>
    <t>CNhs10847,CNhs11064,CNhs11074,CNhs11351,CNhs11352,CNhs11353,CNhs11354,CNhs11379,CNhs11381,CNhs11774,CNhs11911,CNhs11912,CNhs11913,CNhs11914,CNhs11951,CNhs11979,CNhs12028,CNhs12030,CNhs12031,CNhs12052,CNhs12055,CNhs12059,CNhs12339,CNhs12347,CNhs12499,CNhs12501</t>
  </si>
  <si>
    <t>CATG00000010544.1,CATG00000011005.1,CATG00000012735.1,CATG00000012738.1,CATG00000014045.1,CATG00000016989.1,CATG00000022481.1,CATG00000037443.1,CATG00000048138.1,CATG00000052085.1,CATG00000053327.1,CATG00000054135.1,CATG00000055285.1,CATG00000057872.1,CATG00000066318.1,CATG00000073694.1,CATG00000077249.1,CATG00000081504.1,CATG00000088651.1,CATG00000089018.1,CATG00000089639.1,CATG00000089804.1,CATG00000095281.1,CATG00000095756.1,CATG00000097955.1,CATG00000099244.1,CATG00000105788.1,ENSG00000101282.4,ENSG00000107984.5,ENSG00000138131.3,ENSG00000143631.10,ENSG00000145824.8,ENSG00000163364.5,ENSG00000166396.8,ENSG00000171346.9,ENSG00000174564.8,ENSG00000175315.2,ENSG00000177300.5,ENSG00000180914.6,ENSG00000182585.5,ENSG00000183770.5,ENSG00000186832.4,ENSG00000186847.5,ENSG00000187173.3,ENSG00000188393.4,ENSG00000188624.2,ENSG00000203721.1,ENSG00000204941.9,ENSG00000223617.1,ENSG00000226992.1,ENSG00000228035.1,ENSG00000239332.1,ENSG00000250748.2,ENSG00000251144.1,ENSG00000255243.1,ENSG00000255399.2,ENSG00000257642.1,ENSG00000259091.1,ENSG00000259450.1,ENSG00000262003.1,ENSG00000264823.1</t>
  </si>
  <si>
    <t>UBERON:0002106</t>
  </si>
  <si>
    <t>spleen</t>
  </si>
  <si>
    <t>the organ that functions to filter blood and to store red corpuscles and platelets</t>
  </si>
  <si>
    <t>CNhs10631,CNhs10651</t>
  </si>
  <si>
    <t>CATG00000001500.1,CATG00000002750.1,CATG00000005145.1,CATG00000005189.1,CATG00000005720.1,CATG00000006118.1,CATG00000006167.1,CATG00000006216.1,CATG00000007799.1,CATG00000008676.1,CATG00000010229.1,CATG00000010703.1,CATG00000011017.1,CATG00000011157.1,CATG00000011983.1,CATG00000012021.1,CATG00000012845.1,CATG00000013717.1,CATG00000013840.1,CATG00000014133.1,CATG00000014364.1,CATG00000014787.1,CATG00000015042.1,CATG00000015348.1,CATG00000015475.1,CATG00000016119.1,CATG00000016499.1,CATG00000017254.1,CATG00000018122.1,CATG00000018315.1,CATG00000020338.1,CATG00000020373.1,CATG00000021296.1,CATG00000021439.1,CATG00000021837.1,CATG00000022238.1,CATG00000022736.1,CATG00000023033.1,CATG00000023730.1,CATG00000023788.1,CATG00000024139.1,CATG00000025891.1,CATG00000025989.1,CATG00000026149.1,CATG00000026314.1,CATG00000026769.1,CATG00000028125.1,CATG00000029567.1,CATG00000030129.1,CATG00000030137.1,CATG00000030486.1,CATG00000030516.1,CATG00000030556.1,CATG00000030566.1,CATG00000030572.1,CATG00000030848.1,CATG00000031147.1,CATG00000031245.1,CATG00000031460.1,CATG00000032097.1,CATG00000032222.1,CATG00000032557.1,CATG00000032669.1,CATG00000033140.1,CATG00000034319.1,CATG00000034785.1,CATG00000035259.1,CATG00000035906.1,CATG00000036745.1,CATG00000038121.1,CATG00000038174.1,CATG00000038784.1,CATG00000039954.1,CATG00000040120.1,CATG00000040180.1,CATG00000040662.1,CATG00000041200.1,CATG00000041201.1,CATG00000042543.1,CATG00000042556.1,CATG00000042744.1,CATG00000043116.1,CATG00000043307.1,CATG00000043719.1,CATG00000043777.1,CATG00000043842.1,CATG00000044427.1,CATG00000045768.1,CATG00000045978.1,CATG00000047184.1,CATG00000048005.1,CATG00000048076.1,CATG00000048324.1,CATG00000048773.1,CATG00000049052.1,CATG00000049609.1,CATG00000049647.1,CATG00000049799.1,CATG00000049832.1,CATG00000049937.1,CATG00000049943.1,CATG00000050141.1,CATG00000050567.1,CATG00000051039.1,CATG00000051467.1,CATG00000053431.1,CATG00000053553.1,CATG00000054339.1,CATG00000055971.1,CATG00000056069.1,CATG00000056306.1,CATG00000056770.1,CATG00000057291.1,CATG00000057495.1,CATG00000057717.1,CATG00000058026.1,CATG00000058257.1,CATG00000058265.1,CATG00000058320.1,CATG00000058394.1,CATG00000058856.1,CATG00000059232.1,CATG00000062037.1,CATG00000064037.1,CATG00000064302.1,CATG00000064456.1,CATG00000065344.1,CATG00000065520.1,CATG00000066182.1,CATG00000067849.1,CATG00000068362.1,CATG00000068390.1,CATG00000068441.1,CATG00000068537.1,CATG00000070342.1,CATG00000071655.1,CATG00000071656.1,CATG00000071657.1,CATG00000072164.1,CATG00000072359.1,CATG00000073194.1,CATG00000074739.1,CATG00000075011.1,CATG00000075831.1,CATG00000076065.1,CATG00000076173.1,CATG00000076338.1,CATG00000076991.1,CATG00000079211.1,CATG00000081481.1,CATG00000081786.1,CATG00000082047.1,CATG00000082264.1,CATG00000083573.1,CATG00000083830.1,CATG00000084135.1,CATG00000084893.1,CATG00000086371.1,CATG00000087050.1,CATG00000087736.1,CATG00000089186.1,CATG00000089370.1,CATG00000089773.1,CATG00000090382.1,CATG00000090455.1,CATG00000090458.1,CATG00000090640.1,CATG00000090872.1,CATG00000091882.1,CATG00000092291.1,CATG00000092951.1,CATG00000093956.1,CATG00000094863.1,CATG00000095438.1,CATG00000095481.1,CATG00000096133.1,CATG00000096655.1,CATG00000097102.1,CATG00000098300.1,CATG00000098909.1,CATG00000100281.1,CATG00000101661.1,CATG00000102471.1,CATG00000102523.1,CATG00000104425.1,CATG00000105303.1,CATG00000105326.1,CATG00000105357.1,CATG00000105506.1,CATG00000106702.1,CATG00000107390.1,CATG00000107586.1,CATG00000108207.1,CATG00000110038.1,CATG00000110135.1,CATG00000110418.1,CATG00000110507.1,CATG00000111168.1,CATG00000111502.1,CATG00000112297.1,CATG00000112543.1,CATG00000112595.1,CATG00000112624.1,CATG00000113248.1,CATG00000113597.1,CATG00000113781.1,CATG00000114024.1,CATG00000114932.1,CATG00000115065.1,CATG00000115107.1,CATG00000115118.1,CATG00000116955.1,ENSG00000001617.7,ENSG00000004939.9,ENSG00000005102.8,ENSG00000006638.7,ENSG00000008438.4,ENSG00000010327.6,ENSG00000012124.10,ENSG00000019169.9,ENSG00000037280.11,ENSG00000050555.13,ENSG00000064300.4,ENSG00000066735.10,ENSG00000068001.9,ENSG00000069122.14,ENSG00000069702.6,ENSG00000070886.6,ENSG00000073754.5,ENSG00000074527.7,ENSG00000077943.7,ENSG00000080031.5,ENSG00000083454.17,ENSG00000087237.6,ENSG00000088320.3,ENSG00000088756.8,ENSG00000089692.4,ENSG00000090530.5,ENSG00000091106.14,ENSG00000091622.11,ENSG00000095585.12,ENSG00000099866.10,ENSG00000100292.12,ENSG00000100767.11,ENSG00000101331.11,ENSG00000101425.8,ENSG00000102048.11,ENSG00000102837.6,ENSG00000104918.4,ENSG00000105369.5,ENSG00000105538.4,ENSG00000105609.12,ENSG00000106025.4,ENSG00000106178.2,ENSG00000107807.8,ENSG00000107821.10,ENSG00000108798.4,ENSG00000109684.10,ENSG00000109705.7,ENSG00000110347.7,ENSG00000110777.7,ENSG00000111339.6,ENSG00000111732.6,ENSG00000112782.11,ENSG00000113555.4,ENSG00000114378.12,ENSG00000114654.6,ENSG00000115705.16,ENSG00000117215.10,ENSG00000117245.8,ENSG00000117322.12,ENSG00000117707.11,ENSG00000118113.7,ENSG00000118526.6,ENSG00000118946.7,ENSG00000119919.9,ENSG00000120156.16,ENSG00000120278.10,ENSG00000120279.6,ENSG00000120498.9,ENSG00000120907.13,ENSG00000121053.5,ENSG00000123201.10,ENSG00000124205.11,ENSG00000124469.6,ENSG00000124593.10,ENSG00000124721.13,ENSG00000125046.10,ENSG00000125508.3,ENSG00000126878.8,ENSG00000127329.10,ENSG00000127533.3,ENSG00000128045.5,ENSG00000128218.7,ENSG00000129467.9,ENSG00000130055.9,ENSG00000130300.4,ENSG00000130307.7,ENSG00000130584.6,ENSG00000130656.4,ENSG00000131477.6,ENSG00000132185.12,ENSG00000132465.6,ENSG00000132622.6,ENSG00000132704.11,ENSG00000133116.6,ENSG00000133561.11,ENSG00000133687.11,ENSG00000133800.4,ENSG00000134061.4,ENSG00000134460.11,ENSG00000134533.2,ENSG00000134817.9,ENSG00000135144.3,ENSG00000135362.9,ENSG00000136011.10,ENSG00000136305.7,ENSG00000136573.8,ENSG00000136634.5,ENSG00000136931.5,ENSG00000137077.3,ENSG00000137101.8,ENSG00000137460.4,ENSG00000137496.13,ENSG00000137558.3,ENSG00000137960.5,ENSG00000138315.8,ENSG00000138449.6,ENSG00000139194.3,ENSG00000140459.13,ENSG00000140479.12,ENSG00000140563.10,ENSG00000140955.6,ENSG00000141527.12,ENSG00000142512.10,ENSG00000143184.4,ENSG00000143185.3,ENSG00000143297.14,ENSG00000144140.5,ENSG00000144218.14,ENSG00000144476.5,ENSG00000144668.7,ENSG00000145506.9,ENSG00000145850.4,ENSG00000146192.10,ENSG00000146555.14,ENSG00000147697.4,ENSG00000150048.6,ENSG00000150594.5,ENSG00000152229.14,ENSG00000152402.6,ENSG00000152672.3,ENSG00000152684.10,ENSG00000153064.7,ENSG00000153208.12,ENSG00000153563.11,ENSG00000153721.13,ENSG00000153993.9,ENSG00000154080.8,ENSG00000154133.10,ENSG00000154645.9,ENSG00000154783.6,ENSG00000156049.6,ENSG00000156234.7,ENSG00000156575.2,ENSG00000156738.13,ENSG00000156886.11,ENSG00000157368.6,ENSG00000157554.14,ENSG00000158481.8,ENSG00000158555.10,ENSG00000158578.14,ENSG00000159189.7,ENSG00000159958.3,ENSG00000160683.4,ENSG00000160801.9,ENSG00000160951.3,ENSG00000161405.12,ENSG00000161640.11,ENSG00000161929.10,ENSG00000161940.6,ENSG00000162444.11,ENSG00000162618.8,ENSG00000162692.6,ENSG00000162998.4,ENSG00000163145.8,ENSG00000163221.7,ENSG00000163518.6,ENSG00000163534.10,ENSG00000163687.9,ENSG00000163762.2,ENSG00000163792.5,ENSG00000163958.9,ENSG00000164128.2,ENSG00000164129.7,ENSG00000164736.5,ENSG00000164821.4,ENSG00000164867.6,ENSG00000165449.7,ENSG00000165682.10,ENSG00000165810.12,ENSG00000165949.8,ENSG00000166211.6,ENSG00000166265.7,ENSG00000166426.7,ENSG00000166856.1,ENSG00000166926.4,ENSG00000166927.8,ENSG00000166928.6,ENSG00000166947.7,ENSG00000166960.12,ENSG00000167483.13,ENSG00000167633.12,ENSG00000168356.7,ENSG00000168546.6,ENSG00000168995.9,ENSG00000169129.10,ENSG00000169291.5,ENSG00000169704.4,ENSG00000169744.8,ENSG00000169994.14,ENSG00000170214.3,ENSG00000170476.11,ENSG00000170866.7,ENSG00000171115.3,ENSG00000171121.12,ENSG00000171631.10,ENSG00000171873.6,ENSG00000172554.7,ENSG00000172724.7,ENSG00000172817.3,ENSG00000173269.9,ENSG00000173369.11,ENSG00000173372.12,ENSG00000173578.6,ENSG00000174123.6,ENSG00000174473.11,ENSG00000174600.9,ENSG00000174640.8,ENSG00000174837.10,ENSG00000175344.12,ENSG00000175899.10,ENSG00000175967.3,ENSG00000177303.5,ENSG00000177338.9,ENSG00000177455.7,ENSG00000177575.8,ENSG00000177675.4,ENSG00000177776.8,ENSG00000178175.7,ENSG00000178726.6,ENSG00000179044.11,ENSG00000179855.5,ENSG00000180712.3,ENSG00000180720.6,ENSG00000180815.10,ENSG00000182511.7,ENSG00000182578.9,ENSG00000182674.5,ENSG00000182851.2,ENSG00000183072.9,ENSG00000183153.5,ENSG00000183242.7,ENSG00000184274.3,ENSG00000184828.5,ENSG00000184937.8,ENSG00000185010.9,ENSG00000185245.6,ENSG00000185551.8,ENSG00000186105.7,ENSG00000186642.11,ENSG00000186994.7,ENSG00000186998.11,ENSG00000187116.9,ENSG00000187260.11,ENSG00000187912.7,ENSG00000188263.6,ENSG00000188488.9,ENSG00000188722.1,ENSG00000188820.8,ENSG00000188822.6,ENSG00000189013.10,ENSG00000189337.11,ENSG00000196092.8,ENSG00000196415.5,ENSG00000196593.5,ENSG00000196917.4,ENSG00000196932.7,ENSG00000197705.5,ENSG00000197794.2,ENSG00000197993.3,ENSG00000198719.7,ENSG00000198829.5,ENSG00000201896.1,ENSG00000203414.2,ENSG00000203710.6,ENSG00000204103.2,ENSG00000204424.8,ENSG00000204577.7,ENSG00000204791.4,ENSG00000204936.5,ENSG00000205056.8,ENSG00000206177.2,ENSG00000207744.1,ENSG00000207830.1,ENSG00000207832.1,ENSG00000207833.1,ENSG00000207835.1,ENSG00000207836.1,ENSG00000208024.1,ENSG00000211592.2,ENSG00000211593.2,ENSG00000211595.2,ENSG00000211596.2,ENSG00000211598.2,ENSG00000211599.2,ENSG00000211626.2,ENSG00000211637.2,ENSG00000211638.2,ENSG00000211639.2,ENSG00000211640.3,ENSG00000211642.2,ENSG00000211644.2,ENSG00000211645.2,ENSG00000211647.1,ENSG00000211648.2,ENSG00000211649.2,ENSG00000211650.2,ENSG00000211651.2,ENSG00000211652.2,ENSG00000211653.2,ENSG00000211654.2,ENSG00000211655.2,ENSG00000211656.2,ENSG00000211658.2,ENSG00000211659.2,ENSG00000211660.3,ENSG00000211662.2,ENSG00000211663.2,ENSG00000211664.2,ENSG00000211665.2,ENSG00000211666.2,ENSG00000211667.2,ENSG00000211668.2,ENSG00000211669.2,ENSG00000211670.2,ENSG00000211671.2,ENSG00000211672.2,ENSG00000211673.2,ENSG00000211674.2,ENSG00000211675.2,ENSG00000211676.2,ENSG00000211682.2,ENSG00000211684.2,ENSG00000211693.2,ENSG00000211877.1,ENSG00000211878.1,ENSG00000211895.3,ENSG00000211896.2,ENSG00000211897.3,ENSG00000211898.3,ENSG00000211899.3,ENSG00000211900.2,ENSG00000211905.1,ENSG00000211923.1,ENSG00000211930.1,ENSG00000211933.2,ENSG00000211934.2,ENSG00000211935.2,ENSG00000211937.2,ENSG00000211938.2,ENSG00000211939.2,ENSG00000211940.2,ENSG00000211941.2,ENSG00000211942.2,ENSG00000211943.2,ENSG00000211945.2,ENSG00000211947.2,ENSG00000211949.2,ENSG00000211950.2,ENSG00000211951.2,ENSG00000211956.2,ENSG00000211957.2,ENSG00000211958.2,ENSG00000211959.2,ENSG00000211961.2,ENSG00000211962.2,ENSG00000211964.2,ENSG00000211965.2,ENSG00000211966.2,ENSG00000211967.2,ENSG00000211968.2,ENSG00000211972.2,ENSG00000211973.2,ENSG00000211974.2,ENSG00000211976.2,ENSG00000211978.2,ENSG00000211979.2,ENSG00000212628.1,ENSG00000213088.5,ENSG00000213231.8,ENSG00000213279.2,ENSG00000213494.5,ENSG00000213886.3,ENSG00000213889.6,ENSG00000213949.4,ENSG00000215246.4,ENSG00000219085.1,ENSG00000222040.3,ENSG00000223336.1,ENSG00000223350.2,ENSG00000223629.1,ENSG00000223648.2,ENSG00000224220.1,ENSG00000224373.2,ENSG00000224376.1,ENSG00000224420.3,ENSG00000224607.3,ENSG00000224650.2,ENSG00000224689.3,ENSG00000224968.1,ENSG00000225083.1,ENSG00000225126.1,ENSG00000225365.1,ENSG00000225366.4,ENSG00000225541.1,ENSG00000225655.1,ENSG00000225670.3,ENSG00000225698.2,ENSG00000225900.1,ENSG00000226051.2,ENSG00000226397.3,ENSG00000226425.1,ENSG00000226472.3,ENSG00000226535.1,ENSG00000226571.1,ENSG00000226740.1,ENSG00000226779.1,ENSG00000227933.1,ENSG00000227954.2,ENSG00000228741.2,ENSG00000228835.1,ENSG00000229140.4,ENSG00000229308.1,ENSG00000229754.1,ENSG00000230061.1,ENSG00000230709.1,ENSG00000230749.3,ENSG00000230969.2,ENSG00000231236.2,ENSG00000231873.1,ENSG00000231875.1,ENSG00000231943.3,ENSG00000232197.1,ENSG00000232216.1,ENSG00000232692.1,ENSG00000232891.1,ENSG00000233143.1,ENSG00000233581.1,ENSG00000234184.1,ENSG00000234647.1,ENSG00000234810.1,ENSG00000235333.3,ENSG00000235621.4,ENSG00000236311.2,ENSG00000236393.1,ENSG00000236552.1,ENSG00000236985.1,ENSG00000237111.1,ENSG00000237233.2,ENSG00000237371.1,ENSG00000237463.1,ENSG00000237484.5,ENSG00000237721.1,ENSG00000238063.1,ENSG00000239736.2,ENSG00000239951.1,ENSG00000240041.1,ENSG00000240505.4,ENSG00000240671.1,ENSG00000240754.1,ENSG00000240864.1,ENSG00000241186.3,ENSG00000241244.1,ENSG00000241351.1,ENSG00000242258.1,ENSG00000242472.1,ENSG00000242887.1,ENSG00000243063.1,ENSG00000243300.2,ENSG00000243466.1,ENSG00000243488.2,ENSG00000243704.2,ENSG00000244482.5,ENSG00000244575.1,ENSG00000245466.1,ENSG00000245928.2,ENSG00000247809.3,ENSG00000248115.1,ENSG00000248227.1,ENSG00000248441.2,ENSG00000248596.2,ENSG00000248636.2,ENSG00000248896.2,ENSG00000249345.2,ENSG00000249396.1,ENSG00000249484.4,ENSG00000249574.1,ENSG00000250234.1,ENSG00000250400.3,ENSG00000250413.1,ENSG00000251039.2,ENSG00000251322.3,ENSG00000251431.1,ENSG00000251443.1,ENSG00000253120.1,ENSG00000253132.1,ENSG00000253163.1,ENSG00000253209.1,ENSG00000253234.1,ENSG00000253239.1,ENSG00000253325.1,ENSG00000253394.1,ENSG00000253448.1,ENSG00000253460.2,ENSG00000253545.1,ENSG00000253557.1,ENSG00000253631.1,ENSG00000253705.1,ENSG00000253745.1,ENSG00000253763.1,ENSG00000253818.1,ENSG00000253924.1,ENSG00000253988.1,ENSG00000254056.1,ENSG00000254143.1,ENSG00000254230.1,ENSG00000254367.1,ENSG00000254395.1,ENSG00000254416.1,ENSG00000254521.2,ENSG00000254560.1,ENSG00000254709.2,ENSG00000254821.1,ENSG00000254967.2,ENSG00000254975.1,ENSG00000255084.1,ENSG00000255282.2,ENSG00000256482.1,ENSG00000256542.1,ENSG00000256943.1,ENSG00000256988.1,ENSG00000257114.1,ENSG00000257542.4,ENSG00000257582.1,ENSG00000257663.1,ENSG00000257950.3,ENSG00000258386.1,ENSG00000258527.1,ENSG00000258572.1,ENSG00000258748.1,ENSG00000258946.1,ENSG00000259134.1,ENSG00000259275.1,ENSG00000259444.1,ENSG00000259772.2,ENSG00000259989.1,ENSG00000260577.1,ENSG00000260655.1,ENSG00000261039.1,ENSG00000261606.1,ENSG00000262115.1,ENSG00000262151.1,ENSG00000262950.1,ENSG00000264473.1,ENSG00000264629.1,ENSG00000265096.1,ENSG00000265222.1,ENSG00000265612.1,ENSG00000265929.1,ENSG00000266010.1,ENSG00000267045.1,ENSG00000267094.1,ENSG00000267263.1,ENSG00000267787.1,ENSG00000268170.1,ENSG00000269179.1,ENSG00000269404.2,ENSG00000270748.1,ENSG00000271182.1,ENSG00000271978.1,ENSG00000272610.1,ENSG00000272975.1,ENSG00000273167.1,ENSG00000273259.1,ENSG00000273388.1</t>
  </si>
  <si>
    <t>UBERON:0002107</t>
  </si>
  <si>
    <t>liver</t>
  </si>
  <si>
    <t>An exocrine gland which secretes bile and functions in metabolism of protein and carbohydrate and fat, synthesizes substances involved in the clotting of the blood, synthesizes vitamin A, detoxifies poisonous substances, stores glycogen, and breaks down worn-out erythrocytes[GO].</t>
  </si>
  <si>
    <t>CNhs10624,CNhs10845,CNhs11335,CNhs11346,CNhs11798,CNhs12075,CNhs12092,CNhs12093,CNhs12340,CNhs12349,CNhs12626,CNhs12730</t>
  </si>
  <si>
    <t>CATG00000000916.1,CATG00000007838.1,CATG00000021922.1,CATG00000023031.1,CATG00000032990.1,CATG00000033301.1,CATG00000040454.1,CATG00000045276.1,CATG00000056063.1,CATG00000056065.1,CATG00000056931.1,CATG00000058773.1,CATG00000063421.1,CATG00000073438.1,CATG00000075713.1,CATG00000081623.1,CATG00000101894.1,CATG00000106394.1,CATG00000110289.1,ENSG00000000971.11,ENSG00000002933.3,ENSG00000003989.12,ENSG00000005187.7,ENSG00000007933.8,ENSG00000012504.9,ENSG00000015413.5,ENSG00000015520.10,ENSG00000019991.11,ENSG00000021461.12,ENSG00000021852.8,ENSG00000023839.6,ENSG00000025423.7,ENSG00000039537.9,ENSG00000049239.8,ENSG00000055955.11,ENSG00000055957.6,ENSG00000057593.9,ENSG00000060566.9,ENSG00000073060.11,ENSG00000075234.12,ENSG00000083807.5,ENSG00000084674.9,ENSG00000086696.6,ENSG00000087237.6,ENSG00000090512.7,ENSG00000090534.13,ENSG00000090539.11,ENSG00000091513.10,ENSG00000091583.6,ENSG00000099834.14,ENSG00000099869.6,ENSG00000099937.6,ENSG00000100344.6,ENSG00000100557.5,ENSG00000100665.7,ENSG00000101049.10,ENSG00000101076.12,ENSG00000102743.10,ENSG00000102967.7,ENSG00000103067.7,ENSG00000103876.7,ENSG00000104635.9,ENSG00000104760.12,ENSG00000105550.4,ENSG00000105707.9,ENSG00000105852.6,ENSG00000106384.6,ENSG00000106538.5,ENSG00000106853.12,ENSG00000106927.7,ENSG00000109072.9,ENSG00000109511.6,ENSG00000110169.6,ENSG00000110245.7,ENSG00000111275.8,ENSG00000111339.6,ENSG00000112414.10,ENSG00000112936.14,ENSG00000112964.9,ENSG00000113600.6,ENSG00000113790.6,ENSG00000114200.5,ENSG00000114378.12,ENSG00000114771.9,ENSG00000115107.15,ENSG00000115255.6,ENSG00000116285.8,ENSG00000116690.7,ENSG00000116761.7,ENSG00000116771.5,ENSG00000116833.9,ENSG00000117594.5,ENSG00000117791.11,ENSG00000118004.13,ENSG00000118137.5,ENSG00000118271.5,ENSG00000118520.9,ENSG00000119711.8,ENSG00000120341.14,ENSG00000120907.13,ENSG00000121310.12,ENSG00000121410.7,ENSG00000122787.10,ENSG00000122971.4,ENSG00000123453.12,ENSG00000123838.6,ENSG00000124253.9,ENSG00000124568.6,ENSG00000124602.5,ENSG00000124713.5,ENSG00000125730.12,ENSG00000125798.10,ENSG00000126218.7,ENSG00000126231.9,ENSG00000127241.12,ENSG00000127831.6,ENSG00000128311.9,ENSG00000128802.3,ENSG00000129214.10,ENSG00000129514.4,ENSG00000129965.9,ENSG00000130005.7,ENSG00000130173.9,ENSG00000130203.5,ENSG00000130649.5,ENSG00000130707.13,ENSG00000130812.6,ENSG00000130988.8,ENSG00000131187.5,ENSG00000132437.13,ENSG00000132840.5,ENSG00000134240.7,ENSG00000134389.8,ENSG00000134463.10,ENSG00000134962.6,ENSG00000136574.13,ENSG00000136872.13,ENSG00000136881.7,ENSG00000137561.4,ENSG00000137875.4,ENSG00000138207.8,ENSG00000138308.5,ENSG00000138315.8,ENSG00000139178.6,ENSG00000139194.3,ENSG00000139269.2,ENSG00000139835.9,ENSG00000140107.10,ENSG00000140479.12,ENSG00000141485.11,ENSG00000141505.7,ENSG00000142484.5,ENSG00000142494.9,ENSG00000142748.8,ENSG00000143412.5,ENSG00000143819.8,ENSG00000143845.10,ENSG00000144908.9,ENSG00000145192.8,ENSG00000145321.8,ENSG00000146678.5,ENSG00000147257.9,ENSG00000148702.10,ENSG00000148935.6,ENSG00000149131.11,ENSG00000149150.4,ENSG00000149742.5,ENSG00000150526.7,ENSG00000151655.13,ENSG00000151790.4,ENSG00000156006.4,ENSG00000157399.10,ENSG00000158104.7,ENSG00000158125.5,ENSG00000158874.7,ENSG00000159261.6,ENSG00000159403.11,ENSG00000159423.12,ENSG00000160200.13,ENSG00000160282.9,ENSG00000160339.11,ENSG00000160862.8,ENSG00000160867.10,ENSG00000160870.8,ENSG00000161031.8,ENSG00000161267.7,ENSG00000161574.11,ENSG00000161653.6,ENSG00000162267.8,ENSG00000163217.1,ENSG00000163347.5,ENSG00000163581.9,ENSG00000163586.5,ENSG00000163631.12,ENSG00000163687.9,ENSG00000163959.5,ENSG00000164107.7,ENSG00000164266.6,ENSG00000164403.10,ENSG00000164749.7,ENSG00000165376.6,ENSG00000165682.10,ENSG00000165828.9,ENSG00000166035.6,ENSG00000166126.6,ENSG00000166347.14,ENSG00000166741.3,ENSG00000167711.9,ENSG00000167874.6,ENSG00000168306.8,ENSG00000168509.13,ENSG00000169136.4,ENSG00000169174.9,ENSG00000169242.7,ENSG00000169418.9,ENSG00000169562.9,ENSG00000169715.10,ENSG00000169738.3,ENSG00000169856.7,ENSG00000169903.6,ENSG00000170099.5,ENSG00000170214.3,ENSG00000171227.6,ENSG00000171236.9,ENSG00000171557.12,ENSG00000171560.10,ENSG00000171564.7,ENSG00000171954.8,ENSG00000172425.6,ENSG00000172955.13,ENSG00000173432.6,ENSG00000173599.9,ENSG00000175899.10,ENSG00000176919.7,ENSG00000176974.13,ENSG00000178401.10,ENSG00000178772.6,ENSG00000180089.4,ENSG00000180210.10,ENSG00000182326.10,ENSG00000182871.10,ENSG00000183044.7,ENSG00000183971.5,ENSG00000184374.2,ENSG00000184500.10,ENSG00000184999.7,ENSG00000185897.6,ENSG00000186907.3,ENSG00000187097.8,ENSG00000187824.4,ENSG00000187867.4,ENSG00000188257.6,ENSG00000188338.10,ENSG00000188488.9,ENSG00000188833.5,ENSG00000189409.8,ENSG00000196136.12,ENSG00000196616.8,ENSG00000197249.8,ENSG00000197580.7,ENSG00000197859.5,ENSG00000198077.6,ENSG00000198099.4,ENSG00000198417.5,ENSG00000198455.3,ENSG00000198959.7,ENSG00000201695.1,ENSG00000204128.5,ENSG00000205362.6,ENSG00000205403.8,ENSG00000211452.6,ENSG00000213275.2,ENSG00000213494.5,ENSG00000213949.4,ENSG00000213996.8,ENSG00000214274.5,ENSG00000214456.4,ENSG00000216588.4,ENSG00000222019.3,ENSG00000223652.2,ENSG00000224093.1,ENSG00000226087.1,ENSG00000226733.1,ENSG00000227038.2,ENSG00000228918.3,ENSG00000229873.1,ENSG00000231100.1,ENSG00000231690.2,ENSG00000232667.5,ENSG00000234678.1,ENSG00000234906.4,ENSG00000235142.3,ENSG00000235821.1,ENSG00000235910.1,ENSG00000237125.4,ENSG00000241388.3,ENSG00000241644.2,ENSG00000242612.2,ENSG00000243649.4,ENSG00000243694.2,ENSG00000243955.1,ENSG00000244067.1,ENSG00000244255.1,ENSG00000247844.1,ENSG00000248144.1,ENSG00000249201.2,ENSG00000249319.1,ENSG00000249746.1,ENSG00000249948.2,ENSG00000250229.1,ENSG00000250722.1,ENSG00000251154.1,ENSG00000253163.1,ENSG00000254827.1,ENSG00000254959.2,ENSG00000254979.1,ENSG00000255071.1,ENSG00000256612.3,ENSG00000257017.4,ENSG00000257767.2,ENSG00000258414.1,ENSG00000258460.1,ENSG00000258818.2,ENSG00000259171.1,ENSG00000259343.1,ENSG00000259444.1,ENSG00000259974.2,ENSG00000260276.1,ENSG00000260802.1,ENSG00000261701.2,ENSG00000262445.3,ENSG00000264575.1,ENSG00000264614.1,ENSG00000265096.1,ENSG00000265606.1,ENSG00000266304.1,ENSG00000266850.1,ENSG00000266903.1,ENSG00000267045.1,ENSG00000267385.1,ENSG00000267391.1,ENSG00000267467.2,ENSG00000267596.1,ENSG00000267629.2,ENSG00000267660.1,ENSG00000273047.1,ENSG00000273138.1,ENSG00000273259.1</t>
  </si>
  <si>
    <t>UBERON:0002108</t>
  </si>
  <si>
    <t>small intestine</t>
  </si>
  <si>
    <t>Subdivision of digestive tract that connects the stomach to the large intestine and is where much of the digestion and absorption of food takes place (with the exception of ruminants). The mammalian small intestine is long and coiled and can be differentiated histologically into: duodenum, jejunem, ileum[WP,cjm,Kardong].</t>
  </si>
  <si>
    <t>CNhs10630,CNhs11773,CNhs12997</t>
  </si>
  <si>
    <t>CATG00000000577.1,CATG00000000977.1,CATG00000001086.1,CATG00000001452.1,CATG00000002849.1,CATG00000003567.1,CATG00000003568.1,CATG00000003569.1,CATG00000003968.1,CATG00000004049.1,CATG00000004162.1,CATG00000004565.1,CATG00000004638.1,CATG00000004918.1,CATG00000004927.1,CATG00000005243.1,CATG00000005437.1,CATG00000006127.1,CATG00000006169.1,CATG00000006218.1,CATG00000007052.1,CATG00000007140.1,CATG00000007178.1,CATG00000007202.1,CATG00000007659.1,CATG00000008276.1,CATG00000008474.1,CATG00000008694.1,CATG00000008698.1,CATG00000008781.1,CATG00000008832.1,CATG00000008887.1,CATG00000008997.1,CATG00000009539.1,CATG00000010504.1,CATG00000010709.1,CATG00000010774.1,CATG00000010842.1,CATG00000011402.1,CATG00000011651.1,CATG00000012625.1,CATG00000014112.1,CATG00000014118.1,CATG00000014127.1,CATG00000014242.1,CATG00000015475.1,CATG00000015936.1,CATG00000015961.1,CATG00000016260.1,CATG00000016265.1,CATG00000017442.1,CATG00000017812.1,CATG00000017855.1,CATG00000018080.1,CATG00000018359.1,CATG00000019970.1,CATG00000020127.1,CATG00000020242.1,CATG00000020359.1,CATG00000020893.1,CATG00000021433.1,CATG00000021545.1,CATG00000021683.1,CATG00000021961.1,CATG00000022188.1,CATG00000022195.1,CATG00000022620.1,CATG00000023031.1,CATG00000023658.1,CATG00000023739.1,CATG00000023949.1,CATG00000024018.1,CATG00000024019.1,CATG00000024701.1,CATG00000024850.1,CATG00000025278.1,CATG00000025544.1,CATG00000026087.1,CATG00000027745.1,CATG00000027951.1,CATG00000027980.1,CATG00000028790.1,CATG00000028825.1,CATG00000028883.1,CATG00000029374.1,CATG00000029691.1,CATG00000029692.1,CATG00000029718.1,CATG00000030168.1,CATG00000030664.1,CATG00000030843.1,CATG00000031039.1,CATG00000031147.1,CATG00000031276.1,CATG00000031485.1,CATG00000031769.1,CATG00000031873.1,CATG00000032333.1,CATG00000032360.1,CATG00000032465.1,CATG00000032488.1,CATG00000034319.1,CATG00000034547.1,CATG00000034785.1,CATG00000035089.1,CATG00000035098.1,CATG00000035263.1,CATG00000035951.1,CATG00000036141.1,CATG00000036176.1,CATG00000037143.1,CATG00000037513.1,CATG00000037597.1,CATG00000037626.1,CATG00000038373.1,CATG00000038623.1,CATG00000038726.1,CATG00000038755.1,CATG00000039063.1,CATG00000039616.1,CATG00000039710.1,CATG00000040106.1,CATG00000040176.1,CATG00000040450.1,CATG00000040997.1,CATG00000041004.1,CATG00000042034.1,CATG00000042143.1,CATG00000042430.1,CATG00000042483.1,CATG00000042711.1,CATG00000043041.1,CATG00000043172.1,CATG00000043581.1,CATG00000043697.1,CATG00000044099.1,CATG00000044142.1,CATG00000044406.1,CATG00000044635.1,CATG00000044982.1,CATG00000045173.1,CATG00000045454.1,CATG00000046407.1,CATG00000046523.1,CATG00000046846.1,CATG00000047150.1,CATG00000047157.1,CATG00000048172.1,CATG00000048453.1,CATG00000049324.1,CATG00000049543.1,CATG00000049576.1,CATG00000049806.1,CATG00000050959.1,CATG00000052951.1,CATG00000053077.1,CATG00000053590.1,CATG00000053634.1,CATG00000054555.1,CATG00000054591.1,CATG00000055391.1,CATG00000055442.1,CATG00000055806.1,CATG00000056019.1,CATG00000056133.1,CATG00000056464.1,CATG00000056705.1,CATG00000056833.1,CATG00000058239.1,CATG00000059391.1,CATG00000059399.1,CATG00000059510.1,CATG00000059560.1,CATG00000060012.1,CATG00000060417.1,CATG00000061639.1,CATG00000061811.1,CATG00000062725.1,CATG00000062727.1,CATG00000064028.1,CATG00000064545.1,CATG00000064549.1,CATG00000064819.1,CATG00000065875.1,CATG00000065978.1,CATG00000066200.1,CATG00000066622.1,CATG00000066836.1,CATG00000067530.1,CATG00000067554.1,CATG00000067697.1,CATG00000067880.1,CATG00000067939.1,CATG00000067959.1,CATG00000068388.1,CATG00000068832.1,CATG00000068882.1,CATG00000069168.1,CATG00000070754.1,CATG00000071025.1,CATG00000071063.1,CATG00000071420.1,CATG00000071867.1,CATG00000072127.1,CATG00000072420.1,CATG00000072719.1,CATG00000073012.1,CATG00000073333.1,CATG00000073479.1,CATG00000073554.1,CATG00000073652.1,CATG00000073717.1,CATG00000074739.1,CATG00000074802.1,CATG00000075191.1,CATG00000075558.1,CATG00000075560.1,CATG00000076290.1,CATG00000076325.1,CATG00000076722.1,CATG00000077123.1,CATG00000077728.1,CATG00000078017.1,CATG00000078278.1,CATG00000078286.1,CATG00000078985.1,CATG00000079217.1,CATG00000079562.1,CATG00000080189.1,CATG00000080397.1,CATG00000080409.1,CATG00000080658.1,CATG00000080673.1,CATG00000081048.1,CATG00000081124.1,CATG00000081292.1,CATG00000081352.1,CATG00000081623.1,CATG00000081878.1,CATG00000082136.1,CATG00000082410.1,CATG00000082418.1,CATG00000082588.1,CATG00000083513.1,CATG00000083785.1,CATG00000083854.1,CATG00000083857.1,CATG00000084021.1,CATG00000084034.1,CATG00000084237.1,CATG00000085304.1,CATG00000085493.1,CATG00000085616.1,CATG00000086312.1,CATG00000086438.1,CATG00000086942.1,CATG00000086947.1,CATG00000087104.1,CATG00000087183.1,CATG00000087819.1,CATG00000088828.1,CATG00000089403.1,CATG00000089510.1,CATG00000089585.1,CATG00000089771.1,CATG00000090149.1,CATG00000090662.1,CATG00000090665.1,CATG00000091092.1,CATG00000091684.1,CATG00000092325.1,CATG00000093280.1,CATG00000094956.1,CATG00000094978.1,CATG00000095711.1,CATG00000095931.1,CATG00000096010.1,CATG00000096628.1,CATG00000096630.1,CATG00000097052.1,CATG00000097857.1,CATG00000098493.1,CATG00000098601.1,CATG00000099597.1,CATG00000099885.1,CATG00000101346.1,CATG00000101557.1,CATG00000102013.1,CATG00000102022.1,CATG00000102072.1,CATG00000102388.1,CATG00000102523.1,CATG00000102804.1,CATG00000102848.1,CATG00000103180.1,CATG00000103584.1,CATG00000103758.1,CATG00000103769.1,CATG00000103894.1,CATG00000104116.1,CATG00000104442.1,CATG00000105114.1,CATG00000105303.1,CATG00000105415.1,CATG00000105587.1,CATG00000105910.1,CATG00000106394.1,CATG00000106551.1,CATG00000107141.1,CATG00000107230.1,CATG00000107318.1,CATG00000107419.1,CATG00000108665.1,CATG00000108918.1,CATG00000108922.1,CATG00000109888.1,CATG00000110013.1,CATG00000110375.1,CATG00000111196.1,CATG00000111278.1,CATG00000111388.1,CATG00000111502.1,CATG00000111851.1,CATG00000112312.1,CATG00000112805.1,CATG00000112890.1,CATG00000113059.1,CATG00000113260.1,CATG00000113732.1,CATG00000113983.1,CATG00000114373.1,CATG00000116526.1,CATG00000117055.1,CATG00000117737.1,CATG00000117970.1,CATG00000118111.1,CATG00000118167.1,ENSG00000001626.10,ENSG00000002726.15,ENSG00000002933.3,ENSG00000005102.8,ENSG00000006071.7,ENSG00000006453.9,ENSG00000006555.6,ENSG00000006611.11,ENSG00000006747.10,ENSG00000007062.7,ENSG00000007216.10,ENSG00000008323.11,ENSG00000009765.10,ENSG00000009950.11,ENSG00000010030.9,ENSG00000010438.12,ENSG00000010932.11,ENSG00000012504.9,ENSG00000014914.15,ENSG00000015413.5,ENSG00000015520.10,ENSG00000016082.10,ENSG00000016490.11,ENSG00000019102.7,ENSG00000021488.8,ENSG00000021826.10,ENSG00000023839.6,ENSG00000035115.17,ENSG00000035664.7,ENSG00000036473.6,ENSG00000036565.10,ENSG00000036828.9,ENSG00000039068.14,ENSG00000042445.9,ENSG00000044012.3,ENSG00000046604.8,ENSG00000047597.5,ENSG00000052344.11,ENSG00000053328.8,ENSG00000054179.7,ENSG00000054219.9,ENSG00000055732.8,ENSG00000060566.9,ENSG00000062524.11,ENSG00000064270.8,ENSG00000065154.7,ENSG00000065320.4,ENSG00000065325.8,ENSG00000065361.10,ENSG00000065534.14,ENSG00000066230.6,ENSG00000066405.8,ENSG00000069535.12,ENSG00000070019.3,ENSG00000070031.3,ENSG00000070159.9,ENSG00000070526.10,ENSG00000073067.9,ENSG00000073350.9,ENSG00000074276.6,ENSG00000075073.10,ENSG00000075234.12,ENSG00000075651.11,ENSG00000076258.5,ENSG00000076351.8,ENSG00000076826.5,ENSG00000077274.7,ENSG00000079112.5,ENSG00000079385.17,ENSG00000079689.9,ENSG00000080031.5,ENSG00000080293.5,ENSG00000080493.9,ENSG00000080644.11,ENSG00000081026.14,ENSG00000081800.4,ENSG00000081923.6,ENSG00000082196.16,ENSG00000082269.12,ENSG00000084674.9,ENSG00000085276.13,ENSG00000085552.12,ENSG00000085563.10,ENSG00000085721.8,ENSG00000085831.11,ENSG00000086205.12,ENSG00000086548.8,ENSG00000086696.6,ENSG00000087237.6,ENSG00000088256.4,ENSG00000088320.3,ENSG00000088386.11,ENSG00000089472.12,ENSG00000090402.3,ENSG00000090659.13,ENSG00000090920.9,ENSG00000091138.8,ENSG00000091262.10,ENSG00000095203.10,ENSG00000095539.11,ENSG00000095585.12,ENSG00000095777.10,ENSG00000095932.5,ENSG00000095981.6,ENSG00000096088.12,ENSG00000096264.9,ENSG00000096395.6,ENSG00000096696.9,ENSG00000099139.9,ENSG00000099617.2,ENSG00000099812.6,ENSG00000099834.14,ENSG00000099866.10,ENSG00000099994.10,ENSG00000100033.12,ENSG00000100170.5,ENSG00000100191.4,ENSG00000100373.5,ENSG00000100557.5,ENSG00000100604.8,ENSG00000100628.7,ENSG00000100889.7,ENSG00000101049.10,ENSG00000101076.12,ENSG00000101276.10,ENSG00000101342.5,ENSG00000102048.11,ENSG00000102287.12,ENSG00000102554.9,ENSG00000102743.10,ENSG00000102837.6,ENSG00000102890.10,ENSG00000102996.4,ENSG00000103056.7,ENSG00000103067.7,ENSG00000103241.5,ENSG00000103460.12,ENSG00000103534.12,ENSG00000104154.5,ENSG00000104432.8,ENSG00000104537.12,ENSG00000104808.3,ENSG00000104870.8,ENSG00000105289.10,ENSG00000105357.11,ENSG00000105388.10,ENSG00000105398.3,ENSG00000105523.3,ENSG00000105699.12,ENSG00000105707.9,ENSG00000105738.6,ENSG00000105996.5,ENSG00000106004.4,ENSG00000106025.4,ENSG00000106078.13,ENSG00000106178.2,ENSG00000106258.9,ENSG00000106384.6,ENSG00000106404.9,ENSG00000106541.7,ENSG00000106565.13,ENSG00000106688.7,ENSG00000106789.8,ENSG00000106809.6,ENSG00000106819.7,ENSG00000106853.12,ENSG00000107242.13,ENSG00000107611.10,ENSG00000108187.11,ENSG00000108242.8,ENSG00000108272.9,ENSG00000108375.8,ENSG00000108576.5,ENSG00000108753.8,ENSG00000109062.5,ENSG00000109132.5,ENSG00000109193.6,ENSG00000109265.8,ENSG00000109511.6,ENSG00000109705.7,ENSG00000110244.5,ENSG00000110245.7,ENSG00000110628.9,ENSG00000110693.11,ENSG00000110900.10,ENSG00000111684.6,ENSG00000111701.6,ENSG00000111802.9,ENSG00000111816.6,ENSG00000111846.11,ENSG00000111863.8,ENSG00000112164.5,ENSG00000112175.6,ENSG00000112414.10,ENSG00000112494.5,ENSG00000112782.11,ENSG00000112818.5,ENSG00000113303.7,ENSG00000113492.9,ENSG00000113494.12,ENSG00000113722.12,ENSG00000113924.7,ENSG00000114113.2,ENSG00000114200.5,ENSG00000114248.5,ENSG00000114455.9,ENSG00000114654.6,ENSG00000114771.9,ENSG00000114805.12,ENSG00000114812.8,ENSG00000115255.6,ENSG00000115263.10,ENSG00000115297.9,ENSG00000115386.5,ENSG00000115474.6,ENSG00000115616.2,ENSG00000115850.5,ENSG00000116017.6,ENSG00000116117.13,ENSG00000116176.6,ENSG00000116194.8,ENSG00000116299.12,ENSG00000116771.5,ENSG00000116819.6,ENSG00000116833.9,ENSG00000116985.6,ENSG00000117155.12,ENSG00000117215.10,ENSG00000117281.11,ENSG00000117791.11,ENSG00000117834.8,ENSG00000117971.7,ENSG00000118094.7,ENSG00000118137.5,ENSG00000118322.8,ENSG00000118526.6,ENSG00000118702.5,ENSG00000118777.6,ENSG00000119121.17,ENSG00000119125.12,ENSG00000119431.5,ENSG00000119514.5,ENSG00000119547.5,ENSG00000119686.5,ENSG00000119888.6,ENSG00000119919.9,ENSG00000120057.4,ENSG00000120075.5,ENSG00000120162.9,ENSG00000120341.14,ENSG00000120756.8,ENSG00000120915.9,ENSG00000121207.7,ENSG00000121380.8,ENSG00000121690.5,ENSG00000121900.14,ENSG00000122121.6,ENSG00000122711.4,ENSG00000122859.4,ENSG00000122971.4,ENSG00000123643.8,ENSG00000123684.8,ENSG00000124171.4,ENSG00000124205.11,ENSG00000124253.9,ENSG00000124299.9,ENSG00000124429.13,ENSG00000124602.5,ENSG00000124664.6,ENSG00000124839.8,ENSG00000124915.6,ENSG00000125046.10,ENSG00000125144.9,ENSG00000125170.6,ENSG00000125775.10,ENSG00000125798.10,ENSG00000125848.9,ENSG00000125850.6,ENSG00000125895.5,ENSG00000126218.7,ENSG00000126259.15,ENSG00000126460.6,ENSG00000127129.5,ENSG00000127324.4,ENSG00000127831.6,ENSG00000128242.8,ENSG00000128268.11,ENSG00000128298.12,ENSG00000128309.12,ENSG00000128573.18,ENSG00000128655.12,ENSG00000128886.7,ENSG00000129007.10,ENSG00000129214.10,ENSG00000129354.7,ENSG00000129514.4,ENSG00000130035.2,ENSG00000130055.9,ENSG00000130176.3,ENSG00000130234.6,ENSG00000130300.4,ENSG00000130545.11,ENSG00000130675.10,ENSG00000130700.6,ENSG00000130701.3,ENSG00000130762.10,ENSG00000130768.10,ENSG00000130822.11,ENSG00000130940.10,ENSG00000130988.8,ENSG00000131096.6,ENSG00000131142.9,ENSG00000131477.6,ENSG00000131482.5,ENSG00000131781.8,ENSG00000131910.4,ENSG00000131941.3,ENSG00000132437.13,ENSG00000132464.7,ENSG00000132465.6,ENSG00000132514.9,ENSG00000132517.10,ENSG00000132561.9,ENSG00000132677.8,ENSG00000132698.9,ENSG00000132744.3,ENSG00000132793.7,ENSG00000133116.6,ENSG00000133135.9,ENSG00000133392.12,ENSG00000133477.12,ENSG00000133636.6,ENSG00000133800.4,ENSG00000134028.10,ENSG00000134193.10,ENSG00000134240.7,ENSG00000134398.8,ENSG00000134716.5,ENSG00000135052.12,ENSG00000135100.13,ENSG00000135220.6,ENSG00000135406.9,ENSG00000135407.6,ENSG00000135476.7,ENSG00000135540.7,ENSG00000135549.10,ENSG00000135697.5,ENSG00000135702.10,ENSG00000135773.8,ENSG00000135917.9,ENSG00000136059.10,ENSG00000136305.7,ENSG00000136425.8,ENSG00000136546.9,ENSG00000136574.13,ENSG00000136872.13,ENSG00000136883.8,ENSG00000137077.3,ENSG00000137171.10,ENSG00000137251.11,ENSG00000137273.3,ENSG00000137392.5,ENSG00000137474.15,ENSG00000137558.3,ENSG00000137648.12,ENSG00000137700.12,ENSG00000137757.6,ENSG00000137825.6,ENSG00000137860.7,ENSG00000137872.11,ENSG00000137880.4,ENSG00000137960.5,ENSG00000138030.8,ENSG00000138075.7,ENSG00000138079.9,ENSG00000138109.9,ENSG00000138193.10,ENSG00000138294.9,ENSG00000138308.5,ENSG00000138449.6,ENSG00000138640.10,ENSG00000138669.5,ENSG00000138771.10,ENSG00000138792.5,ENSG00000138794.5,ENSG00000138823.8,ENSG00000139055.2,ENSG00000139194.3,ENSG00000139292.8,ENSG00000139508.10,ENSG00000139515.5,ENSG00000139517.6,ENSG00000139540.7,ENSG00000139835.9,ENSG00000139874.5,ENSG00000140297.8,ENSG00000140675.8,ENSG00000140832.5,ENSG00000141052.13,ENSG00000141198.9,ENSG00000141434.7,ENSG00000141448.4,ENSG00000141655.11,ENSG00000141738.9,ENSG00000142273.6,ENSG00000142484.5,ENSG00000142583.13,ENSG00000142606.11,ENSG00000142611.12,ENSG00000142677.3,ENSG00000142959.4,ENSG00000143036.12,ENSG00000143167.7,ENSG00000143248.8,ENSG00000143257.7,ENSG00000143278.3,ENSG00000143365.12,ENSG00000143375.10,ENSG00000143595.8,ENSG00000143627.13,ENSG00000143674.6,ENSG00000143891.12,ENSG00000143921.6,ENSG00000143954.8,ENSG00000144045.9,ENSG00000144063.3,ENSG00000144820.3,ENSG00000144852.12,ENSG00000145020.10,ENSG00000145217.9,ENSG00000145384.3,ENSG00000145626.7,ENSG00000145824.8,ENSG00000145850.4,ENSG00000145936.4,ENSG00000146001.4,ENSG00000146013.6,ENSG00000146039.6,ENSG00000146205.9,ENSG00000146411.5,ENSG00000146469.8,ENSG00000146521.5,ENSG00000146904.4,ENSG00000146955.6,ENSG00000147041.7,ENSG00000147262.2,ENSG00000147804.5,ENSG00000148357.12,ENSG00000148584.10,ENSG00000148735.10,ENSG00000148942.10,ENSG00000149260.10,ENSG00000149300.5,ENSG00000149418.6,ENSG00000149476.10,ENSG00000149782.7,ENSG00000150526.7,ENSG00000150750.6,ENSG00000151715.3,ENSG00000152268.8,ENSG00000152672.3,ENSG00000152782.12,ENSG00000152785.6,ENSG00000152939.10,ENSG00000153303.12,ENSG00000153446.11,ENSG00000153721.13,ENSG00000154080.8,ENSG00000154263.13,ENSG00000154274.10,ENSG00000154639.14,ENSG00000154646.4,ENSG00000154914.12,ENSG00000155465.14,ENSG00000155666.7,ENSG00000156006.4,ENSG00000156218.8,ENSG00000156222.7,ENSG00000156413.9,ENSG00000156463.13,ENSG00000156510.11,ENSG00000156920.6,ENSG00000156966.6,ENSG00000157005.3,ENSG00000157017.11,ENSG00000157315.4,ENSG00000157399.10,ENSG00000157992.8,ENSG00000158014.10,ENSG00000158125.5,ENSG00000158516.7,ENSG00000158764.6,ENSG00000159166.9,ENSG00000159197.3,ENSG00000159224.4,ENSG00000159228.8,ENSG00000159640.10,ENSG00000160180.14,ENSG00000160182.2,ENSG00000160183.9,ENSG00000160190.9,ENSG00000160191.13,ENSG00000160685.9,ENSG00000160867.10,ENSG00000160868.10,ENSG00000160972.5,ENSG00000161533.7,ENSG00000161574.11,ENSG00000161653.6,ENSG00000162069.10,ENSG00000162390.13,ENSG00000162391.7,ENSG00000162437.10,ENSG00000162438.7,ENSG00000162460.6,ENSG00000162461.7,ENSG00000162594.10,ENSG00000162761.10,ENSG00000162769.8,ENSG00000162817.6,ENSG00000162882.10,ENSG00000162896.5,ENSG00000162949.12,ENSG00000162981.12,ENSG00000162992.3,ENSG00000163017.9,ENSG00000163072.10,ENSG00000163251.3,ENSG00000163293.7,ENSG00000163295.4,ENSG00000163362.6,ENSG00000163399.11,ENSG00000163435.11,ENSG00000163497.2,ENSG00000163499.7,ENSG00000163501.6,ENSG00000163515.6,ENSG00000163518.6,ENSG00000163581.9,ENSG00000163586.5,ENSG00000163624.5,ENSG00000163646.6,ENSG00000163686.9,ENSG00000163687.9,ENSG00000163701.14,ENSG00000163817.11,ENSG00000163898.5,ENSG00000163900.6,ENSG00000163959.5,ENSG00000163975.7,ENSG00000164078.8,ENSG00000164107.7,ENSG00000164116.12,ENSG00000164181.9,ENSG00000164237.4,ENSG00000164251.4,ENSG00000164266.6,ENSG00000164270.13,ENSG00000164342.8,ENSG00000164406.7,ENSG00000164626.8,ENSG00000164695.4,ENSG00000164749.7,ENSG00000164816.6,ENSG00000164822.4,ENSG00000164855.11,ENSG00000164946.15,ENSG00000164976.8,ENSG00000165066.11,ENSG00000165105.9,ENSG00000165125.13,ENSG00000165140.5,ENSG00000165215.5,ENSG00000165376.6,ENSG00000165462.5,ENSG00000165475.9,ENSG00000165556.9,ENSG00000165659.12,ENSG00000165807.3,ENSG00000165816.8,ENSG00000165828.9,ENSG00000165841.5,ENSG00000165862.10,ENSG00000166126.6,ENSG00000166143.5,ENSG00000166145.10,ENSG00000166268.6,ENSG00000166391.10,ENSG00000166510.9,ENSG00000166689.10,ENSG00000166736.7,ENSG00000166825.9,ENSG00000166866.8,ENSG00000166869.2,ENSG00000166959.3,ENSG00000167105.3,ENSG00000167117.4,ENSG00000167183.2,ENSG00000167230.6,ENSG00000167306.14,ENSG00000167600.9,ENSG00000167608.7,ENSG00000167644.7,ENSG00000167701.9,ENSG00000167723.10,ENSG00000167741.6,ENSG00000167748.6,ENSG00000167780.7,ENSG00000167800.9,ENSG00000167880.3,ENSG00000168143.8,ENSG00000168350.6,ENSG00000168356.7,ENSG00000168412.6,ENSG00000168743.8,ENSG00000168903.8,ENSG00000168907.9,ENSG00000168955.3,ENSG00000169347.12,ENSG00000169435.9,ENSG00000169507.5,ENSG00000169562.9,ENSG00000169876.9,ENSG00000169894.13,ENSG00000169903.6,ENSG00000169906.5,ENSG00000169994.14,ENSG00000170166.5,ENSG00000170231.11,ENSG00000170439.5,ENSG00000170482.12,ENSG00000170608.2,ENSG00000170703.11,ENSG00000170786.8,ENSG00000170890.9,ENSG00000170927.10,ENSG00000171121.12,ENSG00000171124.8,ENSG00000171219.8,ENSG00000171227.6,ENSG00000171234.9,ENSG00000171243.7,ENSG00000171431.3,ENSG00000171433.7,ENSG00000171596.6,ENSG00000171657.5,ENSG00000171747.4,ENSG00000171766.11,ENSG00000171916.12,ENSG00000172016.11,ENSG00000172023.3,ENSG00000172238.3,ENSG00000172367.11,ENSG00000172403.6,ENSG00000172478.13,ENSG00000172497.4,ENSG00000172572.6,ENSG00000172594.8,ENSG00000172724.7,ENSG00000172752.10,ENSG00000172782.7,ENSG00000172818.5,ENSG00000172828.8,ENSG00000172831.7,ENSG00000172955.13,ENSG00000173237.4,ENSG00000173406.11,ENSG00000173467.4,ENSG00000173578.6,ENSG00000173597.4,ENSG00000173702.3,ENSG00000173826.10,ENSG00000173890.12,ENSG00000173930.8,ENSG00000174236.2,ENSG00000174358.11,ENSG00000174403.11,ENSG00000174567.7,ENSG00000174808.7,ENSG00000174827.9,ENSG00000174885.8,ENSG00000174992.6,ENSG00000175147.7,ENSG00000175164.9,ENSG00000175311.5,ENSG00000175329.8,ENSG00000175344.12,ENSG00000175426.6,ENSG00000175707.7,ENSG00000175785.8,ENSG00000175894.10,ENSG00000175967.3,ENSG00000176153.10,ENSG00000176273.10,ENSG00000176387.6,ENSG00000176395.8,ENSG00000176532.3,ENSG00000176919.7,ENSG00000176920.10,ENSG00000177106.10,ENSG00000177133.6,ENSG00000177191.2,ENSG00000177459.6,ENSG00000177675.4,ENSG00000177943.9,ENSG00000177984.6,ENSG00000177992.9,ENSG00000178075.15,ENSG00000178078.7,ENSG00000178162.4,ENSG00000178301.3,ENSG00000178343.4,ENSG00000178401.10,ENSG00000178462.7,ENSG00000178473.5,ENSG00000178573.6,ENSG00000178623.7,ENSG00000178826.6,ENSG00000178828.5,ENSG00000178863.6,ENSG00000179168.10,ENSG00000179178.6,ENSG00000179284.4,ENSG00000179674.2,ENSG00000179761.7,ENSG00000179913.6,ENSG00000179914.4,ENSG00000180061.5,ENSG00000180089.4,ENSG00000180525.9,ENSG00000180712.3,ENSG00000180745.4,ENSG00000180767.5,ENSG00000180785.8,ENSG00000180869.3,ENSG00000181350.7,ENSG00000181541.4,ENSG00000181778.4,ENSG00000181885.14,ENSG00000182040.4,ENSG00000182107.5,ENSG00000182156.5,ENSG00000182208.8,ENSG00000182271.8,ENSG00000182327.7,ENSG00000182489.7,ENSG00000182687.3,ENSG00000182795.12,ENSG00000182938.4,ENSG00000183421.7,ENSG00000183476.8,ENSG00000183742.8,ENSG00000183778.13,ENSG00000183840.5,ENSG00000183844.12,ENSG00000183908.5,ENSG00000184012.7,ENSG00000184163.3,ENSG00000184434.7,ENSG00000184454.6,ENSG00000184502.3,ENSG00000184564.8,ENSG00000184669.6,ENSG00000184731.5,ENSG00000184860.5,ENSG00000184956.11,ENSG00000185000.5,ENSG00000185002.5,ENSG00000185015.3,ENSG00000185101.8,ENSG00000185133.9,ENSG00000185156.4,ENSG00000185436.7,ENSG00000185467.7,ENSG00000185915.4,ENSG00000186049.4,ENSG00000186115.8,ENSG00000186198.3,ENSG00000186204.10,ENSG00000186212.2,ENSG00000186314.7,ENSG00000186704.8,ENSG00000186862.13,ENSG00000186912.5,ENSG00000186951.12,ENSG00000186998.11,ENSG00000187017.10,ENSG00000187094.7,ENSG00000187097.8,ENSG00000187140.4,ENSG00000187210.8,ENSG00000187288.6,ENSG00000187534.5,ENSG00000187546.9,ENSG00000187658.6,ENSG00000187783.7,ENSG00000187824.4,ENSG00000187889.8,ENSG00000187908.11,ENSG00000187997.7,ENSG00000188112.4,ENSG00000188175.5,ENSG00000188257.6,ENSG00000188263.6,ENSG00000188266.9,ENSG00000188452.9,ENSG00000188487.7,ENSG00000188611.10,ENSG00000188738.9,ENSG00000188747.4,ENSG00000188761.7,ENSG00000188833.5,ENSG00000188869.8,ENSG00000188959.9,ENSG00000188993.3,ENSG00000189045.9,ENSG00000189143.8,ENSG00000189221.5,ENSG00000189252.4,ENSG00000189325.6,ENSG00000189367.10,ENSG00000196167.5,ENSG00000196188.6,ENSG00000196660.6,ENSG00000196937.6,ENSG00000196975.10,ENSG00000197142.6,ENSG00000197165.6,ENSG00000197181.7,ENSG00000197241.3,ENSG00000197273.3,ENSG00000197361.5,ENSG00000197375.8,ENSG00000197520.6,ENSG00000197576.9,ENSG00000197635.5,ENSG00000197822.6,ENSG00000197992.2,ENSG00000198018.6,ENSG00000198074.5,ENSG00000198099.4,ENSG00000198189.6,ENSG00000198203.5,ENSG00000198324.10,ENSG00000198488.6,ENSG00000198515.9,ENSG00000198643.2,ENSG00000198758.6,ENSG00000198788.7,ENSG00000198973.2,ENSG00000199072.1,ENSG00000199133.1,ENSG00000199161.1,ENSG00000199436.1,ENSG00000199731.1,ENSG00000203400.3,ENSG00000203601.3,ENSG00000203645.2,ENSG00000203697.7,ENSG00000203727.3,ENSG00000203859.5,ENSG00000204099.7,ENSG00000204174.2,ENSG00000204175.4,ENSG00000204195.3,ENSG00000204385.6,ENSG00000204610.8,ENSG00000204614.4,ENSG00000204616.6,ENSG00000204709.4,ENSG00000204740.5,ENSG00000204872.2,ENSG00000204876.4,ENSG00000204882.3,ENSG00000204959.3,ENSG00000204978.2,ENSG00000204991.6,ENSG00000205089.3,ENSG00000205358.3,ENSG00000205403.8,ENSG00000205436.3,ENSG00000205795.4,ENSG00000207582.1,ENSG00000207624.1,ENSG00000207648.1,ENSG00000207708.1,ENSG00000207713.1,ENSG00000207744.1,ENSG00000207781.1,ENSG00000207830.1,ENSG00000207836.1,ENSG00000207923.1,ENSG00000207952.1,ENSG00000208035.1,ENSG00000211590.1,ENSG00000211598.2,ENSG00000211637.2,ENSG00000211638.2,ENSG00000211640.3,ENSG00000211642.2,ENSG00000211648.2,ENSG00000211653.2,ENSG00000211659.2,ENSG00000211660.3,ENSG00000211662.2,ENSG00000211671.2,ENSG00000211672.2,ENSG00000211674.2,ENSG00000211827.1,ENSG00000211828.1,ENSG00000211896.2,ENSG00000211899.3,ENSG00000211933.2,ENSG00000211934.2,ENSG00000211935.2,ENSG00000211937.2,ENSG00000211938.2,ENSG00000211939.2,ENSG00000211947.2,ENSG00000211949.2,ENSG00000211956.2,ENSG00000211959.2,ENSG00000211962.2,ENSG00000211964.2,ENSG00000211966.2,ENSG00000211973.2,ENSG00000211978.2,ENSG00000213132.2,ENSG00000213226.4,ENSG00000213318.4,ENSG00000213373.3,ENSG00000213561.4,ENSG00000213822.5,ENSG00000213846.3,ENSG00000213886.3,ENSG00000213918.6,ENSG00000213937.3,ENSG00000213981.4,ENSG00000213996.8,ENSG00000214290.3,ENSG00000214415.3,ENSG00000214814.2,ENSG00000214999.3,ENSG00000215018.5,ENSG00000215481.4,ENSG00000216560.4,ENSG00000216588.4,ENSG00000216977.1,ENSG00000219150.2,ENSG00000219159.3,ENSG00000219273.1,ENSG00000221947.3,ENSG00000222001.2,ENSG00000222033.1,ENSG00000222961.1,ENSG00000223813.2,ENSG00000223823.1,ENSG00000223935.1,ENSG00000223941.1,ENSG00000224057.1,ENSG00000224093.1,ENSG00000224259.1,ENSG00000224417.2,ENSG00000224721.1,ENSG00000224739.2,ENSG00000224968.1,ENSG00000225285.1,ENSG00000225298.1,ENSG00000225329.1,ENSG00000225356.2,ENSG00000225489.2,ENSG00000225526.4,ENSG00000225940.1,ENSG00000225946.1,ENSG00000225969.1,ENSG00000225986.1,ENSG00000226051.2,ENSG00000226197.2,ENSG00000226306.6,ENSG00000226330.1,ENSG00000226431.1,ENSG00000226453.1,ENSG00000226465.1,ENSG00000226652.1,ENSG00000226812.2,ENSG00000227070.1,ENSG00000227184.3,ENSG00000227188.1,ENSG00000227258.1,ENSG00000227502.2,ENSG00000227681.1,ENSG00000227695.1,ENSG00000227954.2,ENSG00000227959.1,ENSG00000228065.6,ENSG00000228146.2,ENSG00000228216.1,ENSG00000228273.2,ENSG00000228485.1,ENSG00000228620.1,ENSG00000228643.1,ENSG00000228951.1,ENSG00000229005.2,ENSG00000229155.1,ENSG00000229167.1,ENSG00000229257.2,ENSG00000229719.2,ENSG00000229953.1,ENSG00000229970.3,ENSG00000230067.3,ENSG00000230121.1,ENSG00000230259.2,ENSG00000230490.2,ENSG00000230716.3,ENSG00000230818.1,ENSG00000231424.2,ENSG00000231483.1,ENSG00000231690.2,ENSG00000231772.1,ENSG00000231969.1,ENSG00000232070.4,ENSG00000232079.2,ENSG00000233005.1,ENSG00000233012.2,ENSG00000233041.4,ENSG00000233293.1,ENSG00000233492.1,ENSG00000233493.3,ENSG00000233579.1,ENSG00000233643.2,ENSG00000233670.6,ENSG00000234155.1,ENSG00000234178.1,ENSG00000234460.1,ENSG00000234476.1,ENSG00000234678.1,ENSG00000234690.2,ENSG00000234753.1,ENSG00000234906.4,ENSG00000234996.3,ENSG00000235021.1,ENSG00000235026.1,ENSG00000235434.1,ENSG00000235663.1,ENSG00000235910.1,ENSG00000236155.2,ENSG00000236532.1,ENSG00000236581.4,ENSG00000236699.4,ENSG00000236780.1,ENSG00000236846.1,ENSG00000237070.1,ENSG00000237080.1,ENSG00000237125.4,ENSG00000237361.2,ENSG00000237643.1,ENSG00000237721.1,ENSG00000238164.2,ENSG00000238193.1,ENSG00000238246.1,ENSG00000238961.1,ENSG00000239704.6,ENSG00000239887.3,ENSG00000239951.1,ENSG00000240041.1,ENSG00000240224.1,ENSG00000240553.1,ENSG00000240602.3,ENSG00000240654.2,ENSG00000241224.2,ENSG00000241388.3,ENSG00000241416.1,ENSG00000241635.3,ENSG00000242258.1,ENSG00000242366.2,ENSG00000242620.2,ENSG00000243064.4,ENSG00000243384.1,ENSG00000243955.1,ENSG00000243989.3,ENSG00000244067.1,ENSG00000244153.1,ENSG00000244239.1,ENSG00000244479.2,ENSG00000244701.1,ENSG00000245848.2,ENSG00000245870.2,ENSG00000246082.2,ENSG00000247381.2,ENSG00000248144.1,ENSG00000248174.1,ENSG00000248211.1,ENSG00000248307.1,ENSG00000248464.1,ENSG00000248494.1,ENSG00000248663.2,ENSG00000248672.1,ENSG00000248771.1,ENSG00000249006.1,ENSG00000249007.1,ENSG00000249201.2,ENSG00000249209.1,ENSG00000249212.1,ENSG00000249345.2,ENSG00000249421.1,ENSG00000249574.1,ENSG00000249669.3,ENSG00000249690.1,ENSG00000249856.1,ENSG00000249923.1,ENSG00000249948.2,ENSG00000250073.2,ENSG00000250167.1,ENSG00000250282.1,ENSG00000250286.1,ENSG00000250328.1,ENSG00000250358.1,ENSG00000250360.1,ENSG00000250467.1,ENSG00000250522.1,ENSG00000250591.2,ENSG00000250696.1,ENSG00000250722.1,ENSG00000250734.2,ENSG00000250889.2,ENSG00000250893.1,ENSG00000251059.1,ENSG00000251169.2,ENSG00000251209.3,ENSG00000251331.2,ENSG00000251533.2,ENSG00000251573.2,ENSG00000251643.1,ENSG00000251692.3,ENSG00000253105.1,ENSG00000253132.1,ENSG00000253313.1,ENSG00000253336.1,ENSG00000253348.1,ENSG00000253428.1,ENSG00000253445.1,ENSG00000253598.1,ENSG00000253606.1,ENSG00000253647.1,ENSG00000253696.2,ENSG00000253844.1,ENSG00000253864.1,ENSG00000253919.1,ENSG00000254290.1,ENSG00000254367.1,ENSG00000254535.2,ENSG00000254596.1,ENSG00000254827.1,ENSG00000254862.1,ENSG00000254872.2,ENSG00000255108.1,ENSG00000255282.2,ENSG00000255367.1,ENSG00000255468.2,ENSG00000255474.1,ENSG00000255774.1,ENSG00000256139.2,ENSG00000256162.2,ENSG00000256394.2,ENSG00000256590.2,ENSG00000256612.3,ENSG00000256616.2,ENSG00000256797.1,ENSG00000256810.1,ENSG00000256913.1,ENSG00000257084.1,ENSG00000257335.4,ENSG00000257411.1,ENSG00000257512.1,ENSG00000257582.1,ENSG00000257660.1,ENSG00000257743.4,ENSG00000258474.1,ENSG00000258532.1,ENSG00000258551.1,ENSG00000258821.1,ENSG00000258941.2,ENSG00000259120.2,ENSG00000259230.1,ENSG00000259342.1,ENSG00000259347.1,ENSG00000259353.1,ENSG00000259370.1,ENSG00000259396.1,ENSG00000259444.1,ENSG00000259478.2,ENSG00000259498.1,ENSG00000259549.1,ENSG00000259663.2,ENSG00000259674.1,ENSG00000259724.1,ENSG00000259738.1,ENSG00000259900.1,ENSG00000259905.1,ENSG00000259933.2,ENSG00000259974.2,ENSG00000260071.1,ENSG00000260459.2,ENSG00000260466.1,ENSG00000260593.1,ENSG00000260704.1,ENSG00000260963.1,ENSG00000261183.1,ENSG00000261359.2,ENSG00000261390.1,ENSG00000261437.1,ENSG00000261572.1,ENSG00000261580.1,ENSG00000261664.1,ENSG00000261713.2,ENSG00000261730.1,ENSG00000262152.2,ENSG00000262294.1,ENSG00000262302.1,ENSG00000262445.3,ENSG00000262950.1,ENSG00000263065.1,ENSG00000263335.1,ENSG00000263368.1,ENSG00000263400.2,ENSG00000263429.3,ENSG00000263508.1,ENSG00000263586.1,ENSG00000264379.1,ENSG00000264443.1,ENSG00000264575.1,ENSG00000264614.1,ENSG00000264624.1,ENSG00000265174.1,ENSG00000265282.1,ENSG00000265929.1,ENSG00000265933.1,ENSG00000266010.1,ENSG00000266036.1,ENSG00000266567.1,ENSG00000266573.1,ENSG00000266636.1,ENSG00000266714.2,ENSG00000266770.1,ENSG00000266850.1,ENSG00000266903.1,ENSG00000267045.1,ENSG00000267082.1,ENSG00000267130.1,ENSG00000267296.2,ENSG00000267566.1,ENSG00000267580.1,ENSG00000267586.2,ENSG00000267594.5,ENSG00000267596.1,ENSG00000267629.2,ENSG00000267667.1,ENSG00000267795.1,ENSG00000267804.1,ENSG00000267852.1,ENSG00000267881.1,ENSG00000268388.1,ENSG00000268532.1,ENSG00000268729.1,ENSG00000268756.1,ENSG00000268869.1,ENSG00000268926.1,ENSG00000268947.1,ENSG00000269086.2,ENSG00000269155.1,ENSG00000269186.1,ENSG00000269374.1,ENSG00000269416.1,ENSG00000269929.1,ENSG00000269936.2,ENSG00000269973.1,ENSG00000270058.1,ENSG00000270140.1,ENSG00000270412.1,ENSG00000270705.1,ENSG00000270792.1,ENSG00000270933.1,ENSG00000271824.1,ENSG00000271875.1,ENSG00000271984.1,ENSG00000272109.1,ENSG00000272141.1,ENSG00000272189.1,ENSG00000272529.1,ENSG00000272610.1,ENSG00000273138.1,ENSG00000273162.1,ENSG00000273452.1</t>
  </si>
  <si>
    <t>UBERON:0002113</t>
  </si>
  <si>
    <t>kidney</t>
  </si>
  <si>
    <t>A paired organ of the urinary tract which has the production of urine as its primary function.</t>
  </si>
  <si>
    <t>CNhs10622,CNhs10652,CNhs11330,CNhs11331,CNhs11332,CNhs11333,CNhs12074,CNhs12086,CNhs12087,CNhs12088,CNhs12120,CNhs12121,CNhs12624,CNhs12728,CNhs12732,CNhs13080</t>
  </si>
  <si>
    <t>CATG00000000282.1,CATG00000005569.1,CATG00000006223.1,CATG00000007140.1,CATG00000008997.1,CATG00000013746.1,CATG00000015637.1,CATG00000016567.1,CATG00000017996.1,CATG00000023460.1,CATG00000023542.1,CATG00000024325.1,CATG00000024566.1,CATG00000025047.1,CATG00000027114.1,CATG00000034843.1,CATG00000037523.1,CATG00000044042.1,CATG00000044225.1,CATG00000045442.1,CATG00000045713.1,CATG00000047094.1,CATG00000048076.1,CATG00000049147.1,CATG00000049835.1,CATG00000055127.1,CATG00000057003.1,CATG00000057004.1,CATG00000057129.1,CATG00000057668.1,CATG00000058572.1,CATG00000065342.1,CATG00000066161.1,CATG00000069829.1,CATG00000071303.1,CATG00000074726.1,CATG00000076290.1,CATG00000078989.1,CATG00000086133.1,CATG00000086544.1,CATG00000091534.1,CATG00000092643.1,CATG00000093965.1,CATG00000095913.1,CATG00000101752.1,CATG00000106314.1,CATG00000112852.1,CATG00000113039.1,CATG00000114901.1,CATG00000117070.1,CATG00000118113.1,ENSG00000005884.13,ENSG00000008196.8,ENSG00000013588.5,ENSG00000015413.5,ENSG00000037280.11,ENSG00000056291.13,ENSG00000064218.4,ENSG00000075275.12,ENSG00000075891.17,ENSG00000078399.11,ENSG00000090530.5,ENSG00000100253.8,ENSG00000100311.12,ENSG00000100557.5,ENSG00000100918.8,ENSG00000101670.7,ENSG00000105929.11,ENSG00000105996.5,ENSG00000105997.18,ENSG00000108511.8,ENSG00000108753.8,ENSG00000111057.6,ENSG00000111319.8,ENSG00000112246.5,ENSG00000113249.8,ENSG00000113946.3,ENSG00000115112.7,ENSG00000117472.5,ENSG00000118785.9,ENSG00000120055.5,ENSG00000120068.5,ENSG00000120093.7,ENSG00000122861.11,ENSG00000124602.5,ENSG00000125618.12,ENSG00000125726.6,ENSG00000125872.7,ENSG00000127129.5,ENSG00000128645.11,ENSG00000128652.7,ENSG00000128709.10,ENSG00000128710.5,ENSG00000128713.11,ENSG00000129354.7,ENSG00000130545.11,ENSG00000130768.10,ENSG00000130829.13,ENSG00000132130.7,ENSG00000133116.6,ENSG00000135100.13,ENSG00000135638.9,ENSG00000136883.8,ENSG00000137251.11,ENSG00000137648.12,ENSG00000137673.4,ENSG00000137731.9,ENSG00000139211.5,ENSG00000141738.9,ENSG00000142910.11,ENSG00000143839.12,ENSG00000145217.9,ENSG00000146038.7,ENSG00000148426.8,ENSG00000149564.7,ENSG00000150551.10,ENSG00000152779.12,ENSG00000153086.9,ENSG00000153292.11,ENSG00000153822.9,ENSG00000156510.11,ENSG00000158089.10,ENSG00000158786.4,ENSG00000159263.11,ENSG00000160801.9,ENSG00000160867.10,ENSG00000162039.10,ENSG00000162366.3,ENSG00000163347.5,ENSG00000163362.6,ENSG00000163435.11,ENSG00000164007.6,ENSG00000165215.5,ENSG00000165376.6,ENSG00000166415.10,ENSG00000166589.8,ENSG00000167767.9,ENSG00000167874.6,ENSG00000169067.2,ENSG00000170166.5,ENSG00000170412.12,ENSG00000170421.7,ENSG00000170689.8,ENSG00000170927.10,ENSG00000171234.9,ENSG00000171345.9,ENSG00000174827.9,ENSG00000175879.7,ENSG00000176387.6,ENSG00000176753.3,ENSG00000178343.4,ENSG00000178752.11,ENSG00000178826.6,ENSG00000179023.7,ENSG00000180251.4,ENSG00000180730.4,ENSG00000181577.11,ENSG00000181885.14,ENSG00000183018.4,ENSG00000183145.4,ENSG00000183242.7,ENSG00000184669.6,ENSG00000184697.6,ENSG00000184937.8,ENSG00000185275.6,ENSG00000185499.12,ENSG00000188064.5,ENSG00000188157.9,ENSG00000188277.8,ENSG00000188883.4,ENSG00000189143.8,ENSG00000189431.5,ENSG00000197046.7,ENSG00000198075.5,ENSG00000198889.3,ENSG00000204362.5,ENSG00000204385.6,ENSG00000205078.5,ENSG00000205426.6,ENSG00000205795.4,ENSG00000212724.2,ENSG00000214049.6,ENSG00000216193.2,ENSG00000218014.1,ENSG00000223503.1,ENSG00000223784.1,ENSG00000224189.2,ENSG00000224269.1,ENSG00000224417.2,ENSG00000225329.1,ENSG00000226363.3,ENSG00000228877.2,ENSG00000229636.2,ENSG00000229743.2,ENSG00000230716.3,ENSG00000231107.1,ENSG00000231363.1,ENSG00000231550.1,ENSG00000231651.1,ENSG00000232110.3,ENSG00000233101.6,ENSG00000233296.1,ENSG00000233313.2,ENSG00000233611.3,ENSG00000235142.3,ENSG00000236663.1,ENSG00000238120.1,ENSG00000239462.1,ENSG00000240476.1,ENSG00000240990.5,ENSG00000241388.3,ENSG00000241416.1,ENSG00000242207.1,ENSG00000242242.1,ENSG00000243081.2,ENSG00000243509.4,ENSG00000244649.2,ENSG00000249007.1,ENSG00000250073.2,ENSG00000251151.2,ENSG00000251292.1,ENSG00000251381.2,ENSG00000251685.2,ENSG00000253552.3,ENSG00000254528.3,ENSG00000255462.1,ENSG00000255509.2,ENSG00000257184.2,ENSG00000257642.1,ENSG00000258586.1,ENSG00000259207.3,ENSG00000259293.1,ENSG00000259342.1,ENSG00000259359.1,ENSG00000259549.1,ENSG00000259753.1,ENSG00000259933.2,ENSG00000260027.3,ENSG00000260549.1,ENSG00000261175.1,ENSG00000261787.1,ENSG00000262294.1,ENSG00000262302.1,ENSG00000262920.1,ENSG00000263462.1,ENSG00000264748.1,ENSG00000265610.1,ENSG00000266928.1,ENSG00000269113.3,ENSG00000269706.1,ENSG00000270182.1,ENSG00000272763.1</t>
  </si>
  <si>
    <t>UBERON:0002133</t>
  </si>
  <si>
    <t>atrioventricular valve</t>
  </si>
  <si>
    <t>A cardial valve in the atrioventricular region that separates the atrium from the ventricle and prevent backflow from the ventricles into the atria during systole.</t>
  </si>
  <si>
    <t>CNhs12855,CNhs12857</t>
  </si>
  <si>
    <t>CATG00000000130.1,CATG00000000134.1,CATG00000000413.1,CATG00000000416.1,CATG00000000679.1,CATG00000000890.1,CATG00000000944.1,CATG00000000960.1,CATG00000001466.1,CATG00000002693.1,CATG00000002928.1,CATG00000003053.1,CATG00000003223.1,CATG00000003325.1,CATG00000003568.1,CATG00000003569.1,CATG00000003954.1,CATG00000003993.1,CATG00000004025.1,CATG00000004301.1,CATG00000004404.1,CATG00000004617.1,CATG00000004775.1,CATG00000004815.1,CATG00000004866.1,CATG00000004905.1,CATG00000004967.1,CATG00000004986.1,CATG00000005228.1,CATG00000005449.1,CATG00000005564.1,CATG00000005655.1,CATG00000006432.1,CATG00000007799.1,CATG00000008009.1,CATG00000008063.1,CATG00000008210.1,CATG00000008276.1,CATG00000008705.1,CATG00000008706.1,CATG00000009088.1,CATG00000009093.1,CATG00000009349.1,CATG00000010312.1,CATG00000010350.1,CATG00000010373.1,CATG00000010598.1,CATG00000010629.1,CATG00000011094.1,CATG00000011418.1,CATG00000012328.1,CATG00000013013.1,CATG00000013255.1,CATG00000013363.1,CATG00000014783.1,CATG00000015154.1,CATG00000015191.1,CATG00000015308.1,CATG00000015870.1,CATG00000015872.1,CATG00000015952.1,CATG00000016260.1,CATG00000016359.1,CATG00000016428.1,CATG00000016488.1,CATG00000016516.1,CATG00000016519.1,CATG00000016806.1,CATG00000016854.1,CATG00000017222.1,CATG00000017499.1,CATG00000017732.1,CATG00000017843.1,CATG00000018056.1,CATG00000018122.1,CATG00000018307.1,CATG00000018618.1,CATG00000019346.1,CATG00000019364.1,CATG00000019604.1,CATG00000019606.1,CATG00000020198.1,CATG00000020213.1,CATG00000020642.1,CATG00000020659.1,CATG00000020684.1,CATG00000020689.1,CATG00000021552.1,CATG00000021824.1,CATG00000021829.1,CATG00000022133.1,CATG00000022295.1,CATG00000022527.1,CATG00000022589.1,CATG00000022620.1,CATG00000022972.1,CATG00000022980.1,CATG00000023239.1,CATG00000023658.1,CATG00000023732.1,CATG00000023831.1,CATG00000023834.1,CATG00000023908.1,CATG00000023929.1,CATG00000024172.1,CATG00000024503.1,CATG00000025088.1,CATG00000025100.1,CATG00000025154.1,CATG00000025278.1,CATG00000025636.1,CATG00000026239.1,CATG00000026545.1,CATG00000026697.1,CATG00000026792.1,CATG00000027424.1,CATG00000027707.1,CATG00000028309.1,CATG00000028825.1,CATG00000028939.1,CATG00000028988.1,CATG00000029413.1,CATG00000029645.1,CATG00000029818.1,CATG00000030204.1,CATG00000030252.1,CATG00000030664.1,CATG00000030851.1,CATG00000032056.1,CATG00000032487.1,CATG00000032557.1,CATG00000032792.1,CATG00000033233.1,CATG00000033295.1,CATG00000033397.1,CATG00000033590.1,CATG00000033779.1,CATG00000034912.1,CATG00000035079.1,CATG00000035400.1,CATG00000035733.1,CATG00000036171.1,CATG00000036521.1,CATG00000036731.1,CATG00000037013.1,CATG00000037022.1,CATG00000037089.1,CATG00000037506.1,CATG00000037679.1,CATG00000037762.1,CATG00000037766.1,CATG00000037823.1,CATG00000038174.1,CATG00000038722.1,CATG00000038755.1,CATG00000038842.1,CATG00000039215.1,CATG00000039491.1,CATG00000039741.1,CATG00000040012.1,CATG00000040074.1,CATG00000040095.1,CATG00000040115.1,CATG00000040173.1,CATG00000040326.1,CATG00000040403.1,CATG00000040793.1,CATG00000040817.1,CATG00000040872.1,CATG00000041371.1,CATG00000041588.1,CATG00000041595.1,CATG00000042158.1,CATG00000042326.1,CATG00000042334.1,CATG00000042344.1,CATG00000042379.1,CATG00000042732.1,CATG00000042825.1,CATG00000043017.1,CATG00000043410.1,CATG00000043581.1,CATG00000043689.1,CATG00000043893.1,CATG00000044398.1,CATG00000044399.1,CATG00000044430.1,CATG00000044545.1,CATG00000044753.1,CATG00000045270.1,CATG00000045673.1,CATG00000045750.1,CATG00000046466.1,CATG00000046523.1,CATG00000046598.1,CATG00000047135.1,CATG00000047181.1,CATG00000047222.1,CATG00000047658.1,CATG00000047792.1,CATG00000047870.1,CATG00000047893.1,CATG00000048082.1,CATG00000048115.1,CATG00000048172.1,CATG00000048179.1,CATG00000048291.1,CATG00000048324.1,CATG00000048410.1,CATG00000048554.1,CATG00000048648.1,CATG00000048673.1,CATG00000048945.1,CATG00000048976.1,CATG00000049145.1,CATG00000049498.1,CATG00000049526.1,CATG00000049609.1,CATG00000049753.1,CATG00000049830.1,CATG00000049996.1,CATG00000050092.1,CATG00000050109.1,CATG00000050836.1,CATG00000050857.1,CATG00000050864.1,CATG00000050898.1,CATG00000051222.1,CATG00000051292.1,CATG00000051645.1,CATG00000051788.1,CATG00000052002.1,CATG00000052025.1,CATG00000052038.1,CATG00000052060.1,CATG00000052113.1,CATG00000052167.1,CATG00000052643.1,CATG00000052760.1,CATG00000052877.1,CATG00000053082.1,CATG00000053771.1,CATG00000054064.1,CATG00000054161.1,CATG00000054995.1,CATG00000055048.1,CATG00000055838.1,CATG00000056063.1,CATG00000056242.1,CATG00000056292.1,CATG00000056332.1,CATG00000056449.1,CATG00000056451.1,CATG00000056574.1,CATG00000057174.1,CATG00000057183.1,CATG00000058065.1,CATG00000058376.1,CATG00000058536.1,CATG00000058545.1,CATG00000058575.1,CATG00000058719.1,CATG00000059318.1,CATG00000059560.1,CATG00000059671.1,CATG00000059685.1,CATG00000060073.1,CATG00000060163.1,CATG00000060184.1,CATG00000060404.1,CATG00000060483.1,CATG00000060563.1,CATG00000060900.1,CATG00000061277.1,CATG00000061512.1,CATG00000061587.1,CATG00000061622.1,CATG00000061814.1,CATG00000062186.1,CATG00000062266.1,CATG00000062581.1,CATG00000062658.1,CATG00000062834.1,CATG00000063145.1,CATG00000063452.1,CATG00000063616.1,CATG00000063828.1,CATG00000063998.1,CATG00000064087.1,CATG00000064197.1,CATG00000064863.1,CATG00000064955.1,CATG00000065214.1,CATG00000065849.1,CATG00000065875.1,CATG00000065924.1,CATG00000066332.1,CATG00000066395.1,CATG00000066419.1,CATG00000066430.1,CATG00000066754.1,CATG00000066788.1,CATG00000066836.1,CATG00000067501.1,CATG00000067512.1,CATG00000067959.1,CATG00000068471.1,CATG00000068531.1,CATG00000068540.1,CATG00000068643.1,CATG00000068729.1,CATG00000069007.1,CATG00000069285.1,CATG00000069720.1,CATG00000070034.1,CATG00000070055.1,CATG00000070060.1,CATG00000070666.1,CATG00000070759.1,CATG00000070763.1,CATG00000070953.1,CATG00000071043.1,CATG00000071298.1,CATG00000072358.1,CATG00000072359.1,CATG00000072387.1,CATG00000072671.1,CATG00000073301.1,CATG00000073510.1,CATG00000073690.1,CATG00000073717.1,CATG00000073722.1,CATG00000074109.1,CATG00000074545.1,CATG00000074739.1,CATG00000074869.1,CATG00000075011.1,CATG00000075633.1,CATG00000075647.1,CATG00000075693.1,CATG00000075933.1,CATG00000076127.1,CATG00000076722.1,CATG00000077209.1,CATG00000077351.1,CATG00000077368.1,CATG00000077984.1,CATG00000078019.1,CATG00000078608.1,CATG00000078692.1,CATG00000079024.1,CATG00000079285.1,CATG00000079974.1,CATG00000080058.1,CATG00000080295.1,CATG00000080409.1,CATG00000080451.1,CATG00000080699.1,CATG00000081067.1,CATG00000081095.1,CATG00000081104.1,CATG00000081393.1,CATG00000082170.1,CATG00000082819.1,CATG00000082855.1,CATG00000083069.1,CATG00000083096.1,CATG00000083132.1,CATG00000083144.1,CATG00000083754.1,CATG00000083861.1,CATG00000083882.1,CATG00000083988.1,CATG00000084066.1,CATG00000084336.1,CATG00000085616.1,CATG00000085790.1,CATG00000085863.1,CATG00000085917.1,CATG00000086009.1,CATG00000086213.1,CATG00000086265.1,CATG00000086439.1,CATG00000086451.1,CATG00000086486.1,CATG00000086677.1,CATG00000086850.1,CATG00000086855.1,CATG00000086997.1,CATG00000087051.1,CATG00000087320.1,CATG00000087947.1,CATG00000088274.1,CATG00000088297.1,CATG00000089534.1,CATG00000089558.1,CATG00000089771.1,CATG00000090008.1,CATG00000090038.1,CATG00000090187.1,CATG00000090208.1,CATG00000090487.1,CATG00000090563.1,CATG00000091313.1,CATG00000091336.1,CATG00000091881.1,CATG00000092118.1,CATG00000092562.1,CATG00000092787.1,CATG00000093459.1,CATG00000093871.1,CATG00000094617.1,CATG00000094911.1,CATG00000095570.1,CATG00000095773.1,CATG00000095898.1,CATG00000095965.1,CATG00000096129.1,CATG00000096386.1,CATG00000096842.1,CATG00000097072.1,CATG00000097285.1,CATG00000097540.1,CATG00000098070.1,CATG00000098132.1,CATG00000098493.1,CATG00000098737.1,CATG00000099728.1,CATG00000100876.1,CATG00000101207.1,CATG00000101663.1,CATG00000101683.1,CATG00000102021.1,CATG00000102244.1,CATG00000102362.1,CATG00000102378.1,CATG00000102471.1,CATG00000102804.1,CATG00000102813.1,CATG00000103136.1,CATG00000103146.1,CATG00000103180.1,CATG00000103288.1,CATG00000103472.1,CATG00000103708.1,CATG00000103739.1,CATG00000103758.1,CATG00000103889.1,CATG00000104132.1,CATG00000104545.1,CATG00000105255.1,CATG00000105324.1,CATG00000105389.1,CATG00000106344.1,CATG00000106564.1,CATG00000106639.1,CATG00000106724.1,CATG00000106968.1,CATG00000107384.1,CATG00000107390.1,CATG00000108041.1,CATG00000108306.1,CATG00000108418.1,CATG00000108527.1,CATG00000108809.1,CATG00000108815.1,CATG00000109754.1,CATG00000109918.1,CATG00000109989.1,CATG00000110135.1,CATG00000110901.1,CATG00000111324.1,CATG00000111466.1,CATG00000111859.1,CATG00000112140.1,CATG00000112143.1,CATG00000112180.1,CATG00000112233.1,CATG00000112382.1,CATG00000112920.1,CATG00000113082.1,CATG00000113597.1,CATG00000113983.1,CATG00000114147.1,CATG00000114400.1,CATG00000114868.1,CATG00000114971.1,CATG00000115013.1,CATG00000115101.1,CATG00000115111.1,CATG00000115124.1,CATG00000116023.1,CATG00000116068.1,CATG00000116615.1,CATG00000116616.1,CATG00000116989.1,CATG00000117238.1,CATG00000117328.1,CATG00000117453.1,CATG00000117467.1,CATG00000117584.1,CATG00000118141.1,CATG00000118316.1,ENSG00000000971.11,ENSG00000003989.12,ENSG00000004799.7,ENSG00000005102.8,ENSG00000007908.11,ENSG00000010282.10,ENSG00000010319.2,ENSG00000011465.12,ENSG00000017427.11,ENSG00000034971.10,ENSG00000035664.7,ENSG00000036448.5,ENSG00000043591.4,ENSG00000046889.14,ENSG00000047457.9,ENSG00000050555.13,ENSG00000054938.11,ENSG00000057294.9,ENSG00000064886.9,ENSG00000069122.14,ENSG00000069431.6,ENSG00000071991.4,ENSG00000072163.14,ENSG00000074527.7,ENSG00000077009.9,ENSG00000077522.8,ENSG00000078114.14,ENSG00000078814.11,ENSG00000081052.10,ENSG00000082175.10,ENSG00000085276.13,ENSG00000089225.15,ENSG00000090006.13,ENSG00000091482.5,ENSG00000092054.12,ENSG00000094963.9,ENSG00000099260.6,ENSG00000100234.11,ENSG00000100626.12,ENSG00000101605.8,ENSG00000101825.7,ENSG00000102010.10,ENSG00000102683.6,ENSG00000102755.6,ENSG00000102802.5,ENSG00000104369.4,ENSG00000104635.9,ENSG00000105048.12,ENSG00000106018.9,ENSG00000106624.4,ENSG00000106631.4,ENSG00000106809.6,ENSG00000106819.7,ENSG00000106823.8,ENSG00000108342.8,ENSG00000108556.7,ENSG00000108823.11,ENSG00000109819.4,ENSG00000109846.3,ENSG00000110328.5,ENSG00000110680.8,ENSG00000110799.9,ENSG00000111245.10,ENSG00000111339.6,ENSG00000111341.5,ENSG00000111452.8,ENSG00000112164.5,ENSG00000112183.10,ENSG00000112562.14,ENSG00000112782.11,ENSG00000112936.14,ENSG00000113296.10,ENSG00000113396.8,ENSG00000113555.4,ENSG00000114279.9,ENSG00000114378.12,ENSG00000114654.6,ENSG00000114854.3,ENSG00000114923.12,ENSG00000115183.9,ENSG00000116016.9,ENSG00000116194.8,ENSG00000116981.3,ENSG00000117461.10,ENSG00000118004.13,ENSG00000118194.14,ENSG00000118407.10,ENSG00000118702.5,ENSG00000118729.10,ENSG00000118849.5,ENSG00000119147.5,ENSG00000119699.3,ENSG00000120156.16,ENSG00000120498.9,ENSG00000120937.8,ENSG00000121361.3,ENSG00000121743.3,ENSG00000121769.3,ENSG00000121898.8,ENSG00000122176.10,ENSG00000122367.15,ENSG00000122477.8,ENSG00000122679.4,ENSG00000123358.15,ENSG00000123685.4,ENSG00000123901.4,ENSG00000124593.10,ENSG00000124743.5,ENSG00000124772.7,ENSG00000125046.10,ENSG00000125810.9,ENSG00000125878.4,ENSG00000126895.9,ENSG00000127083.7,ENSG00000127329.10,ENSG00000127472.6,ENSG00000127954.8,ENSG00000128274.11,ENSG00000128567.12,ENSG00000128591.11,ENSG00000128849.9,ENSG00000128917.5,ENSG00000129170.4,ENSG00000129467.9,ENSG00000129521.9,ENSG00000129595.8,ENSG00000129991.8,ENSG00000130037.3,ENSG00000130300.4,ENSG00000130307.7,ENSG00000130396.16,ENSG00000130528.7,ENSG00000130700.6,ENSG00000131055.4,ENSG00000131459.8,ENSG00000131477.6,ENSG00000131730.11,ENSG00000132464.7,ENSG00000132561.9,ENSG00000132622.6,ENSG00000133065.6,ENSG00000133454.11,ENSG00000133874.1,ENSG00000134020.6,ENSG00000134470.15,ENSG00000134571.6,ENSG00000134765.5,ENSG00000134775.11,ENSG00000135245.9,ENSG00000135447.12,ENSG00000136383.6,ENSG00000136457.5,ENSG00000136546.9,ENSG00000136574.13,ENSG00000136842.9,ENSG00000136944.13,ENSG00000137033.7,ENSG00000137507.7,ENSG00000137878.12,ENSG00000138100.9,ENSG00000138347.11,ENSG00000138615.4,ENSG00000138622.3,ENSG00000139044.6,ENSG00000139549.2,ENSG00000139914.6,ENSG00000140403.8,ENSG00000140416.15,ENSG00000140506.12,ENSG00000140795.8,ENSG00000141052.13,ENSG00000141161.7,ENSG00000141338.9,ENSG00000141448.4,ENSG00000142661.14,ENSG00000142973.8,ENSG00000143140.6,ENSG00000143196.4,ENSG00000143248.8,ENSG00000144140.5,ENSG00000144476.5,ENSG00000144596.7,ENSG00000144668.7,ENSG00000144824.15,ENSG00000145244.7,ENSG00000145506.9,ENSG00000145623.8,ENSG00000145730.16,ENSG00000146147.10,ENSG00000146809.8,ENSG00000147113.12,ENSG00000147166.6,ENSG00000147485.8,ENSG00000148180.12,ENSG00000148357.12,ENSG00000148677.6,ENSG00000150048.6,ENSG00000151067.16,ENSG00000151729.6,ENSG00000151789.5,ENSG00000151929.5,ENSG00000152580.8,ENSG00000152779.12,ENSG00000153531.8,ENSG00000154175.12,ENSG00000154258.12,ENSG00000154262.8,ENSG00000154263.13,ENSG00000154330.8,ENSG00000154553.9,ENSG00000154783.6,ENSG00000155657.19,ENSG00000156218.8,ENSG00000156219.12,ENSG00000156885.4,ENSG00000157110.11,ENSG00000157570.7,ENSG00000157654.13,ENSG00000157927.12,ENSG00000158022.6,ENSG00000158352.11,ENSG00000158683.3,ENSG00000158859.9,ENSG00000158955.6,ENSG00000159167.7,ENSG00000159251.6,ENSG00000160013.4,ENSG00000160321.10,ENSG00000160678.7,ENSG00000160808.5,ENSG00000161281.6,ENSG00000161381.9,ENSG00000161647.14,ENSG00000161649.8,ENSG00000161940.6,ENSG00000162409.6,ENSG00000162614.14,ENSG00000162687.12,ENSG00000162998.4,ENSG00000163072.10,ENSG00000163217.1,ENSG00000163239.8,ENSG00000163380.11,ENSG00000163638.9,ENSG00000163710.3,ENSG00000163815.5,ENSG00000163833.6,ENSG00000163909.6,ENSG00000164035.5,ENSG00000164056.6,ENSG00000164107.7,ENSG00000164270.13,ENSG00000164309.10,ENSG00000164440.10,ENSG00000164530.9,ENSG00000164532.10,ENSG00000164708.5,ENSG00000164867.6,ENSG00000164949.3,ENSG00000165030.3,ENSG00000165072.9,ENSG00000165192.9,ENSG00000165269.8,ENSG00000165507.8,ENSG00000165810.12,ENSG00000165899.6,ENSG00000166183.11,ENSG00000166199.8,ENSG00000166265.7,ENSG00000166292.7,ENSG00000166317.7,ENSG00000166592.7,ENSG00000166831.4,ENSG00000166979.8,ENSG00000167874.6,ENSG00000168079.12,ENSG00000168334.8,ENSG00000168386.14,ENSG00000168427.7,ENSG00000168477.13,ENSG00000169031.14,ENSG00000169271.1,ENSG00000169291.5,ENSG00000169418.9,ENSG00000170439.5,ENSG00000170801.5,ENSG00000170807.11,ENSG00000171714.10,ENSG00000171819.4,ENSG00000171992.8,ENSG00000172139.10,ENSG00000172156.3,ENSG00000172399.5,ENSG00000172554.7,ENSG00000172572.6,ENSG00000172724.7,ENSG00000172817.3,ENSG00000172889.11,ENSG00000173269.9,ENSG00000173641.13,ENSG00000173918.10,ENSG00000173991.5,ENSG00000174059.12,ENSG00000174175.12,ENSG00000174348.9,ENSG00000174429.3,ENSG00000174437.12,ENSG00000174640.8,ENSG00000175084.7,ENSG00000175206.6,ENSG00000175946.8,ENSG00000175967.3,ENSG00000176907.3,ENSG00000177354.7,ENSG00000177464.4,ENSG00000178175.7,ENSG00000178343.4,ENSG00000178726.6,ENSG00000179136.2,ENSG00000179914.4,ENSG00000180053.6,ENSG00000181072.7,ENSG00000182177.9,ENSG00000182463.11,ENSG00000182492.11,ENSG00000182809.6,ENSG00000182836.5,ENSG00000183023.14,ENSG00000183067.5,ENSG00000183072.9,ENSG00000183230.12,ENSG00000183242.7,ENSG00000183571.9,ENSG00000183722.7,ENSG00000183873.11,ENSG00000184005.9,ENSG00000184274.3,ENSG00000184489.7,ENSG00000184601.6,ENSG00000184828.5,ENSG00000185010.9,ENSG00000185028.3,ENSG00000185186.4,ENSG00000185532.10,ENSG00000185739.9,ENSG00000186439.8,ENSG00000186466.4,ENSG00000186994.7,ENSG00000187151.3,ENSG00000187193.8,ENSG00000187461.5,ENSG00000187479.4,ENSG00000187513.8,ENSG00000187550.4,ENSG00000187642.5,ENSG00000187678.8,ENSG00000187922.9,ENSG00000188257.6,ENSG00000188783.5,ENSG00000189129.9,ENSG00000189409.8,ENSG00000196109.6,ENSG00000196159.7,ENSG00000196569.7,ENSG00000196700.3,ENSG00000197245.4,ENSG00000197291.4,ENSG00000197616.7,ENSG00000197766.3,ENSG00000197859.5,ENSG00000197893.9,ENSG00000198125.8,ENSG00000198336.5,ENSG00000198523.5,ENSG00000198626.11,ENSG00000198727.2,ENSG00000198744.5,ENSG00000198804.2,ENSG00000198840.2,ENSG00000198842.5,ENSG00000198844.6,ENSG00000198938.2,ENSG00000199161.1,ENSG00000200879.1,ENSG00000203403.2,ENSG00000203740.3,ENSG00000203799.6,ENSG00000203867.7,ENSG00000203872.6,ENSG00000203883.5,ENSG00000204003.4,ENSG00000204241.3,ENSG00000204291.6,ENSG00000204301.5,ENSG00000204388.5,ENSG00000204389.8,ENSG00000205018.2,ENSG00000205038.7,ENSG00000205334.2,ENSG00000205362.6,ENSG00000205364.3,ENSG00000205517.8,ENSG00000205560.8,ENSG00000205678.3,ENSG00000206384.6,ENSG00000207105.1,ENSG00000207582.1,ENSG00000209082.1,ENSG00000210082.2,ENSG00000210100.1,ENSG00000210112.1,ENSG00000210127.1,ENSG00000210140.1,ENSG00000210144.1,ENSG00000210174.1,ENSG00000210184.1,ENSG00000210191.1,ENSG00000210194.1,ENSG00000210195.2,ENSG00000211445.7,ENSG00000211850.1,ENSG00000213088.5,ENSG00000213165.2,ENSG00000213188.3,ENSG00000213431.4,ENSG00000214097.4,ENSG00000214357.4,ENSG00000214914.3,ENSG00000214973.3,ENSG00000215018.5,ENSG00000215246.4,ENSG00000219087.2,ENSG00000220113.2,ENSG00000220908.2,ENSG00000221643.1,ENSG00000221869.4,ENSG00000221986.2,ENSG00000222268.1,ENSG00000222727.1,ENSG00000223040.1,ENSG00000223078.1,ENSG00000223561.2,ENSG00000223659.1,ENSG00000223855.1,ENSG00000223930.1,ENSG00000224067.2,ENSG00000224238.2,ENSG00000224675.1,ENSG00000225519.1,ENSG00000225630.1,ENSG00000225670.3,ENSG00000225727.2,ENSG00000225731.1,ENSG00000226005.3,ENSG00000226051.2,ENSG00000226063.1,ENSG00000226197.2,ENSG00000226306.6,ENSG00000226403.1,ENSG00000226900.1,ENSG00000226963.1,ENSG00000227558.4,ENSG00000227954.2,ENSG00000228401.3,ENSG00000228812.3,ENSG00000228950.1,ENSG00000228995.1,ENSG00000229108.1,ENSG00000229182.3,ENSG00000229359.2,ENSG00000229622.1,ENSG00000229832.1,ENSG00000230252.1,ENSG00000230327.1,ENSG00000230442.1,ENSG00000230666.1,ENSG00000231246.1,ENSG00000231274.4,ENSG00000231671.1,ENSG00000231811.2,ENSG00000232524.1,ENSG00000232611.1,ENSG00000232977.2,ENSG00000233005.1,ENSG00000233117.2,ENSG00000233292.1,ENSG00000233760.1,ENSG00000233929.1,ENSG00000234147.1,ENSG00000234178.1,ENSG00000234438.2,ENSG00000234520.1,ENSG00000235160.1,ENSG00000235279.1,ENSG00000235288.1,ENSG00000235325.1,ENSG00000235535.3,ENSG00000235547.3,ENSG00000235978.2,ENSG00000235997.2,ENSG00000236098.1,ENSG00000236208.1,ENSG00000236537.1,ENSG00000236714.1,ENSG00000236849.1,ENSG00000237125.4,ENSG00000237238.2,ENSG00000237257.1,ENSG00000237268.2,ENSG00000237512.2,ENSG00000237721.1,ENSG00000237928.1,ENSG00000237973.1,ENSG00000238597.1,ENSG00000239776.2,ENSG00000240583.6,ENSG00000240654.2,ENSG00000240758.2,ENSG00000241135.1,ENSG00000241781.2,ENSG00000242908.2,ENSG00000243107.1,ENSG00000243658.1,ENSG00000244214.1,ENSG00000244300.2,ENSG00000244921.2,ENSG00000245532.4,ENSG00000247627.2,ENSG00000248138.1,ENSG00000248300.1,ENSG00000248636.2,ENSG00000248713.1,ENSG00000249145.1,ENSG00000249599.1,ENSG00000249740.1,ENSG00000250011.1,ENSG00000250508.1,ENSG00000250708.1,ENSG00000250762.1,ENSG00000250891.1,ENSG00000251000.1,ENSG00000251154.1,ENSG00000251209.3,ENSG00000251322.3,ENSG00000251449.2,ENSG00000251576.1,ENSG00000251598.1,ENSG00000251628.1,ENSG00000251725.1,ENSG00000252013.1,ENSG00000252196.1,ENSG00000252826.1,ENSG00000253168.1,ENSG00000253177.1,ENSG00000253245.2,ENSG00000253261.1,ENSG00000253270.1,ENSG00000253284.2,ENSG00000253330.1,ENSG00000253348.1,ENSG00000253373.1,ENSG00000253557.1,ENSG00000253660.1,ENSG00000253852.1,ENSG00000253919.1,ENSG00000254061.1,ENSG00000254139.1,ENSG00000254346.2,ENSG00000254535.2,ENSG00000254565.1,ENSG00000254704.3,ENSG00000255027.2,ENSG00000255308.1,ENSG00000255399.2,ENSG00000255465.3,ENSG00000255504.1,ENSG00000255633.3,ENSG00000255652.2,ENSG00000255772.1,ENSG00000255823.1,ENSG00000256463.4,ENSG00000256492.1,ENSG00000256540.1,ENSG00000256618.1,ENSG00000256721.1,ENSG00000256879.1,ENSG00000256892.1,ENSG00000256906.1,ENSG00000257043.1,ENSG00000257259.1,ENSG00000257542.4,ENSG00000257729.1,ENSG00000258033.1,ENSG00000258168.1,ENSG00000258171.1,ENSG00000258303.1,ENSG00000258308.1,ENSG00000258567.1,ENSG00000258569.1,ENSG00000258580.1,ENSG00000258624.1,ENSG00000258667.1,ENSG00000258949.1,ENSG00000259124.1,ENSG00000259444.1,ENSG00000259471.1,ENSG00000259482.1,ENSG00000259560.1,ENSG00000260460.1,ENSG00000260492.1,ENSG00000260658.1,ENSG00000260971.3,ENSG00000261039.1,ENSG00000261051.1,ENSG00000261117.1,ENSG00000261441.1,ENSG00000261472.1,ENSG00000261568.1,ENSG00000262115.1,ENSG00000263155.1,ENSG00000263257.1,ENSG00000263317.1,ENSG00000264338.1,ENSG00000264433.1,ENSG00000264604.1,ENSG00000264868.1,ENSG00000265010.1,ENSG00000265095.1,ENSG00000265096.1,ENSG00000265329.1,ENSG00000265542.1,ENSG00000265799.1,ENSG00000266010.1,ENSG00000266043.1,ENSG00000266176.1,ENSG00000266179.2,ENSG00000266964.1,ENSG00000267082.1,ENSG00000267206.1,ENSG00000267299.1,ENSG00000267532.2,ENSG00000268205.1,ENSG00000268723.1,ENSG00000268816.1,ENSG00000269067.1,ENSG00000269113.3,ENSG00000269161.1,ENSG00000270061.1,ENSG00000270112.2,ENSG00000270307.1,ENSG00000270388.1,ENSG00000270394.1,ENSG00000270571.2,ENSG00000270640.1,ENSG00000270672.1,ENSG00000270906.1,ENSG00000271207.1,ENSG00000271687.1,ENSG00000271952.1,ENSG00000271959.1,ENSG00000272034.1,ENSG00000272377.1,ENSG00000272566.1,ENSG00000272660.1,ENSG00000273184.1,ENSG00000273348.1</t>
  </si>
  <si>
    <t>UBERON:0002148</t>
  </si>
  <si>
    <t>locus ceruleus</t>
  </si>
  <si>
    <t>The locus ceruleus is a dense cluster of neurons within the dorsorostral pons. This nucleus is the major location of neurons that release norepinephrine throughout the brain, and is responsible for physiological responses to stress and panic[GO]. Bluish region in the superior angle of the fourth ventricle floor, corresponding to melanin-like pigmented nerve cells which lie lateral to the ponto-mesencephalic central gray (griseum centrale). It is also known as nucleus pigmentosus pontis[GAID].</t>
  </si>
  <si>
    <t>CNhs12322,CNhs13808,CNhs14080,CNhs14550</t>
  </si>
  <si>
    <t>CATG00000000218.1,CATG00000000263.1,CATG00000000533.1,CATG00000000690.1,CATG00000000815.1,CATG00000000960.1,CATG00000001056.1,CATG00000001057.1,CATG00000001087.1,CATG00000001185.1,CATG00000001260.1,CATG00000001384.1,CATG00000001493.1,CATG00000001565.1,CATG00000001900.1,CATG00000001906.1,CATG00000002226.1,CATG00000002249.1,CATG00000002449.1,CATG00000002596.1,CATG00000002667.1,CATG00000002810.1,CATG00000002958.1,CATG00000003136.1,CATG00000003225.1,CATG00000003266.1,CATG00000003289.1,CATG00000003338.1,CATG00000003820.1,CATG00000003863.1,CATG00000004052.1,CATG00000004114.1,CATG00000004224.1,CATG00000004429.1,CATG00000004464.1,CATG00000004493.1,CATG00000004634.1,CATG00000004775.1,CATG00000005139.1,CATG00000005186.1,CATG00000005265.1,CATG00000005391.1,CATG00000005450.1,CATG00000005527.1,CATG00000005599.1,CATG00000005720.1,CATG00000006223.1,CATG00000006385.1,CATG00000006444.1,CATG00000006500.1,CATG00000006600.1,CATG00000006970.1,CATG00000007174.1,CATG00000007195.1,CATG00000007231.1,CATG00000007277.1,CATG00000007293.1,CATG00000007639.1,CATG00000007993.1,CATG00000008033.1,CATG00000008128.1,CATG00000008212.1,CATG00000008305.1,CATG00000008313.1,CATG00000008424.1,CATG00000008704.1,CATG00000008939.1,CATG00000009038.1,CATG00000009165.1,CATG00000009232.1,CATG00000009605.1,CATG00000009695.1,CATG00000010339.1,CATG00000010350.1,CATG00000010384.1,CATG00000010431.1,CATG00000010474.1,CATG00000010570.1,CATG00000010581.1,CATG00000010877.1,CATG00000010908.1,CATG00000010993.1,CATG00000011157.1,CATG00000011702.1,CATG00000012309.1,CATG00000012429.1,CATG00000012605.1,CATG00000013058.1,CATG00000013067.1,CATG00000013180.1,CATG00000013181.1,CATG00000013188.1,CATG00000013286.1,CATG00000013691.1,CATG00000013716.1,CATG00000013723.1,CATG00000013802.1,CATG00000013845.1,CATG00000013851.1,CATG00000014113.1,CATG00000014150.1,CATG00000014486.1,CATG00000014505.1,CATG00000014567.1,CATG00000014857.1,CATG00000015148.1,CATG00000015453.1,CATG00000015546.1,CATG00000016119.1,CATG00000016163.1,CATG00000016250.1,CATG00000016252.1,CATG00000016366.1,CATG00000016393.1,CATG00000016481.1,CATG00000016519.1,CATG00000016576.1,CATG00000016634.1,CATG00000016719.1,CATG00000016842.1,CATG00000016913.1,CATG00000016934.1,CATG00000016977.1,CATG00000017254.1,CATG00000017304.1,CATG00000017373.1,CATG00000017469.1,CATG00000017549.1,CATG00000017550.1,CATG00000017551.1,CATG00000017664.1,CATG00000017792.1,CATG00000017825.1,CATG00000017980.1,CATG00000018046.1,CATG00000018052.1,CATG00000018090.1,CATG00000018158.1,CATG00000018477.1,CATG00000018528.1,CATG00000018669.1,CATG00000019176.1,CATG00000019179.1,CATG00000019589.1,CATG00000019613.1,CATG00000019756.1,CATG00000019782.1,CATG00000019940.1,CATG00000019970.1,CATG00000020016.1,CATG00000020039.1,CATG00000020292.1,CATG00000020370.1,CATG00000020415.1,CATG00000021393.1,CATG00000021421.1,CATG00000021475.1,CATG00000021489.1,CATG00000021813.1,CATG00000021855.1,CATG00000022055.1,CATG00000022083.1,CATG00000022293.1,CATG00000022433.1,CATG00000022467.1,CATG00000022950.1,CATG00000023104.1,CATG00000023152.1,CATG00000023206.1,CATG00000023542.1,CATG00000023701.1,CATG00000023728.1,CATG00000023732.1,CATG00000023739.1,CATG00000023881.1,CATG00000023951.1,CATG00000023974.1,CATG00000024079.1,CATG00000024243.1,CATG00000024372.1,CATG00000024386.1,CATG00000024603.1,CATG00000024671.1,CATG00000024683.1,CATG00000024685.1,CATG00000024765.1,CATG00000024786.1,CATG00000024806.1,CATG00000025169.1,CATG00000025349.1,CATG00000025527.1,CATG00000025560.1,CATG00000025830.1,CATG00000025949.1,CATG00000026104.1,CATG00000026205.1,CATG00000026240.1,CATG00000027291.1,CATG00000027292.1,CATG00000027391.1,CATG00000027394.1,CATG00000027405.1,CATG00000027751.1,CATG00000027863.1,CATG00000028024.1,CATG00000028088.1,CATG00000028100.1,CATG00000028138.1,CATG00000028221.1,CATG00000028309.1,CATG00000028360.1,CATG00000028379.1,CATG00000028429.1,CATG00000028461.1,CATG00000028610.1,CATG00000028782.1,CATG00000028979.1,CATG00000029148.1,CATG00000029260.1,CATG00000029267.1,CATG00000029652.1,CATG00000029677.1,CATG00000029705.1,CATG00000029818.1,CATG00000029844.1,CATG00000030039.1,CATG00000030130.1,CATG00000030529.1,CATG00000030559.1,CATG00000030619.1,CATG00000030899.1,CATG00000030974.1,CATG00000031045.1,CATG00000031061.1,CATG00000031473.1,CATG00000031514.1,CATG00000031515.1,CATG00000031708.1,CATG00000031717.1,CATG00000031873.1,CATG00000032016.1,CATG00000032326.1,CATG00000032396.1,CATG00000032520.1,CATG00000032866.1,CATG00000032901.1,CATG00000032956.1,CATG00000032959.1,CATG00000033033.1,CATG00000033104.1,CATG00000033122.1,CATG00000033135.1,CATG00000033149.1,CATG00000033233.1,CATG00000033237.1,CATG00000033262.1,CATG00000033301.1,CATG00000033386.1,CATG00000033798.1,CATG00000033813.1,CATG00000033858.1,CATG00000033872.1,CATG00000033958.1,CATG00000034081.1,CATG00000034468.1,CATG00000034472.1,CATG00000034705.1,CATG00000034824.1,CATG00000034898.1,CATG00000035171.1,CATG00000035378.1,CATG00000035401.1,CATG00000035657.1,CATG00000035736.1,CATG00000035737.1,CATG00000035870.1,CATG00000036271.1,CATG00000036272.1,CATG00000036276.1,CATG00000036572.1,CATG00000036575.1,CATG00000036619.1,CATG00000036627.1,CATG00000036629.1,CATG00000036631.1,CATG00000036918.1,CATG00000036919.1,CATG00000036982.1,CATG00000037274.1,CATG00000037533.1,CATG00000037762.1,CATG00000037900.1,CATG00000038016.1,CATG00000038035.1,CATG00000038041.1,CATG00000038121.1,CATG00000038123.1,CATG00000038338.1,CATG00000038673.1,CATG00000038821.1,CATG00000038846.1,CATG00000039004.1,CATG00000039048.1,CATG00000039123.1,CATG00000039166.1,CATG00000039215.1,CATG00000039254.1,CATG00000039344.1,CATG00000039419.1,CATG00000039453.1,CATG00000039525.1,CATG00000039685.1,CATG00000039741.1,CATG00000039771.1,CATG00000039888.1,CATG00000039894.1,CATG00000039927.1,CATG00000039999.1,CATG00000040193.1,CATG00000040215.1,CATG00000040236.1,CATG00000040310.1,CATG00000040494.1,CATG00000040587.1,CATG00000040685.1,CATG00000040724.1,CATG00000040781.1,CATG00000040843.1,CATG00000040846.1,CATG00000040933.1,CATG00000041207.1,CATG00000041225.1,CATG00000041319.1,CATG00000041354.1,CATG00000041437.1,CATG00000041483.1,CATG00000041533.1,CATG00000041542.1,CATG00000041585.1,CATG00000041674.1,CATG00000041719.1,CATG00000041891.1,CATG00000042065.1,CATG00000042163.1,CATG00000042255.1,CATG00000042287.1,CATG00000042669.1,CATG00000042748.1,CATG00000042776.1,CATG00000042820.1,CATG00000042833.1,CATG00000043014.1,CATG00000043287.1,CATG00000043513.1,CATG00000043553.1,CATG00000043692.1,CATG00000043822.1,CATG00000043859.1,CATG00000043906.1,CATG00000043962.1,CATG00000043965.1,CATG00000044244.1,CATG00000044399.1,CATG00000044524.1,CATG00000044595.1,CATG00000044642.1,CATG00000044864.1,CATG00000044981.1,CATG00000045080.1,CATG00000045084.1,CATG00000045631.1,CATG00000045750.1,CATG00000045818.1,CATG00000046035.1,CATG00000046447.1,CATG00000046693.1,CATG00000046832.1,CATG00000046872.1,CATG00000046890.1,CATG00000046943.1,CATG00000046950.1,CATG00000046961.1,CATG00000047038.1,CATG00000047049.1,CATG00000047287.1,CATG00000047323.1,CATG00000047439.1,CATG00000047481.1,CATG00000047568.1,CATG00000047791.1,CATG00000047858.1,CATG00000047868.1,CATG00000047911.1,CATG00000047946.1,CATG00000048014.1,CATG00000048359.1,CATG00000049113.1,CATG00000049425.1,CATG00000049514.1,CATG00000049830.1,CATG00000049924.1,CATG00000049947.1,CATG00000050077.1,CATG00000050150.1,CATG00000050337.1,CATG00000050522.1,CATG00000050585.1,CATG00000050914.1,CATG00000051058.1,CATG00000051222.1,CATG00000051235.1,CATG00000051350.1,CATG00000051571.1,CATG00000051635.1,CATG00000051645.1,CATG00000051761.1,CATG00000051841.1,CATG00000052002.1,CATG00000052077.1,CATG00000052095.1,CATG00000052141.1,CATG00000052345.1,CATG00000052348.1,CATG00000052374.1,CATG00000052839.1,CATG00000052961.1,CATG00000053087.1,CATG00000053316.1,CATG00000053427.1,CATG00000053464.1,CATG00000053682.1,CATG00000054017.1,CATG00000054125.1,CATG00000054646.1,CATG00000054690.1,CATG00000054691.1,CATG00000054693.1,CATG00000054741.1,CATG00000055081.1,CATG00000055307.1,CATG00000055371.1,CATG00000055484.1,CATG00000055533.1,CATG00000055679.1,CATG00000055877.1,CATG00000055882.1,CATG00000056050.1,CATG00000056396.1,CATG00000056934.1,CATG00000057491.1,CATG00000057570.1,CATG00000057669.1,CATG00000057863.1,CATG00000058006.1,CATG00000058014.1,CATG00000058112.1,CATG00000058125.1,CATG00000058249.1,CATG00000058653.1,CATG00000058655.1,CATG00000058738.1,CATG00000058866.1,CATG00000058915.1,CATG00000059140.1,CATG00000059162.1,CATG00000059251.1,CATG00000059538.1,CATG00000059598.1,CATG00000059841.1,CATG00000060177.1,CATG00000060221.1,CATG00000060250.1,CATG00000060295.1,CATG00000060571.1,CATG00000060795.1,CATG00000060818.1,CATG00000061170.1,CATG00000061316.1,CATG00000061444.1,CATG00000061487.1,CATG00000061587.1,CATG00000061804.1,CATG00000061961.1,CATG00000062141.1,CATG00000062448.1,CATG00000062528.1,CATG00000062737.1,CATG00000062788.1,CATG00000062882.1,CATG00000062930.1,CATG00000062986.1,CATG00000063089.1,CATG00000063101.1,CATG00000063194.1,CATG00000063217.1,CATG00000063319.1,CATG00000063534.1,CATG00000063684.1,CATG00000063727.1,CATG00000063834.1,CATG00000063877.1,CATG00000063922.1,CATG00000064074.1,CATG00000064206.1,CATG00000064299.1,CATG00000064694.1,CATG00000064910.1,CATG00000065054.1,CATG00000065311.1,CATG00000065324.1,CATG00000065520.1,CATG00000065641.1,CATG00000065672.1,CATG00000065699.1,CATG00000065722.1,CATG00000066020.1,CATG00000066030.1,CATG00000066034.1,CATG00000066151.1,CATG00000066341.1,CATG00000066414.1,CATG00000066647.1,CATG00000066663.1,CATG00000066756.1,CATG00000067038.1,CATG00000067101.1,CATG00000067436.1,CATG00000067478.1,CATG00000067633.1,CATG00000067693.1,CATG00000067712.1,CATG00000067799.1,CATG00000067862.1,CATG00000067913.1,CATG00000068171.1,CATG00000068380.1,CATG00000068508.1,CATG00000068765.1,CATG00000068865.1,CATG00000069142.1,CATG00000069194.1,CATG00000069256.1,CATG00000069619.1,CATG00000069907.1,CATG00000070146.1,CATG00000070175.1,CATG00000070365.1,CATG00000070500.1,CATG00000070508.1,CATG00000070509.1,CATG00000070702.1,CATG00000070935.1,CATG00000071114.1,CATG00000071368.1,CATG00000071418.1,CATG00000071657.1,CATG00000071713.1,CATG00000071884.1,CATG00000072089.1,CATG00000072220.1,CATG00000072343.1,CATG00000072404.1,CATG00000072405.1,CATG00000072458.1,CATG00000072645.1,CATG00000072675.1,CATG00000072692.1,CATG00000072770.1,CATG00000073065.1,CATG00000073067.1,CATG00000073082.1,CATG00000073181.1,CATG00000073228.1,CATG00000073288.1,CATG00000073472.1,CATG00000073511.1,CATG00000073556.1,CATG00000073720.1,CATG00000073815.1,CATG00000074064.1,CATG00000074207.1,CATG00000074492.1,CATG00000074518.1,CATG00000074621.1,CATG00000074717.1,CATG00000074739.1,CATG00000074885.1,CATG00000075148.1,CATG00000075151.1,CATG00000075203.1,CATG00000075373.1,CATG00000075696.1,CATG00000075718.1,CATG00000076246.1,CATG00000076708.1,CATG00000076994.1,CATG00000077371.1,CATG00000077569.1,CATG00000077739.1,CATG00000077761.1,CATG00000078156.1,CATG00000078284.1,CATG00000078608.1,CATG00000078735.1,CATG00000078881.1,CATG00000079077.1,CATG00000079138.1,CATG00000079193.1,CATG00000079285.1,CATG00000079317.1,CATG00000079522.1,CATG00000079668.1,CATG00000079984.1,CATG00000080008.1,CATG00000080173.1,CATG00000080176.1,CATG00000080192.1,CATG00000080416.1,CATG00000080429.1,CATG00000080447.1,CATG00000080572.1,CATG00000080713.1,CATG00000080851.1,CATG00000080853.1,CATG00000080864.1,CATG00000080922.1,CATG00000080923.1,CATG00000081067.1,CATG00000081148.1,CATG00000081169.1,CATG00000081189.1,CATG00000081223.1,CATG00000081554.1,CATG00000081561.1,CATG00000081846.1,CATG00000081851.1,CATG00000081868.1,CATG00000081943.1,CATG00000081952.1,CATG00000081953.1,CATG00000082071.1,CATG00000082255.1,CATG00000082299.1,CATG00000082306.1,CATG00000082419.1,CATG00000082615.1,CATG00000082631.1,CATG00000083327.1,CATG00000083363.1,CATG00000083669.1,CATG00000083808.1,CATG00000084208.1,CATG00000084237.1,CATG00000084283.1,CATG00000084334.1,CATG00000084554.1,CATG00000084669.1,CATG00000084670.1,CATG00000084804.1,CATG00000084819.1,CATG00000085304.1,CATG00000085310.1,CATG00000085339.1,CATG00000085368.1,CATG00000085379.1,CATG00000085417.1,CATG00000085433.1,CATG00000085658.1,CATG00000085736.1,CATG00000085970.1,CATG00000086451.1,CATG00000086830.1,CATG00000086832.1,CATG00000086845.1,CATG00000086863.1,CATG00000086881.1,CATG00000086911.1,CATG00000087051.1,CATG00000087178.1,CATG00000087643.1,CATG00000088014.1,CATG00000088106.1,CATG00000088145.1,CATG00000088254.1,CATG00000088255.1,CATG00000088473.1,CATG00000088674.1,CATG00000088683.1,CATG00000088791.1,CATG00000089009.1,CATG00000089215.1,CATG00000089257.1,CATG00000089308.1,CATG00000089352.1,CATG00000089402.1,CATG00000089459.1,CATG00000089720.1,CATG00000089825.1,CATG00000090028.1,CATG00000090190.1,CATG00000090199.1,CATG00000090250.1,CATG00000090637.1,CATG00000090688.1,CATG00000090719.1,CATG00000090764.1,CATG00000090770.1,CATG00000090771.1,CATG00000090775.1,CATG00000090792.1,CATG00000090797.1,CATG00000090844.1,CATG00000090884.1,CATG00000090991.1,CATG00000091112.1,CATG00000091228.1,CATG00000091337.1,CATG00000091803.1,CATG00000091886.1,CATG00000091894.1,CATG00000091929.1,CATG00000092165.1,CATG00000092175.1,CATG00000092239.1,CATG00000092300.1,CATG00000092318.1,CATG00000092598.1,CATG00000092608.1,CATG00000092713.1,CATG00000092751.1,CATG00000093197.1,CATG00000093329.1,CATG00000093365.1,CATG00000093405.1,CATG00000093672.1,CATG00000094163.1,CATG00000094263.1,CATG00000094264.1,CATG00000094474.1,CATG00000094726.1,CATG00000095051.1,CATG00000095083.1,CATG00000095121.1,CATG00000095300.1,CATG00000095582.1,CATG00000095583.1,CATG00000095654.1,CATG00000095701.1,CATG00000095755.1,CATG00000095815.1,CATG00000095982.1,CATG00000096087.1,CATG00000096122.1,CATG00000096501.1,CATG00000096530.1,CATG00000096584.1,CATG00000096714.1,CATG00000096867.1,CATG00000097049.1,CATG00000097097.1,CATG00000097456.1,CATG00000097458.1,CATG00000097554.1,CATG00000097560.1,CATG00000097867.1,CATG00000097943.1,CATG00000097991.1,CATG00000098129.1,CATG00000098146.1,CATG00000098154.1,CATG00000098250.1,CATG00000098264.1,CATG00000098315.1,CATG00000098460.1,CATG00000098473.1,CATG00000098531.1,CATG00000098756.1,CATG00000099516.1,CATG00000099564.1,CATG00000099569.1,CATG00000100014.1,CATG00000100062.1,CATG00000100181.1,CATG00000100228.1,CATG00000100290.1,CATG00000100618.1,CATG00000100625.1,CATG00000100855.1,CATG00000100861.1,CATG00000100975.1,CATG00000101245.1,CATG00000101272.1,CATG00000101283.1,CATG00000101329.1,CATG00000101393.1,CATG00000101402.1,CATG00000101520.1,CATG00000101563.1,CATG00000101757.1,CATG00000102004.1,CATG00000102173.1,CATG00000102191.1,CATG00000102257.1,CATG00000102378.1,CATG00000102592.1,CATG00000102873.1,CATG00000102970.1,CATG00000103048.1,CATG00000103074.1,CATG00000103136.1,CATG00000103509.1,CATG00000103584.1,CATG00000104315.1,CATG00000104457.1,CATG00000104616.1,CATG00000104824.1,CATG00000104942.1,CATG00000105045.1,CATG00000105046.1,CATG00000105286.1,CATG00000105290.1,CATG00000105324.1,CATG00000105343.1,CATG00000105411.1,CATG00000105745.1,CATG00000105753.1,CATG00000105769.1,CATG00000105927.1,CATG00000106259.1,CATG00000106279.1,CATG00000106511.1,CATG00000106516.1,CATG00000106724.1,CATG00000106919.1,CATG00000106979.1,CATG00000107013.1,CATG00000107014.1,CATG00000107019.1,CATG00000107096.1,CATG00000107319.1,CATG00000107354.1,CATG00000107433.1,CATG00000107494.1,CATG00000107667.1,CATG00000107724.1,CATG00000107951.1,CATG00000108031.1,CATG00000108084.1,CATG00000108424.1,CATG00000108456.1,CATG00000108477.1,CATG00000108541.1,CATG00000108559.1,CATG00000108830.1,CATG00000108839.1,CATG00000108992.1,CATG00000109118.1,CATG00000109254.1,CATG00000109631.1,CATG00000109796.1,CATG00000109851.1,CATG00000109856.1,CATG00000109912.1,CATG00000109918.1,CATG00000109940.1,CATG00000109942.1,CATG00000109959.1,CATG00000109993.1,CATG00000110023.1,CATG00000110095.1,CATG00000110166.1,CATG00000110266.1,CATG00000110471.1,CATG00000110480.1,CATG00000110596.1,CATG00000110758.1,CATG00000110774.1,CATG00000110857.1,CATG00000111196.1,CATG00000111273.1,CATG00000111600.1,CATG00000111648.1,CATG00000111667.1,CATG00000111993.1,CATG00000112054.1,CATG00000112157.1,CATG00000112171.1,CATG00000112223.1,CATG00000112227.1,CATG00000112403.1,CATG00000112521.1,CATG00000112646.1,CATG00000112709.1,CATG00000112790.1,CATG00000112846.1,CATG00000112957.1,CATG00000112964.1,CATG00000113234.1,CATG00000113673.1,CATG00000113693.1,CATG00000113892.1,CATG00000114029.1,CATG00000114145.1,CATG00000114165.1,CATG00000114167.1,CATG00000114289.1,CATG00000114514.1,CATG00000114641.1,CATG00000114643.1,CATG00000114724.1,CATG00000115032.1,CATG00000115895.1,CATG00000116003.1,CATG00000116086.1,CATG00000116148.1,CATG00000116160.1,CATG00000116216.1,CATG00000116243.1,CATG00000116261.1,CATG00000116401.1,CATG00000116531.1,CATG00000116713.1,CATG00000116828.1,CATG00000117002.1,CATG00000117050.1,CATG00000117056.1,CATG00000117214.1,CATG00000117227.1,CATG00000117479.1,CATG00000117524.1,CATG00000117612.1,CATG00000117653.1,CATG00000117912.1,CATG00000117927.1,CATG00000118100.1,CATG00000118141.1,CATG00000118218.1,CATG00000118221.1,CATG00000118225.1,CATG00000118375.1,CATG00000118424.1,ENSG00000003987.9,ENSG00000004838.9,ENSG00000004948.9,ENSG00000005513.9,ENSG00000006128.7,ENSG00000006611.11,ENSG00000007174.13,ENSG00000007516.9,ENSG00000008196.8,ENSG00000008226.15,ENSG00000008735.10,ENSG00000009709.7,ENSG00000010282.10,ENSG00000011201.6,ENSG00000011677.8,ENSG00000013293.5,ENSG00000017373.11,ENSG00000018189.8,ENSG00000018236.10,ENSG00000018625.10,ENSG00000021300.9,ENSG00000022355.10,ENSG00000034239.6,ENSG00000040731.6,ENSG00000042304.6,ENSG00000046653.10,ENSG00000046889.14,ENSG00000054179.7,ENSG00000054690.9,ENSG00000056998.14,ENSG00000058335.11,ENSG00000064787.8,ENSG00000068078.13,ENSG00000068615.12,ENSG00000070388.7,ENSG00000070748.13,ENSG00000070886.6,ENSG00000072182.8,ENSG00000072315.3,ENSG00000074211.9,ENSG00000077264.10,ENSG00000078018.15,ENSG00000078295.11,ENSG00000078549.10,ENSG00000078579.8,ENSG00000078804.8,ENSG00000079101.12,ENSG00000079337.11,ENSG00000080493.9,ENSG00000080572.8,ENSG00000081138.9,ENSG00000081913.9,ENSG00000083067.18,ENSG00000084453.12,ENSG00000084710.9,ENSG00000085831.11,ENSG00000086205.12,ENSG00000086717.14,ENSG00000087085.9,ENSG00000087250.4,ENSG00000087258.9,ENSG00000087495.12,ENSG00000088367.16,ENSG00000089101.13,ENSG00000089250.14,ENSG00000091513.10,ENSG00000091664.7,ENSG00000092096.10,ENSG00000092529.18,ENSG00000099822.2,ENSG00000099984.6,ENSG00000100095.14,ENSG00000100146.12,ENSG00000100276.9,ENSG00000100285.9,ENSG00000100314.3,ENSG00000100341.7,ENSG00000100362.8,ENSG00000100399.11,ENSG00000100427.11,ENSG00000100433.11,ENSG00000101144.8,ENSG00000101198.10,ENSG00000101204.11,ENSG00000101222.8,ENSG00000101276.10,ENSG00000101438.3,ENSG00000101542.5,ENSG00000101958.9,ENSG00000101977.15,ENSG00000102109.7,ENSG00000102904.10,ENSG00000102924.7,ENSG00000102934.5,ENSG00000103034.10,ENSG00000103089.4,ENSG00000103184.7,ENSG00000103449.7,ENSG00000103512.10,ENSG00000103546.14,ENSG00000103710.6,ENSG00000103740.5,ENSG00000104327.3,ENSG00000104435.9,ENSG00000104722.9,ENSG00000104725.9,ENSG00000104833.6,ENSG00000105290.7,ENSG00000105409.11,ENSG00000105519.8,ENSG00000105605.3,ENSG00000105613.5,ENSG00000105695.10,ENSG00000105767.2,ENSG00000105855.5,ENSG00000105877.13,ENSG00000106278.7,ENSG00000107105.10,ENSG00000107282.5,ENSG00000107317.7,ENSG00000107331.12,ENSG00000107902.9,ENSG00000108231.7,ENSG00000108379.5,ENSG00000108381.6,ENSG00000108387.10,ENSG00000108576.5,ENSG00000108830.7,ENSG00000108852.10,ENSG00000109107.9,ENSG00000109132.5,ENSG00000109339.14,ENSG00000109472.9,ENSG00000109654.10,ENSG00000109956.8,ENSG00000110436.7,ENSG00000110675.8,ENSG00000110680.8,ENSG00000110887.3,ENSG00000110975.4,ENSG00000111783.8,ENSG00000111834.8,ENSG00000112038.13,ENSG00000112309.6,ENSG00000112539.10,ENSG00000113073.10,ENSG00000113248.3,ENSG00000113327.10,ENSG00000113578.13,ENSG00000114631.10,ENSG00000114757.14,ENSG00000114841.13,ENSG00000115266.7,ENSG00000115423.14,ENSG00000115468.7,ENSG00000115896.11,ENSG00000116147.12,ENSG00000116661.9,ENSG00000116675.11,ENSG00000116981.3,ENSG00000117115.8,ENSG00000117266.11,ENSG00000117425.9,ENSG00000118307.14,ENSG00000118322.8,ENSG00000118492.12,ENSG00000118702.5,ENSG00000118785.9,ENSG00000118946.7,ENSG00000119737.5,ENSG00000119973.3,ENSG00000120885.15,ENSG00000121653.7,ENSG00000121764.7,ENSG00000122012.9,ENSG00000122584.8,ENSG00000122679.4,ENSG00000122735.11,ENSG00000123454.6,ENSG00000123560.9,ENSG00000123570.3,ENSG00000123977.5,ENSG00000124103.8,ENSG00000124140.8,ENSG00000124251.6,ENSG00000124479.8,ENSG00000124915.6,ENSG00000124920.9,ENSG00000125285.4,ENSG00000125355.11,ENSG00000125462.12,ENSG00000125820.5,ENSG00000125851.5,ENSG00000125931.6,ENSG00000126016.9,ENSG00000126217.16,ENSG00000126500.3,ENSG00000126733.16,ENSG00000126803.8,ENSG00000126861.4,ENSG00000126878.8,ENSG00000126950.7,ENSG00000127561.10,ENSG00000128242.8,ENSG00000128253.9,ENSG00000128266.7,ENSG00000128564.5,ENSG00000129151.4,ENSG00000129244.4,ENSG00000129654.7,ENSG00000130055.9,ENSG00000130226.12,ENSG00000130283.7,ENSG00000130294.10,ENSG00000130540.9,ENSG00000130643.4,ENSG00000130822.11,ENSG00000130876.7,ENSG00000131044.12,ENSG00000131094.3,ENSG00000131095.7,ENSG00000131097.2,ENSG00000131386.13,ENSG00000131409.8,ENSG00000131951.6,ENSG00000132164.5,ENSG00000132196.9,ENSG00000132259.8,ENSG00000132321.12,ENSG00000132554.15,ENSG00000132563.11,ENSG00000132692.14,ENSG00000132702.8,ENSG00000132718.7,ENSG00000132832.5,ENSG00000132854.14,ENSG00000132872.7,ENSG00000133115.7,ENSG00000133636.6,ENSG00000133640.14,ENSG00000133665.8,ENSG00000133878.4,ENSG00000134020.6,ENSG00000134042.8,ENSG00000134115.8,ENSG00000134376.10,ENSG00000134548.5,ENSG00000134569.5,ENSG00000134716.5,ENSG00000134769.17,ENSG00000134817.9,ENSG00000135063.13,ENSG00000135245.9,ENSG00000135406.9,ENSG00000135472.4,ENSG00000135744.7,ENSG00000136002.12,ENSG00000136160.10,ENSG00000136237.14,ENSG00000136274.8,ENSG00000136297.10,ENSG00000136541.10,ENSG00000136750.7,ENSG00000136918.3,ENSG00000137098.9,ENSG00000137252.5,ENSG00000137473.13,ENSG00000137561.4,ENSG00000137766.12,ENSG00000138135.5,ENSG00000138152.7,ENSG00000138653.5,ENSG00000138696.6,ENSG00000139116.13,ENSG00000139190.12,ENSG00000139287.8,ENSG00000139292.8,ENSG00000139737.17,ENSG00000139910.15,ENSG00000139915.14,ENSG00000140057.4,ENSG00000140067.6,ENSG00000140323.4,ENSG00000140479.12,ENSG00000140488.10,ENSG00000140527.10,ENSG00000140538.12,ENSG00000140600.12,ENSG00000141294.5,ENSG00000141314.8,ENSG00000141433.8,ENSG00000141540.6,ENSG00000141639.7,ENSG00000141668.5,ENSG00000142235.4,ENSG00000142530.6,ENSG00000142549.9,ENSG00000142609.13,ENSG00000143107.4,ENSG00000143153.8,ENSG00000143355.11,ENSG00000143603.14,ENSG00000143858.7,ENSG00000144119.3,ENSG00000144230.12,ENSG00000144285.11,ENSG00000144339.7,ENSG00000144834.8,ENSG00000144847.8,ENSG00000145075.7,ENSG00000145198.10,ENSG00000145248.6,ENSG00000145283.7,ENSG00000145284.7,ENSG00000145451.8,ENSG00000145526.7,ENSG00000145721.7,ENSG00000145794.12,ENSG00000145832.8,ENSG00000145888.6,ENSG00000146005.3,ENSG00000146122.12,ENSG00000146151.8,ENSG00000146221.8,ENSG00000146378.5,ENSG00000146910.7,ENSG00000147041.7,ENSG00000147246.5,ENSG00000147256.6,ENSG00000147402.7,ENSG00000147434.4,ENSG00000147488.7,ENSG00000147588.6,ENSG00000147642.12,ENSG00000148053.11,ENSG00000148204.7,ENSG00000148219.12,ENSG00000148482.7,ENSG00000148541.8,ENSG00000148734.7,ENSG00000148798.5,ENSG00000148826.6,ENSG00000148948.3,ENSG00000149201.5,ENSG00000149294.12,ENSG00000149403.7,ENSG00000149557.8,ENSG00000149575.5,ENSG00000149633.7,ENSG00000150275.13,ENSG00000150361.7,ENSG00000150471.11,ENSG00000150656.10,ENSG00000150773.6,ENSG00000150873.7,ENSG00000151320.6,ENSG00000151322.14,ENSG00000151552.7,ENSG00000151572.12,ENSG00000151615.3,ENSG00000151812.10,ENSG00000151917.13,ENSG00000152093.3,ENSG00000152128.13,ENSG00000152208.7,ENSG00000152214.8,ENSG00000152467.5,ENSG00000152578.8,ENSG00000152611.7,ENSG00000152760.5,ENSG00000152910.14,ENSG00000152932.6,ENSG00000152936.6,ENSG00000152954.7,ENSG00000153347.5,ENSG00000153789.8,ENSG00000153820.8,ENSG00000153822.9,ENSG00000153930.6,ENSG00000154316.10,ENSG00000154493.13,ENSG00000154645.9,ENSG00000154654.10,ENSG00000154917.6,ENSG00000155052.14,ENSG00000155265.6,ENSG00000155530.2,ENSG00000155749.8,ENSG00000155761.9,ENSG00000155886.7,ENSG00000155897.5,ENSG00000156206.9,ENSG00000156475.14,ENSG00000157103.6,ENSG00000157219.3,ENSG00000157330.5,ENSG00000157423.13,ENSG00000157833.8,ENSG00000157851.12,ENSG00000157856.6,ENSG00000157890.13,ENSG00000158315.6,ENSG00000158486.9,ENSG00000158560.10,ENSG00000158816.11,ENSG00000158865.8,ENSG00000159164.5,ENSG00000159625.10,ENSG00000160188.5,ENSG00000160224.12,ENSG00000160307.5,ENSG00000160401.10,ENSG00000160678.7,ENSG00000160781.11,ENSG00000160838.9,ENSG00000161896.6,ENSG00000162004.12,ENSG00000162148.6,ENSG00000162188.5,ENSG00000162374.12,ENSG00000162383.7,ENSG00000162456.5,ENSG00000162482.4,ENSG00000162595.4,ENSG00000162598.9,ENSG00000162643.8,ENSG00000162670.8,ENSG00000162814.6,ENSG00000163046.11,ENSG00000163060.6,ENSG00000163075.8,ENSG00000163285.7,ENSG00000163406.6,ENSG00000163485.11,ENSG00000163497.2,ENSG00000163618.13,ENSG00000163623.5,ENSG00000163885.7,ENSG00000163888.3,ENSG00000164050.8,ENSG00000164089.4,ENSG00000164124.6,ENSG00000164185.4,ENSG00000164303.6,ENSG00000164326.4,ENSG00000164402.9,ENSG00000164627.13,ENSG00000164675.6,ENSG00000164746.9,ENSG00000164776.5,ENSG00000164778.4,ENSG00000164796.13,ENSG00000164853.8,ENSG00000164929.12,ENSG00000164972.8,ENSG00000165084.11,ENSG00000165164.8,ENSG00000165186.9,ENSG00000165309.9,ENSG00000165323.11,ENSG00000165388.8,ENSG00000165443.7,ENSG00000165462.5,ENSG00000165478.6,ENSG00000165553.4,ENSG00000165566.11,ENSG00000165606.4,ENSG00000165731.13,ENSG00000165795.16,ENSG00000165837.7,ENSG00000165863.12,ENSG00000165868.8,ENSG00000165970.7,ENSG00000165973.13,ENSG00000166091.15,ENSG00000166348.13,ENSG00000166402.4,ENSG00000166407.9,ENSG00000166448.10,ENSG00000166573.4,ENSG00000166596.10,ENSG00000166603.3,ENSG00000166676.10,ENSG00000166682.6,ENSG00000166862.6,ENSG00000166924.4,ENSG00000166925.4,ENSG00000167037.14,ENSG00000167131.12,ENSG00000167191.7,ENSG00000167390.8,ENSG00000167614.9,ENSG00000167755.9,ENSG00000167858.8,ENSG00000167971.14,ENSG00000168243.6,ENSG00000168314.13,ENSG00000168481.4,ENSG00000168589.10,ENSG00000168658.14,ENSG00000168702.12,ENSG00000168710.13,ENSG00000168772.9,ENSG00000168824.10,ENSG00000168843.9,ENSG00000168875.1,ENSG00000168913.6,ENSG00000169006.6,ENSG00000169064.8,ENSG00000169181.8,ENSG00000169247.7,ENSG00000169302.10,ENSG00000169306.5,ENSG00000169313.9,ENSG00000169325.9,ENSG00000169330.4,ENSG00000169402.11,ENSG00000169562.9,ENSG00000169618.4,ENSG00000169668.7,ENSG00000169836.4,ENSG00000169862.14,ENSG00000169900.3,ENSG00000169918.5,ENSG00000170075.8,ENSG00000170091.6,ENSG00000170231.11,ENSG00000170324.15,ENSG00000170390.10,ENSG00000170419.6,ENSG00000170537.8,ENSG00000170667.10,ENSG00000170743.12,ENSG00000170775.2,ENSG00000170915.8,ENSG00000170959.10,ENSG00000171189.12,ENSG00000171533.7,ENSG00000171540.6,ENSG00000171551.7,ENSG00000171587.10,ENSG00000171724.2,ENSG00000171798.13,ENSG00000171823.6,ENSG00000171885.9,ENSG00000171903.12,ENSG00000171951.4,ENSG00000171956.5,ENSG00000171962.13,ENSG00000172137.14,ENSG00000172346.10,ENSG00000172361.5,ENSG00000172458.4,ENSG00000172461.6,ENSG00000172508.6,ENSG00000172568.4,ENSG00000172771.7,ENSG00000172782.7,ENSG00000172987.8,ENSG00000173267.9,ENSG00000173452.9,ENSG00000173557.10,ENSG00000173786.12,ENSG00000173805.11,ENSG00000173811.6,ENSG00000173947.9,ENSG00000173988.8,ENSG00000174226.4,ENSG00000174279.4,ENSG00000174417.2,ENSG00000174453.5,ENSG00000174460.3,ENSG00000174473.11,ENSG00000174599.4,ENSG00000174607.6,ENSG00000174776.6,ENSG00000174844.10,ENSG00000175161.9,ENSG00000175170.10,ENSG00000175267.10,ENSG00000175344.12,ENSG00000175426.6,ENSG00000175497.12,ENSG00000175658.3,ENSG00000175664.5,ENSG00000175785.8,ENSG00000175868.9,ENSG00000176029.9,ENSG00000176076.6,ENSG00000176244.6,ENSG00000176381.4,ENSG00000176601.7,ENSG00000176734.3,ENSG00000176771.11,ENSG00000176956.8,ENSG00000177103.9,ENSG00000177108.5,ENSG00000177181.10,ENSG00000177400.6,ENSG00000177432.6,ENSG00000177464.4,ENSG00000177551.5,ENSG00000177640.11,ENSG00000177807.6,ENSG00000177994.11,ENSG00000178082.5,ENSG00000178125.10,ENSG00000178162.4,ENSG00000178394.3,ENSG00000178722.8,ENSG00000178947.8,ENSG00000179083.5,ENSG00000179292.4,ENSG00000179399.9,ENSG00000179520.6,ENSG00000179603.13,ENSG00000179796.7,ENSG00000179813.2,ENSG00000179902.8,ENSG00000179935.5,ENSG00000180176.10,ENSG00000180264.6,ENSG00000180269.7,ENSG00000180347.9,ENSG00000180354.11,ENSG00000180638.13,ENSG00000180777.9,ENSG00000180834.3,ENSG00000180929.4,ENSG00000180998.7,ENSG00000181072.7,ENSG00000181085.10,ENSG00000181291.5,ENSG00000181322.9,ENSG00000181378.9,ENSG00000181409.7,ENSG00000181433.5,ENSG00000181449.2,ENSG00000181541.4,ENSG00000181585.3,ENSG00000182013.13,ENSG00000182050.9,ENSG00000182103.3,ENSG00000182132.8,ENSG00000182175.9,ENSG00000182272.7,ENSG00000182329.6,ENSG00000182348.5,ENSG00000182508.9,ENSG00000182600.5,ENSG00000182632.10,ENSG00000182698.7,ENSG00000182771.13,ENSG00000182836.5,ENSG00000182851.2,ENSG00000182902.9,ENSG00000182912.6,ENSG00000182916.7,ENSG00000183044.7,ENSG00000183114.6,ENSG00000183186.6,ENSG00000183196.4,ENSG00000183199.6,ENSG00000183230.12,ENSG00000183273.2,ENSG00000183346.6,ENSG00000183473.5,ENSG00000183644.9,ENSG00000183682.7,ENSG00000183760.6,ENSG00000183773.11,ENSG00000183783.6,ENSG00000183837.8,ENSG00000183888.4,ENSG00000183908.5,ENSG00000183979.7,ENSG00000184144.5,ENSG00000184221.8,ENSG00000184224.3,ENSG00000184226.10,ENSG00000184261.4,ENSG00000184350.8,ENSG00000184368.11,ENSG00000184471.6,ENSG00000184486.7,ENSG00000184524.5,ENSG00000184608.4,ENSG00000184672.7,ENSG00000184905.4,ENSG00000184911.10,ENSG00000184984.8,ENSG00000185053.8,ENSG00000185055.6,ENSG00000185105.4,ENSG00000185272.9,ENSG00000185352.7,ENSG00000185519.8,ENSG00000185565.7,ENSG00000185610.6,ENSG00000185634.7,ENSG00000185681.8,ENSG00000185736.11,ENSG00000185818.7,ENSG00000185942.7,ENSG00000185960.8,ENSG00000185985.7,ENSG00000186231.12,ENSG00000186310.9,ENSG00000186367.5,ENSG00000186417.9,ENSG00000186462.7,ENSG00000186471.8,ENSG00000186675.5,ENSG00000186710.7,ENSG00000186868.11,ENSG00000186897.3,ENSG00000186952.10,ENSG00000186973.6,ENSG00000187068.2,ENSG00000187135.7,ENSG00000187258.9,ENSG00000187323.7,ENSG00000187398.7,ENSG00000187416.7,ENSG00000187479.4,ENSG00000187492.4,ENSG00000187664.8,ENSG00000187726.4,ENSG00000187773.7,ENSG00000187775.12,ENSG00000187905.6,ENSG00000187957.7,ENSG00000188011.5,ENSG00000188039.9,ENSG00000188269.4,ENSG00000188385.7,ENSG00000188487.7,ENSG00000188573.7,ENSG00000188596.5,ENSG00000188649.7,ENSG00000188662.5,ENSG00000188674.6,ENSG00000188779.6,ENSG00000188803.10,ENSG00000188818.8,ENSG00000188916.4,ENSG00000188931.3,ENSG00000189157.9,ENSG00000189350.8,ENSG00000196071.3,ENSG00000196104.6,ENSG00000196109.6,ENSG00000196338.8,ENSG00000196350.7,ENSG00000196517.7,ENSG00000196660.6,ENSG00000196666.3,ENSG00000196689.6,ENSG00000196767.4,ENSG00000196972.6,ENSG00000197057.4,ENSG00000197168.7,ENSG00000197177.11,ENSG00000197245.4,ENSG00000197322.1,ENSG00000197410.8,ENSG00000197430.6,ENSG00000197444.5,ENSG00000197445.2,ENSG00000197457.5,ENSG00000197587.6,ENSG00000197748.8,ENSG00000197753.6,ENSG00000197826.7,ENSG00000197859.5,ENSG00000197959.9,ENSG00000197971.10,ENSG00000198003.7,ENSG00000198075.5,ENSG00000198250.8,ENSG00000198300.8,ENSG00000198354.4,ENSG00000198597.4,ENSG00000198753.7,ENSG00000198756.6,ENSG00000198774.3,ENSG00000198785.4,ENSG00000198825.7,ENSG00000198835.3,ENSG00000198838.7,ENSG00000198883.7,ENSG00000198930.8,ENSG00000198934.3,ENSG00000198948.7,ENSG00000199932.1,ENSG00000200949.1,ENSG00000201036.1,ENSG00000201569.1,ENSG00000201672.1,ENSG00000201806.1,ENSG00000202459.1,ENSG00000203593.3,ENSG00000203650.3,ENSG00000203734.7,ENSG00000203805.6,ENSG00000203863.1,ENSG00000203872.6,ENSG00000203877.3,ENSG00000203952.5,ENSG00000203963.7,ENSG00000204071.5,ENSG00000204091.3,ENSG00000204118.1,ENSG00000204128.5,ENSG00000204278.8,ENSG00000204306.2,ENSG00000204347.3,ENSG00000204352.2,ENSG00000204655.7,ENSG00000204681.6,ENSG00000204851.5,ENSG00000204860.4,ENSG00000204970.5,ENSG00000204993.3,ENSG00000205089.3,ENSG00000205116.3,ENSG00000205143.2,ENSG00000205236.6,ENSG00000205279.4,ENSG00000205364.3,ENSG00000205424.1,ENSG00000205696.4,ENSG00000205856.3,ENSG00000205927.4,ENSG00000206113.3,ENSG00000206145.4,ENSG00000206603.1,ENSG00000207032.1,ENSG00000207207.1,ENSG00000207375.1,ENSG00000207562.1,ENSG00000207649.1,ENSG00000207714.1,ENSG00000207955.2,ENSG00000208797.1,ENSG00000210049.1,ENSG00000210100.1,ENSG00000210112.1,ENSG00000210135.1,ENSG00000210140.1,ENSG00000210144.1,ENSG00000210154.1,ENSG00000210194.1,ENSG00000210196.2,ENSG00000213165.2,ENSG00000213171.2,ENSG00000213204.4,ENSG00000213424.4,ENSG00000213642.3,ENSG00000213730.3,ENSG00000213760.6,ENSG00000214039.4,ENSG00000214263.2,ENSG00000214285.1,ENSG00000214353.3,ENSG00000214376.5,ENSG00000214575.5</t>
  </si>
  <si>
    <t>UBERON:0002185</t>
  </si>
  <si>
    <t>bronchus</t>
  </si>
  <si>
    <t>the upper conducting airways of the lung; these airways arise from the terminus of the trachea</t>
  </si>
  <si>
    <t>CNhs11328,CNhs12054,CNhs12058,CNhs12062,CNhs12348</t>
  </si>
  <si>
    <t>CATG00000000088.1,CATG00000000736.1,CATG00000001200.1,CATG00000002825.1,CATG00000004539.1,CATG00000004772.1,CATG00000005801.1,CATG00000006780.1,CATG00000008982.1,CATG00000008983.1,CATG00000008985.1,CATG00000008986.1,CATG00000009357.1,CATG00000011634.1,CATG00000011832.1,CATG00000011928.1,CATG00000011999.1,CATG00000012286.1,CATG00000012493.1,CATG00000014627.1,CATG00000015287.1,CATG00000016957.1,CATG00000017300.1,CATG00000018268.1,CATG00000018328.1,CATG00000018957.1,CATG00000018958.1,CATG00000019241.1,CATG00000019377.1,CATG00000021764.1,CATG00000023611.1,CATG00000023888.1,CATG00000024726.1,CATG00000025763.1,CATG00000026184.1,CATG00000027865.1,CATG00000028168.1,CATG00000030837.1,CATG00000031295.1,CATG00000031334.1,CATG00000031389.1,CATG00000031391.1,CATG00000031500.1,CATG00000031702.1,CATG00000032679.1,CATG00000033096.1,CATG00000033334.1,CATG00000033923.1,CATG00000034601.1,CATG00000038578.1,CATG00000039207.1,CATG00000040446.1,CATG00000042036.1,CATG00000044412.1,CATG00000049696.1,CATG00000049835.1,CATG00000052461.1,CATG00000052877.1,CATG00000052905.1,CATG00000053805.1,CATG00000055108.1,CATG00000056221.1,CATG00000056426.1,CATG00000056669.1,CATG00000056950.1,CATG00000057355.1,CATG00000060356.1,CATG00000066161.1,CATG00000066162.1,CATG00000067218.1,CATG00000067223.1,CATG00000067892.1,CATG00000067893.1,CATG00000068130.1,CATG00000068454.1,CATG00000068592.1,CATG00000070724.1,CATG00000075162.1,CATG00000075836.1,CATG00000077986.1,CATG00000079737.1,CATG00000080202.1,CATG00000082568.1,CATG00000082666.1,CATG00000082684.1,CATG00000082772.1,CATG00000083449.1,CATG00000084015.1,CATG00000085318.1,CATG00000085328.1,CATG00000086537.1,CATG00000087054.1,CATG00000090333.1,CATG00000092216.1,CATG00000092338.1,CATG00000092341.1,CATG00000092342.1,CATG00000094096.1,CATG00000094880.1,CATG00000095513.1,CATG00000095724.1,CATG00000096745.1,CATG00000096923.1,CATG00000096924.1,CATG00000097178.1,CATG00000097656.1,CATG00000098377.1,CATG00000098747.1,CATG00000098779.1,CATG00000100718.1,CATG00000102335.1,CATG00000103786.1,CATG00000104953.1,CATG00000104957.1,CATG00000106996.1,CATG00000109382.1,CATG00000114510.1,CATG00000116206.1,CATG00000116321.1,CATG00000116501.1,CATG00000116585.1,CATG00000117663.1,ENSG00000058085.10,ENSG00000069812.7,ENSG00000088002.7,ENSG00000092295.7,ENSG00000100558.4,ENSG00000101255.6,ENSG00000104892.12,ENSG00000112559.9,ENSG00000115884.6,ENSG00000117407.12,ENSG00000120055.5,ENSG00000120471.10,ENSG00000128422.11,ENSG00000131746.8,ENSG00000136327.6,ENSG00000142273.6,ENSG00000146054.13,ENSG00000154102.6,ENSG00000159166.9,ENSG00000163915.3,ENSG00000169594.8,ENSG00000170209.4,ENSG00000171345.9,ENSG00000171346.9,ENSG00000173156.2,ENSG00000174564.8,ENSG00000175707.7,ENSG00000175793.10,ENSG00000177627.5,ENSG00000180921.6,ENSG00000184363.5,ENSG00000186081.7,ENSG00000186847.5,ENSG00000189334.4,ENSG00000196754.6,ENSG00000199426.1,ENSG00000203722.3,ENSG00000205420.6,ENSG00000206075.9,ENSG00000207118.1,ENSG00000214514.3,ENSG00000214772.2,ENSG00000218014.1,ENSG00000221241.1,ENSG00000228951.1,ENSG00000230439.2,ENSG00000230937.5,ENSG00000231666.1,ENSG00000236961.1,ENSG00000237548.1,ENSG00000239556.2,ENSG00000247844.1,ENSG00000249500.1,ENSG00000250748.2,ENSG00000253410.1,ENSG00000254261.1,ENSG00000254991.1,ENSG00000258018.1,ENSG00000258440.1,ENSG00000259230.1,ENSG00000260899.1,ENSG00000265291.1,ENSG00000265660.1</t>
  </si>
  <si>
    <t>UBERON:0002193</t>
  </si>
  <si>
    <t>hemolymphoid system</t>
  </si>
  <si>
    <t>Anatomical cluster consisting of the hematopoietic system and the lymphoid system, or its analogs.</t>
  </si>
  <si>
    <t>CNhs10631,CNhs10633,CNhs10650,CNhs10651,CNhs10654,CNhs10852,CNhs10857,CNhs10858,CNhs10860,CNhs10861,CNhs10865,CNhs11062,CNhs11073,CNhs11075,CNhs11076,CNhs11322,CNhs11671,CNhs11672,CNhs11673,CNhs11675,CNhs11761,CNhs11788,CNhs11897,CNhs11899,CNhs11901,CNhs11904,CNhs11906,CNhs11936,CNhs11941,CNhs11948,CNhs11949,CNhs11954,CNhs11958,CNhs11997,CNhs12000,CNhs12002,CNhs12003,CNhs12118,CNhs12196,CNhs12200,CNhs12519,CNhs12552,CNhs12566,CNhs12592,CNhs12593,CNhs12594,CNhs13157,CNhs13174,CNhs13207,CNhs13208,CNhs13216,CNhs13224,CNhs13229,CNhs13276,CNhs13379,CNhs13465,CNhs13466,CNhs13467,CNhs13468,CNhs13469,CNhs13470,CNhs13471,CNhs13472,CNhs13473,CNhs13474,CNhs13475,CNhs13476,CNhs13480,CNhs13483,CNhs13484,CNhs13485,CNhs13487,CNhs13488,CNhs13489,CNhs13490,CNhs13491,CNhs13492,CNhs13493,CNhs13494,CNhs13495,CNhs13532,CNhs13533,CNhs13537,CNhs13540,CNhs13541,CNhs13543,CNhs13544,CNhs13545,CNhs13546,CNhs13548,CNhs13549,CNhs13554,CNhs13555,CNhs13556,CNhs13557,CNhs13559,CNhs13560,CNhs13561,CNhs13562,CNhs13637,CNhs13638,CNhs13639,CNhs13640,CNhs13641,CNhs13643,CNhs13645,CNhs13646,CNhs13647,CNhs13649,CNhs13650,CNhs13651,CNhs13924,CNhs13925,CNhs13926,CNhs13927</t>
  </si>
  <si>
    <t>CATG00000000110.1,CATG00000000135.1,CATG00000000232.1,CATG00000000494.1,CATG00000000704.1,CATG00000001007.1,CATG00000001127.1,CATG00000001176.1,CATG00000001177.1,CATG00000001257.1,CATG00000001342.1,CATG00000001378.1,CATG00000001512.1,CATG00000001980.1,CATG00000002025.1,CATG00000002208.1,CATG00000002235.1,CATG00000002239.1,CATG00000002332.1,CATG00000002339.1,CATG00000002341.1,CATG00000002370.1,CATG00000002453.1,CATG00000002485.1,CATG00000002514.1,CATG00000002612.1,CATG00000002617.1,CATG00000002638.1,CATG00000002981.1,CATG00000003116.1,CATG00000003118.1,CATG00000003441.1,CATG00000003445.1,CATG00000003457.1,CATG00000003781.1,CATG00000003787.1,CATG00000003969.1,CATG00000003970.1,CATG00000003973.1,CATG00000005249.1,CATG00000005254.1,CATG00000005458.1,CATG00000005608.1,CATG00000005715.1,CATG00000005761.1,CATG00000005769.1,CATG00000005771.1,CATG00000005835.1,CATG00000005853.1,CATG00000005854.1,CATG00000005856.1,CATG00000005936.1,CATG00000005987.1,CATG00000005990.1,CATG00000006104.1,CATG00000006489.1,CATG00000006826.1,CATG00000006919.1,CATG00000007131.1,CATG00000007149.1,CATG00000007793.1,CATG00000007794.1,CATG00000007795.1,CATG00000007797.1,CATG00000007805.1,CATG00000007869.1,CATG00000007947.1,CATG00000007948.1,CATG00000007970.1,CATG00000008137.1,CATG00000008381.1,CATG00000008504.1,CATG00000008526.1,CATG00000008768.1,CATG00000009097.1,CATG00000009193.1,CATG00000009441.1,CATG00000009446.1,CATG00000009942.1,CATG00000009957.1,CATG00000009958.1,CATG00000010051.1,CATG00000010058.1,CATG00000010268.1,CATG00000010410.1,CATG00000010413.1,CATG00000010414.1,CATG00000010416.1,CATG00000010462.1,CATG00000010538.1,CATG00000010647.1,CATG00000010764.1,CATG00000010771.1,CATG00000011100.1,CATG00000011181.1,CATG00000011252.1,CATG00000011656.1,CATG00000011986.1,CATG00000011988.1,CATG00000012003.1,CATG00000012261.1,CATG00000012306.1,CATG00000012366.1,CATG00000012368.1,CATG00000012385.1,CATG00000012759.1,CATG00000012786.1,CATG00000012857.1,CATG00000013090.1,CATG00000013318.1,CATG00000013322.1,CATG00000013499.1,CATG00000013598.1,CATG00000013695.1,CATG00000013703.1,CATG00000013829.1,CATG00000013871.1,CATG00000013891.1,CATG00000014047.1,CATG00000014104.1,CATG00000014196.1,CATG00000014352.1,CATG00000014561.1,CATG00000014592.1,CATG00000014661.1,CATG00000014672.1,CATG00000014689.1,CATG00000015348.1,CATG00000016002.1,CATG00000016043.1,CATG00000016218.1,CATG00000016263.1,CATG00000016281.1,CATG00000016285.1,CATG00000016379.1,CATG00000016384.1,CATG00000016438.1,CATG00000016581.1,CATG00000016705.1,CATG00000016926.1,CATG00000016939.1,CATG00000017017.1,CATG00000017029.1,CATG00000018112.1,CATG00000018191.1,CATG00000018232.1,CATG00000018334.1,CATG00000018531.1,CATG00000018535.1,CATG00000018539.1,CATG00000018542.1,CATG00000018543.1,CATG00000018777.1,CATG00000018862.1,CATG00000018880.1,CATG00000019056.1,CATG00000019058.1,CATG00000019061.1,CATG00000019184.1,CATG00000019208.1,CATG00000019510.1,CATG00000019532.1,CATG00000019583.1,CATG00000019901.1,CATG00000019949.1,CATG00000019998.1,CATG00000019999.1,CATG00000020018.1,CATG00000020162.1,CATG00000020269.1,CATG00000021091.1,CATG00000021187.1,CATG00000021189.1,CATG00000021316.1,CATG00000021329.1,CATG00000021460.1,CATG00000021481.1,CATG00000021544.1,CATG00000021586.1,CATG00000021602.1,CATG00000021641.1,CATG00000021643.1,CATG00000021645.1,CATG00000021674.1,CATG00000021872.1,CATG00000022086.1,CATG00000022489.1,CATG00000022612.1,CATG00000022613.1,CATG00000022684.1,CATG00000022686.1,CATG00000022687.1,CATG00000022826.1,CATG00000022987.1,CATG00000023019.1,CATG00000023278.1,CATG00000023443.1,CATG00000023453.1,CATG00000023485.1,CATG00000023547.1,CATG00000023809.1,CATG00000024020.1,CATG00000024278.1,CATG00000024467.1,CATG00000024500.1,CATG00000024667.1,CATG00000024742.1,CATG00000024798.1,CATG00000024799.1,CATG00000024823.1,CATG00000024825.1,CATG00000024927.1,CATG00000025046.1,CATG00000025233.1,CATG00000025242.1,CATG00000025295.1,CATG00000025393.1,CATG00000025394.1,CATG00000025533.1,CATG00000025564.1,CATG00000025682.1,CATG00000025687.1,CATG00000025785.1,CATG00000025827.1,CATG00000025972.1,CATG00000026051.1,CATG00000026111.1,CATG00000026306.1,CATG00000026333.1,CATG00000026553.1,CATG00000026610.1,CATG00000026622.1,CATG00000026746.1,CATG00000027119.1,CATG00000027120.1,CATG00000027127.1,CATG00000027439.1,CATG00000027596.1,CATG00000027790.1,CATG00000027795.1,CATG00000027831.1,CATG00000027872.1,CATG00000028064.1,CATG00000028125.1,CATG00000028176.1,CATG00000028697.1,CATG00000028924.1,CATG00000029009.1,CATG00000029018.1,CATG00000029081.1,CATG00000029200.1,CATG00000029233.1,CATG00000029361.1,CATG00000029656.1,CATG00000029814.1,CATG00000030049.1,CATG00000030052.1,CATG00000030116.1,CATG00000030137.1,CATG00000030174.1,CATG00000030178.1,CATG00000030349.1,CATG00000030392.1,CATG00000030407.1,CATG00000030408.1,CATG00000030411.1,CATG00000030415.1,CATG00000030417.1,CATG00000030492.1,CATG00000030587.1,CATG00000030660.1,CATG00000030733.1,CATG00000030758.1,CATG00000031413.1,CATG00000031418.1,CATG00000031446.1,CATG00000031540.1,CATG00000031741.1,CATG00000031871.1,CATG00000031932.1,CATG00000032111.1,CATG00000032125.1,CATG00000032371.1,CATG00000032373.1,CATG00000032415.1,CATG00000032416.1,CATG00000032430.1,CATG00000032530.1,CATG00000032550.1,CATG00000032634.1,CATG00000032669.1,CATG00000032703.1,CATG00000032704.1,CATG00000032738.1,CATG00000032836.1,CATG00000032852.1,CATG00000032925.1,CATG00000032969.1,CATG00000033111.1,CATG00000033349.1,CATG00000033360.1,CATG00000033444.1,CATG00000033577.1,CATG00000033674.1,CATG00000033869.1,CATG00000033899.1,CATG00000034132.1,CATG00000034235.1,CATG00000034487.1,CATG00000034522.1,CATG00000034680.1,CATG00000034706.1,CATG00000034718.1,CATG00000034724.1,CATG00000034729.1,CATG00000034805.1,CATG00000034825.1,CATG00000034914.1,CATG00000034989.1,CATG00000035014.1,CATG00000035034.1,CATG00000035036.1,CATG00000035124.1,CATG00000035242.1,CATG00000035337.1,CATG00000035835.1,CATG00000035920.1,CATG00000035934.1,CATG00000035959.1,CATG00000036111.1,CATG00000036123.1,CATG00000036299.1,CATG00000036636.1,CATG00000036637.1,CATG00000036717.1,CATG00000036787.1,CATG00000036797.1,CATG00000036803.1,CATG00000037257.1,CATG00000037451.1,CATG00000037612.1,CATG00000037704.1,CATG00000037745.1,CATG00000038023.1,CATG00000038176.1,CATG00000038197.1,CATG00000038215.1,CATG00000038230.1,CATG00000038244.1,CATG00000038280.1,CATG00000038320.1,CATG00000038372.1,CATG00000038441.1,CATG00000038597.1,CATG00000038607.1,CATG00000038608.1,CATG00000038647.1,CATG00000038721.1,CATG00000038834.1,CATG00000039135.1,CATG00000039139.1,CATG00000039355.1,CATG00000039425.1,CATG00000039435.1,CATG00000039461.1,CATG00000039496.1,CATG00000039498.1,CATG00000039559.1,CATG00000039564.1,CATG00000039648.1,CATG00000039749.1,CATG00000039751.1,CATG00000039815.1,CATG00000039820.1,CATG00000039821.1,CATG00000039920.1,CATG00000039942.1,CATG00000039983.1,CATG00000040018.1,CATG00000040026.1,CATG00000040121.1,CATG00000040167.1,CATG00000040180.1,CATG00000040307.1,CATG00000040376.1,CATG00000040378.1,CATG00000040393.1,CATG00000040407.1,CATG00000040419.1,CATG00000040425.1,CATG00000040501.1,CATG00000040514.1,CATG00000040550.1,CATG00000040791.1,CATG00000041032.1,CATG00000041116.1,CATG00000041147.1,CATG00000041174.1,CATG00000041224.1,CATG00000041269.1,CATG00000041277.1,CATG00000041336.1,CATG00000041357.1,CATG00000041420.1,CATG00000041423.1,CATG00000041579.1,CATG00000041685.1,CATG00000041725.1,CATG00000041925.1,CATG00000042055.1,CATG00000042127.1,CATG00000042146.1,CATG00000042228.1,CATG00000042297.1,CATG00000042518.1,CATG00000042563.1,CATG00000042601.1,CATG00000042935.1,CATG00000043013.1,CATG00000043083.1,CATG00000043101.1,CATG00000043105.1,CATG00000043203.1,CATG00000043235.1,CATG00000043248.1,CATG00000043289.1,CATG00000043383.1,CATG00000043803.1,CATG00000043839.1,CATG00000043841.1,CATG00000043937.1,CATG00000043966.1,CATG00000044214.1,CATG00000044539.1,CATG00000044822.1,CATG00000044833.1,CATG00000044867.1,CATG00000044871.1,CATG00000044875.1,CATG00000044948.1,CATG00000045046.1,CATG00000045070.1,CATG00000045402.1,CATG00000045514.1,CATG00000045696.1,CATG00000046012.1,CATG00000046209.1,CATG00000046409.1,CATG00000046838.1,CATG00000046965.1,CATG00000047017.1,CATG00000047111.1,CATG00000047280.1,CATG00000047289.1,CATG00000047338.1,CATG00000047451.1,CATG00000047463.1,CATG00000047844.1,CATG00000047853.1,CATG00000047933.1,CATG00000047995.1,CATG00000048676.1,CATG00000048931.1,CATG00000048934.1,CATG00000049239.1,CATG00000049353.1,CATG00000049464.1,CATG00000049669.1,CATG00000049695.1,CATG00000049710.1,CATG00000049794.1,CATG00000049795.1,CATG00000049898.1,CATG00000049914.1,CATG00000050185.1,CATG00000050187.1,CATG00000050213.1,CATG00000050219.1,CATG00000050461.1,CATG00000050475.1,CATG00000050525.1,CATG00000050714.1,CATG00000050740.1,CATG00000050856.1,CATG00000050881.1,CATG00000051248.1,CATG00000051324.1,CATG00000051355.1,CATG00000051361.1,CATG00000051365.1,CATG00000051556.1,CATG00000051559.1,CATG00000051597.1,CATG00000051629.1,CATG00000051669.1,CATG00000051797.1,CATG00000051826.1,CATG00000051829.1,CATG00000051865.1,CATG00000051943.1,CATG00000052107.1,CATG00000052211.1,CATG00000052212.1,CATG00000052233.1,CATG00000052234.1,CATG00000052261.1,CATG00000052347.1,CATG00000052364.1,CATG00000052772.1,CATG00000052891.1,CATG00000052895.1,CATG00000052902.1,CATG00000052975.1,CATG00000053110.1,CATG00000053250.1,CATG00000053253.1,CATG00000053260.1,CATG00000053365.1,CATG00000053503.1,CATG00000053566.1,CATG00000053672.1,CATG00000053829.1,CATG00000053834.1,CATG00000053835.1,CATG00000053945.1,CATG00000053951.1,CATG00000053995.1,CATG00000054077.1,CATG00000054105.1,CATG00000054151.1,CATG00000054167.1,CATG00000054202.1,CATG00000054481.1,CATG00000054714.1,CATG00000054724.1,CATG00000054725.1,CATG00000054726.1,CATG00000054839.1,CATG00000055043.1,CATG00000055053.1,CATG00000055056.1,CATG00000055057.1,CATG00000055062.1,CATG00000055064.1,CATG00000055085.1,CATG00000055087.1,CATG00000055093.1,CATG00000055097.1,CATG00000055117.1,CATG00000055118.1,CATG00000055184.1,CATG00000055191.1,CATG00000055207.1,CATG00000055217.1,CATG00000055241.1,CATG00000055342.1,CATG00000055392.1,CATG00000055405.1,CATG00000055413.1,CATG00000055461.1,CATG00000055547.1,CATG00000055869.1,CATG00000055938.1,CATG00000055944.1,CATG00000055945.1,CATG00000055982.1,CATG00000056058.1,CATG00000056069.1,CATG00000056223.1,CATG00000056300.1,CATG00000056322.1,CATG00000056744.1,CATG00000056751.1,CATG00000056759.1,CATG00000056762.1,CATG00000056822.1,CATG00000056917.1,CATG00000056943.1,CATG00000056980.1,CATG00000057194.1,CATG00000057408.1,CATG00000057414.1,CATG00000057418.1,CATG00000057419.1,CATG00000057420.1,CATG00000057430.1,CATG00000057735.1,CATG00000057783.1,CATG00000057849.1,CATG00000058311.1,CATG00000058417.1,CATG00000058556.1,CATG00000058571.1,CATG00000058647.1,CATG00000058651.1,CATG00000059016.1,CATG00000059019.1,CATG00000059027.1,CATG00000059036.1,CATG00000059216.1,CATG00000059241.1,CATG00000059473.1,CATG00000059742.1,CATG00000059856.1,CATG00000059950.1,CATG00000059964.1,CATG00000059988.1,CATG00000059990.1,CATG00000059992.1,CATG00000059993.1,CATG00000059994.1,CATG00000059995.1,CATG00000060000.1,CATG00000060079.1,CATG00000060207.1,CATG00000060467.1,CATG00000061175.1,CATG00000061185.1,CATG00000061230.1,CATG00000061411.1,CATG00000061507.1,CATG00000061700.1,CATG00000061701.1,CATG00000061782.1,CATG00000061787.1,CATG00000062067.1,CATG00000062140.1,CATG00000062392.1,CATG00000062406.1,CATG00000063086.1,CATG00000063144.1,CATG00000063381.1,CATG00000063432.1,CATG00000063434.1,CATG00000063508.1,CATG00000063738.1,CATG00000064011.1,CATG00000064178.1,CATG00000064354.1,CATG00000064461.1,CATG00000064465.1,CATG00000064485.1,CATG00000064486.1,CATG00000064488.1,CATG00000064587.1,CATG00000064889.1,CATG00000065396.1,CATG00000065460.1,CATG00000065824.1,CATG00000066003.1,CATG00000066456.1,CATG00000066493.1,CATG00000066543.1,CATG00000066549.1,CATG00000066580.1,CATG00000066809.1,CATG00000066857.1,CATG00000067072.1,CATG00000067293.1,CATG00000067410.1,CATG00000067536.1,CATG00000067849.1,CATG00000068045.1,CATG00000068101.1,CATG00000068127.1,CATG00000068222.1,CATG00000068362.1,CATG00000068371.1,CATG00000068404.1,CATG00000068412.1,CATG00000068951.1,CATG00000069212.1,CATG00000069224.1,CATG00000069608.1,CATG00000069894.1,CATG00000070014.1,CATG00000070137.1,CATG00000070139.1,CATG00000070304.1,CATG00000070309.1,CATG00000070323.1,CATG00000070347.1,CATG00000070604.1,CATG00000070697.1,CATG00000070753.1,CATG00000070760.1,CATG00000070928.1,CATG00000071332.1,CATG00000071336.1,CATG00000071341.1,CATG00000071356.1,CATG00000071364.1,CATG00000071501.1,CATG00000071624.1,CATG00000071724.1,CATG00000071737.1,CATG00000071756.1,CATG00000071902.1,CATG00000071942.1,CATG00000072157.1,CATG00000072166.1,CATG00000072411.1,CATG00000072823.1,CATG00000073012.1,CATG00000073317.1,CATG00000073889.1,CATG00000073950.1,CATG00000073953.1,CATG00000073955.1,CATG00000074077.1,CATG00000074221.1,CATG00000074343.1,CATG00000074344.1,CATG00000074504.1,CATG00000074748.1,CATG00000074760.1,CATG00000074949.1,CATG00000074971.1,CATG00000075247.1,CATG00000075669.1,CATG00000075906.1,CATG00000075931.1,CATG00000076083.1,CATG00000076152.1,CATG00000076244.1,CATG00000076731.1,CATG00000076837.1,CATG00000077037.1,CATG00000077092.1,CATG00000077537.1,CATG00000077557.1,CATG00000077590.1,CATG00000077851.1,CATG00000077873.1,CATG00000078036.1,CATG00000078275.1,CATG00000078628.1,CATG00000078629.1,CATG00000078699.1,CATG00000078706.1,CATG00000078757.1,CATG00000078936.1,CATG00000079027.1,CATG00000079126.1,CATG00000079334.1,CATG00000079611.1,CATG00000079612.1,CATG00000079614.1,CATG00000079792.1,CATG00000079793.1,CATG00000079812.1,CATG00000079857.1,CATG00000079873.1,CATG00000079883.1,CATG00000080056.1,CATG00000080165.1,CATG00000080168.1,CATG00000080218.1,CATG00000080304.1,CATG00000080640.1,CATG00000080641.1,CATG00000081209.1,CATG00000081246.1,CATG00000081414.1,CATG00000081415.1,CATG00000081424.1,CATG00000081428.1,CATG00000081571.1,CATG00000081601.1,CATG00000081626.1,CATG00000081984.1,CATG00000081985.1,CATG00000081986.1,CATG00000082033.1,CATG00000082039.1,CATG00000082040.1,CATG00000082156.1,CATG00000082230.1,CATG00000082242.1,CATG00000082260.1,CATG00000082387.1,CATG00000082559.1,CATG00000082570.1,CATG00000082571.1,CATG00000082713.1,CATG00000082780.1,CATG00000082884.1,CATG00000082901.1,CATG00000082902.1,CATG00000082918.1,CATG00000082930.1,CATG00000083468.1,CATG00000083570.1,CATG00000083577.1,CATG00000083592.1,CATG00000083598.1,CATG00000083749.1,CATG00000083755.1,CATG00000083836.1,CATG00000083853.1,CATG00000083983.1,CATG00000084412.1,CATG00000084563.1,CATG00000084638.1,CATG00000084802.1,CATG00000085191.1,CATG00000085208.1,CATG00000085214.1,CATG00000085239.1,CATG00000085306.1,CATG00000085346.1,CATG00000085390.1,CATG00000085471.1,CATG00000085605.1,CATG00000085845.1,CATG00000085965.1,CATG00000086004.1,CATG00000086010.1,CATG00000086022.1,CATG00000086102.1,CATG00000086103.1,CATG00000086143.1,CATG00000086157.1,CATG00000086372.1,CATG00000086459.1,CATG00000086521.1,CATG00000086775.1,CATG00000086826.1,CATG00000087044.1,CATG00000087047.1,CATG00000087169.1,CATG00000087267.1,CATG00000087431.1,CATG00000087503.1,CATG00000087507.1,CATG00000087567.1,CATG00000087637.1,CATG00000087695.1,CATG00000087805.1,CATG00000087971.1,CATG00000087998.1,CATG00000088026.1,CATG00000088064.1,CATG00000088071.1,CATG00000088084.1,CATG00000088127.1,CATG00000088367.1,CATG00000088442.1,CATG00000088558.1,CATG00000088826.1,CATG00000088881.1,CATG00000089041.1,CATG00000089207.1,CATG00000089485.1,CATG00000089491.1,CATG00000089492.1,CATG00000089494.1,CATG00000089561.1,CATG00000089591.1,CATG00000089621.1,CATG00000089657.1,CATG00000089879.1,CATG00000090064.1,CATG00000090076.1,CATG00000090078.1,CATG00000090176.1,CATG00000090352.1,CATG00000090646.1,CATG00000090689.1,CATG00000090692.1,CATG00000090870.1,CATG00000090945.1,CATG00000091079.1,CATG00000091277.1,CATG00000091612.1,CATG00000091664.1,CATG00000091713.1,CATG00000091754.1,CATG00000091923.1,CATG00000091993.1,CATG00000092062.1,CATG00000092102.1,CATG00000092110.1,CATG00000092159.1,CATG00000092189.1,CATG00000092654.1,CATG00000093092.1,CATG00000093147.1,CATG00000093240.1,CATG00000093245.1,CATG00000093328.1,CATG00000093343.1,CATG00000093534.1,CATG00000093917.1,CATG00000094248.1,CATG00000094254.1,CATG00000094544.1,CATG00000094584.1,CATG00000094624.1,CATG00000094629.1,CATG00000094865.1,CATG00000094965.1,CATG00000095080.1,CATG00000095269.1,CATG00000095749.1,CATG00000095801.1,CATG00000095809.1,CATG00000095864.1,CATG00000096133.1,CATG00000096154.1,CATG00000096161.1,CATG00000096269.1,CATG00000096391.1,CATG00000096540.1,CATG00000096613.1,CATG00000096704.1,CATG00000097260.1,CATG00000097527.1,CATG00000097537.1,CATG00000097548.1,CATG00000097572.1,CATG00000097606.1,CATG00000097633.1,CATG00000097697.1,CATG00000097755.1,CATG00000097971.1,CATG00000097973.1,CATG00000097975.1,CATG00000098096.1,CATG00000098118.1,CATG00000098201.1,CATG00000098667.1,CATG00000098794.1,CATG00000098860.1,CATG00000098861.1,CATG00000098986.1,CATG00000099282.1,CATG00000099396.1,CATG00000099735.1,CATG00000099985.1,CATG00000100026.1,CATG00000100027.1,CATG00000100379.1,CATG00000100452.1,CATG00000100624.1,CATG00000100695.1,CATG00000100699.1,CATG00000100701.1,CATG00000101053.1,CATG00000101210.1,CATG00000101286.1,CATG00000101298.1,CATG00000101401.1,CATG00000101701.1,CATG00000101799.1,CATG00000101831.1,CATG00000101944.1,CATG00000102070.1,CATG00000102488.1,CATG00000102491.1,CATG00000102565.1,CATG00000102657.1,CATG00000102686.1,CATG00000103053.1,CATG00000103067.1,CATG00000103199.1,CATG00000103252.1,CATG00000103334.1,CATG00000103482.1,CATG00000103500.1,CATG00000103516.1,CATG00000103942.1,CATG00000104155.1,CATG00000104158.1,CATG00000104230.1,CATG00000104609.1,CATG00000104613.1,CATG00000104811.1,CATG00000105110.1,CATG00000105112.1,CATG00000105294.1,CATG00000105476.1,CATG00000105590.1,CATG00000105951.1,CATG00000105999.1,CATG00000106032.1,CATG00000106033.1,CATG00000106035.1,CATG00000106078.1,CATG00000106179.1,CATG00000106180.1,CATG00000106461.1,CATG00000106474.1,CATG00000106563.1,CATG00000106576.1,CATG00000106578.1,CATG00000106637.1,CATG00000106649.1,CATG00000106742.1,CATG00000106755.1,CATG00000106963.1,CATG00000106964.1,CATG00000107083.1,CATG00000107109.1,CATG00000107234.1,CATG00000107236.1,CATG00000107758.1,CATG00000108059.1,CATG00000108317.1,CATG00000108418.1,CATG00000108906.1,CATG00000108968.1,CATG00000108997.1,CATG00000109057.1,CATG00000109089.1,CATG00000109173.1,CATG00000109219.1,CATG00000109327.1,CATG00000109328.1,CATG00000109342.1,CATG00000109367.1,CATG00000109810.1,CATG00000109838.1,CATG00000110041.1,CATG00000110129.1,CATG00000110458.1,CATG00000110727.1,CATG00000111088.1,CATG00000111123.1,CATG00000111166.1,CATG00000112270.1,CATG00000112294.1,CATG00000112324.1,CATG00000112622.1,CATG00000112739.1,CATG00000112867.1,CATG00000112889.1,CATG00000113121.1,CATG00000113436.1,CATG00000113548.1,CATG00000113809.1,CATG00000114222.1,CATG00000114512.1,CATG00000114610.1,CATG00000114676.1,CATG00000114923.1,CATG00000115342.1,CATG00000115352.1,CATG00000115361.1,CATG00000115482.1,CATG00000115504.1,CATG00000115574.1,CATG00000115576.1,CATG00000115588.1,CATG00000115594.1,CATG00000115595.1,CATG00000115631.1,CATG00000115736.1,CATG00000115951.1,CATG00000116108.1,CATG00000116288.1,CATG00000116323.1,CATG00000116359.1,CATG00000116588.1,CATG00000116620.1,CATG00000116675.1,CATG00000116895.1,CATG00000116959.1,CATG00000116961.1,CATG00000116966.1,CATG00000117086.1,CATG00000117089.1,CATG00000117093.1,CATG00000117095.1,CATG00000117099.1,CATG00000117105.1,CATG00000117131.1,CATG00000117134.1,CATG00000117202.1,CATG00000117213.1,CATG00000117498.1,CATG00000117607.1,CATG00000117643.1,CATG00000117745.1,CATG00000117784.1,CATG00000118048.1,ENSG00000000938.8,ENSG00000006074.4,ENSG00000006075.11,ENSG00000007968.6,ENSG00000010030.9,ENSG00000010327.6,ENSG00000010610.5,ENSG00000010671.11,ENSG00000011422.7,ENSG00000011600.7,ENSG00000012779.6,ENSG00000017483.10,ENSG00000018280.12,ENSG00000019169.9,ENSG00000019582.10,ENSG00000021355.8,ENSG00000025708.8,ENSG00000026751.12,ENSG00000028137.12,ENSG00000038945.10,ENSG00000041353.5,ENSG00000042493.11,ENSG00000043462.7,ENSG00000049247.9,ENSG00000049249.4,ENSG00000050730.11,ENSG00000052795.8,ENSG00000053918.11,ENSG00000054967.8,ENSG00000056558.6,ENSG00000057657.10,ENSG00000059377.11,ENSG00000060558.3,ENSG00000064225.8,ENSG00000066294.10,ENSG00000066336.7,ENSG00000073737.12,ENSG00000073756.7,ENSG00000076770.10,ENSG00000076944.10,ENSG00000081041.8,ENSG00000085265.6,ENSG00000085514.11,ENSG00000086300.11,ENSG00000086730.12,ENSG00000087074.7,ENSG00000087086.9,ENSG00000088827.8,ENSG00000089041.12,ENSG00000089127.8,ENSG00000090104.7,ENSG00000090339.4,ENSG00000090376.4,ENSG00000090382.2,ENSG00000090659.13,ENSG00000091106.14,ENSG00000093072.11,ENSG00000095970.12,ENSG00000100055.16,ENSG00000100079.5,ENSG00000100351.12,ENSG00000100365.10,ENSG00000100368.9,ENSG00000100448.3,ENSG00000100453.8,ENSG00000100906.6,ENSG00000100985.7,ENSG00000101160.9,ENSG00000101162.3,ENSG00000101336.8,ENSG00000101916.11,ENSG00000102032.8,ENSG00000102393.5,ENSG00000102524.7,ENSG00000102575.6,ENSG00000102794.5,ENSG00000102962.4,ENSG00000103313.7,ENSG00000103569.5,ENSG00000103642.7,ENSG00000103811.11,ENSG00000104043.10,ENSG00000104081.9,ENSG00000104093.9,ENSG00000104765.10,ENSG00000104903.4,ENSG00000104918.4,ENSG00000104972.10,ENSG00000104974.6,ENSG00000105371.8,ENSG00000105383.10,ENSG00000105609.12,ENSG00000105612.4,ENSG00000105851.6,ENSG00000105967.11,ENSG00000106066.9,ENSG00000106178.2,ENSG00000107201.5,ENSG00000107593.15,ENSG00000107798.13,ENSG00000107968.5,ENSG00000108179.9,ENSG00000108405.3,ENSG00000108688.7,ENSG00000108691.5,ENSG00000108700.4,ENSG00000108702.3,ENSG00000109320.7,ENSG00000109943.4,ENSG00000110031.8,ENSG00000110057.3,ENSG00000110077.10,ENSG00000110079.12,ENSG00000110203.4,ENSG00000110324.5,ENSG00000110446.5,ENSG00000110944.4,ENSG00000111331.8,ENSG00000111335.8,ENSG00000111644.3,ENSG00000111679.12,ENSG00000111729.8,ENSG00000112096.12,ENSG00000112149.5,ENSG00000112394.12,ENSG00000112799.4,ENSG00000114013.11,ENSG00000115008.5,ENSG00000115009.7,ENSG00000115267.5,ENSG00000115919.10,ENSG00000115956.9,ENSG00000116514.12,ENSG00000116701.10,ENSG00000117009.7,ENSG00000117226.7,ENSG00000117228.9,ENSG00000117560.6,ENSG00000118513.14,ENSG00000118557.11,ENSG00000118976.5,ENSG00000119457.7,ENSG00000119917.9,ENSG00000119922.7,ENSG00000120217.9,ENSG00000120280.5,ENSG00000120664.6,ENSG00000120949.10,ENSG00000121316.6,ENSG00000121797.9,ENSG00000121933.13,ENSG00000122025.10,ENSG00000122188.8,ENSG00000122223.8,ENSG00000122254.6,ENSG00000122862.4,ENSG00000122877.9,ENSG00000123338.8,ENSG00000123405.9,ENSG00000123610.3,ENSG00000124216.3,ENSG00000124491.11,ENSG00000124882.3,ENSG00000125538.7,ENSG00000125657.3,ENSG00000125735.6,ENSG00000126246.5,ENSG00000126262.4,ENSG00000126759.8,ENSG00000127074.10,ENSG00000127507.13,ENSG00000127951.5,ENSG00000128383.8,ENSG00000128604.14,ENSG00000128815.13,ENSG00000129226.9,ENSG00000129277.9,ENSG00000129450.4,ENSG00000129538.9,ENSG00000130052.9,ENSG00000130592.9,ENSG00000130775.11,ENSG00000130830.10,ENSG00000131042.9,ENSG00000131203.8,ENSG00000131401.7,ENSG00000131669.5,ENSG00000131979.14,ENSG00000131981.11,ENSG00000132205.6,ENSG00000132510.6,ENSG00000132514.9,ENSG00000133063.11,ENSG00000133106.10,ENSG00000133246.7,ENSG00000133606.6,ENSG00000133805.11,ENSG00000134028.10,ENSG00000134070.4,ENSG00000134256.8,ENSG00000134321.7,ENSG00000134326.7,ENSG00000134830.3,ENSG00000134955.7,ENSG00000135047.10,ENSG00000135077.4,ENSG00000135094.6,ENSG00000135114.8,ENSG00000135124.10,ENSG00000135604.9,ENSG00000135605.8,ENSG00000135625.6,ENSG00000135678.7,ENSG00000135838.9,ENSG00000135929.4,ENSG00000136235.11,ENSG00000136250.7,ENSG00000136286.10,ENSG00000136634.5,ENSG00000136689.14,ENSG00000136869.13,ENSG00000137265.10,ENSG00000137331.11,ENSG00000137393.8,ENSG00000137491.10,ENSG00000137496.13,ENSG00000137628.12,ENSG00000137673.4,ENSG00000137752.18,ENSG00000137757.6,ENSG00000137841.7,ENSG00000137959.11,ENSG00000137965.6,ENSG00000138061.7,ENSG00000138646.4,ENSG00000138670.12,ENSG00000138678.6,ENSG00000138755.5,ENSG00000138964.12,ENSG00000139572.3,ENSG00000139832.3,ENSG00000140090.13,ENSG00000140105.13,ENSG00000140287.6,ENSG00000140678.12,ENSG00000140749.7,ENSG00000140968.6,ENSG00000141506.9,ENSG00000141574.3,ENSG00000141682.11,ENSG00000142185.12,ENSG00000142224.11,ENSG00000142347.12,ENSG00000142405.17,ENSG00000142512.10,ENSG00000143110.7,ENSG00000143119.8,ENSG00000143162.7,ENSG00000143226.9,ENSG00000143546.5,ENSG00000143851.11,ENSG00000144130.7,ENSG00000144802.7,ENSG00000144843.7,ENSG00000145107.11,ENSG00000145335.11,ENSG00000145779.7,ENSG00000146070.12,ENSG00000146094.9,ENSG00000146192.10,ENSG00000147454.9,ENSG00000147570.5,ENSG00000147614.3,ENSG00000149289.6,ENSG00000149781.8,ENSG00000150681.5,ENSG00000150782.7,ENSG00000151012.9,ENSG00000151117.4,ENSG00000151650.7,ENSG00000152213.3,ENSG00000152229.14,ENSG00000152766.5,ENSG00000153485.5,ENSG00000153898.8,ENSG00000154099.13,ENSG00000154451.10,ENSG00000154589.2,ENSG00000155307.13,ENSG00000155465.14,ENSG00000155629.10,ENSG00000155659.10,ENSG00000156127.6,ENSG00000156265.11,ENSG00000156273.11,ENSG00000157404.11,ENSG00000157601.9,ENSG00000158050.4,ENSG00000158428.3,ENSG00000158473.6,ENSG00000158477.6,ENSG00000158481.8,ENSG00000158485.6,ENSG00000158488.11,ENSG00000158714.6,ENSG00000158869.6,ENSG00000159189.7,ENSG00000159339.9,ENSG00000160255.12,ENSG00000160326.9,ENSG00000160593.13,ENSG00000160712.8,ENSG00000160791.12,ENSG00000160883.6,ENSG00000161570.4,ENSG00000161921.10,ENSG00000161929.10,ENSG00000161955.12,ENSG00000162511.7,ENSG00000162645.8,ENSG00000162676.7,ENSG00000162711.12,ENSG00000162722.8,ENSG00000162723.5,ENSG00000162772.12,ENSG00000162881.5,ENSG00000163106.6,ENSG00000163121.5,ENSG00000163131.6,ENSG00000163154.5,ENSG00000163220.10,ENSG00000163221.7,ENSG00000163376.7,ENSG00000163464.7,ENSG00000163563.7,ENSG00000163606.6,ENSG00000163687.9,ENSG00000163694.10,ENSG00000163734.4,ENSG00000163736.3,ENSG00000163751.3,ENSG00000163823.3,ENSG00000164120.9,ENSG00000164400.4,ENSG00000164430.11,ENSG00000164509.9,ENSG00000164733.16,ENSG00000164935.2,ENSG00000165025.10,ENSG00000165140.5,ENSG00000165168.6,ENSG00000165312.5,ENSG00000165457.9,ENSG00000165685.4,ENSG00000166349.5,ENSG00000166428.8,ENSG00000166523.3,ENSG00000166920.6,ENSG00000166927.8,ENSG00000166928.6,ENSG00000167207.7,ENSG00000167208.10,ENSG00000167236.2,ENSG00000167604.9,ENSG00000167613.11,ENSG00000167633.12,ENSG00000167680.11,ENSG00000167703.10,ENSG00000167768.4,ENSG00000167850.3,ENSG00000167851.9,ENSG00000168062.5,ENSG00000168497.4,ENSG00000168961.12,ENSG00000168995.9,ENSG00000169224.8,ENSG00000169245.4,ENSG00000169248.8,ENSG00000169252.4,ENSG00000169385.2,ENSG00000169403.7,ENSG00000169413.2,ENSG00000169495.4,ENSG00000169508.6,ENSG00000169756.12,ENSG00000169896.12,ENSG00000170458.9,ENSG00000170542.5,ENSG00000170866.7,ENSG00000170909.9,ENSG00000171101.9,ENSG00000171119.2,ENSG00000171611.5,ENSG00000171631.10,ENSG00000171643.9,ENSG00000171657.5,ENSG00000171658.4,ENSG00000171659.9,ENSG00000171777.11,ENSG00000171860.4,ENSG00000172243.13,ENSG00000172322.9,ENSG00000172345.9,ENSG00000172548.10,ENSG00000172578.7,ENSG00000172965.10,ENSG00000172967.7,ENSG00000173077.10,ENSG00000173083.10,ENSG00000173193.9,ENSG00000173369.11,ENSG00000173372.12,ENSG00000173391.4,ENSG00000173578.6,ENSG00000173868.7,ENSG00000174004.5,ENSG00000174083.13,ENSG00000174600.9,ENSG00000174837.10,ENSG00000175294.5,ENSG00000175352.6,ENSG00000175471.15,ENSG00000175489.9,ENSG00000175538.6,ENSG00000175556.12,ENSG00000175857.4,ENSG00000177575.8,ENSG00000178146.9,ENSG00000178623.7,ENSG00000178723.7,ENSG00000178789.4,ENSG00000179163.11,ENSG00000179331.2,ENSG00000179344.12,ENSG00000179630.6,ENSG00000179639.6,ENSG00000179840.5,ENSG00000179921.10,ENSG00000180061.5,ENSG00000180233.9,ENSG00000180316.7,ENSG00000180509.7,ENSG00000180539.4,ENSG00000180549.7,ENSG00000180725.4,ENSG00000180767.5,ENSG00000181381.9,ENSG00000181631.6,ENSG00000181634.7,ENSG00000182048.7,ENSG00000182109.3,ENSG00000182578.9,ENSG00000182759.3,ENSG00000182782.7,ENSG00000183484.7,ENSG00000183486.8,ENSG00000183508.4,ENSG00000183621.11,ENSG00000183625.10,ENSG00000184060.6,ENSG00000184730.6,ENSG00000184979.9,ENSG00000185215.4,ENSG00000185245.6,ENSG00000185338.4,ENSG00000185507.15,ENSG00000185947.10,ENSG00000186074.14,ENSG00000186088.11,ENSG00000186152.6,ENSG00000186407.4,ENSG00000186431.14,ENSG00000186451.1,ENSG00000186818.8,ENSG00000187037.4,ENSG00000187116.9,ENSG00000187474.4,ENSG00000187608.5,ENSG00000187796.9,ENSG00000187808.3,ENSG00000188001.5,ENSG00000188056.7,ENSG00000188305.4,ENSG00000188676.9,ENSG00000188820.8,ENSG00000188825.9,ENSG00000188886.3,ENSG00000189013.10,ENSG00000189068.5,ENSG00000189149.7,ENSG00000189167.7,ENSG00000196126.6,ENSG00000196209.8,ENSG00000196301.3,ENSG00000196664.4,ENSG00000196743.4,ENSG00000196839.8,ENSG00000197272.2,ENSG00000197353.3,ENSG00000197405.3,ENSG00000197582.5,ENSG00000197629.5,ENSG00000197632.4,ENSG00000197746.9,ENSG00000198019.8,ENSG00000198106.7,ENSG00000198502.5,ENSG00000198814.8,ENSG00000198829.5,ENSG00000198876.8,ENSG00000199568.1,ENSG00000199603.1,ENSG00000199961.1,ENSG00000199990.1,ENSG00000200058.1,ENSG00000200169.1,ENSG00000201109.1,ENSG00000201524.1,ENSG00000202077.1,ENSG00000202198.1,ENSG00000202272.1,ENSG00000202496.1,ENSG00000202569.2,ENSG00000203364.2,ENSG00000203395.2,ENSG00000203446.2,ENSG00000203747.5,ENSG00000204020.5,ENSG00000204044.5,ENSG00000204099.7,ENSG00000204103.2,ENSG00000204161.9,ENSG00000204257.10,ENSG00000204287.9,ENSG00000204397.3,ENSG00000204420.4,ENSG00000204472.8,ENSG00000204482.6,ENSG00000204577.7,ENSG00000205300.3,ENSG00000205846.3,ENSG00000205865.4,ENSG00000206814.1,ENSG00000207005.1,ENSG00000207215.1,ENSG00000207357.1,ENSG00000207491.1,ENSG00000208037.1,ENSG00000211697.2,ENSG00000212066.1,ENSG00000212144.1,ENSG00000212195.1,ENSG00000212456.1,ENSG00000213240.7,ENSG00000213512.1,ENSG00000213876.4,ENSG00000213886.3,ENSG00000213903.4,ENSG00000214212.4,ENSG00000214407.3,ENSG00000214787.4,ENSG00000215022.3,ENSG00000215458.4,ENSG00000215533.4,ENSG00000215841.3,ENSG00000216490.3,ENSG00000217801.5,ENSG00000218565.2,ENSG00000219507.4,ENSG00000220201.3,ENSG00000220240.1,ENSG00000220412.1,ENSG00000221030.1,ENSG00000221676.1,ENSG00000222041.6,ENSG00000222043.2,ENSG00000223387.2,ENSG00000223401.1,ENSG00000223534.1,ENSG00000223552.1,ENSG00000223662.1,ENSG00000223725.2,ENSG00000223799.1,ENSG00000223969.1,ENSG00000224034.1,ENSG00000224137.1,ENSG00000224272.2,ENSG00000224298.2,ENSG00000224307.1,ENSG00000224397.1,ENSG00000224418.1,ENSG00000224596.3,ENSG00000224614.1,ENSG00000224789.1,ENSG00000224794.1,ENSG00000224977.1,ENSG00000225039.1,ENSG00000225331.1,ENSG00000225342.1,ENSG00000225370.1,ENSG00000225434.2,ENSG00000225492.2,ENSG00000225611.1,ENSG00000225839.2,ENSG00000225864.1,ENSG00000226004.1,ENSG00000226212.2,ENSG00000226251.1,ENSG00000226281.2,ENSG00000226312.3,ENSG00000226334.1,ENSG00000226380.3,ENSG00000226601.1,ENSG00000226608.2,ENSG00000226738.1,ENSG00000226751.2,ENSG00000226822.1,ENSG00000226891.2,ENSG00000226989.1,ENSG00000227017.1,ENSG00000227262.3,ENSG00000227467.3,ENSG00000227531.1,ENSG00000227803.2,ENSG00000228013.1,ENSG00000228022.1,ENSG00000228158.1,ENSG00000228329.1,ENSG00000228360.1,ENSG00000228521.2,ENSG00000228668.1,ENSG00000228857.2,ENSG00000228863.4,ENSG00000229056.2,ENSG00000229140.4,ENSG00000229162.1,ENSG00000229391.3,ENSG00000229512.1,ENSG00000229754.1,ENSG00000229851.1,ENSG00000230013.1,ENSG00000230387.1,ENSG00000230438.5,ENSG00000230647.1,ENSG00000230753.1,ENSG00000230834.1,ENSG00000230923.1,ENSG00000230943.1,ENSG00000230955.1,ENSG00000231027.1,ENSG00000231210.2,ENSG00000231233.1,ENSG00000231389.3,ENSG00000231426.1,ENSG00000231505.1,ENSG00000231680.1,ENSG00000231858.1,ENSG00000231881.1,ENSG00000231927.1,ENSG00000231971.1,ENSG00000232124.1,ENSG00000232368.1,ENSG00000232498.1,ENSG00000232629.4,ENSG00000232680.2,ENSG00000232810.3,ENSG00000232973.7,ENSG00000233013.4,ENSG00000233038.1,ENSG00000233392.1,ENSG00000233610.1,ENSG00000233746.1,ENSG00000233896.1,ENSG00000234076.1,ENSG00000234142.1,ENSG00000234261.1,ENSG00000234263.1,ENSG00000234292.3,ENSG00000234311.1,ENSG00000234424.1,ENSG00000234506.1,ENSG00000234572.1,ENSG00000234698.1,ENSG00000234883.2,ENSG00000234975.5,ENSG00000235070.3,ENSG00000235151.1,ENSG00000235172.3,ENSG00000235480.1,ENSG00000235568.2,ENSG00000235834.1,ENSG00000235862.2,ENSG00000235888.1,ENSG00000236069.1,ENSG00000236120.2,ENSG00000236352.1,ENSG00000236453.1,ENSG00000236528.1,ENSG00000236552.1,ENSG00000236700.1,ENSG00000236990.1,ENSG00000237024.1,ENSG00000237152.2,ENSG00000237169.1,ENSG00000237181.1,ENSG00000237272.1,ENSG00000237398.1,ENSG00000237476.1,ENSG00000237499.2,ENSG00000237513.1,ENSG00000237525.2,ENSG00000237541.3,ENSG00000237576.1,ENSG00000237595.2,ENSG00000237604.1,ENSG00000237605.1,ENSG00000237805.1,ENSG00000237980.1,ENSG00000238057.4,ENSG00000238241.1,ENSG00000238449.1,ENSG00000239642.1,ENSG00000239736.2,ENSG00000239920.1,ENSG00000239961.2,ENSG00000239998.1,</t>
  </si>
  <si>
    <t>UBERON:0002240</t>
  </si>
  <si>
    <t>spinal cord</t>
  </si>
  <si>
    <t>Part of the central nervous system located in the vertebral canal continuous with and caudal to the brain; demarcated from brain by plane of foramen magnum. It is composed of an inner core of gray matter in which nerve cells predominate, and an outer layer of white matter in which myelinated nerve fibers predominate, and surrounds the central canal. (CUMBO)</t>
  </si>
  <si>
    <t>CNhs11764,CNhs12227,CNhs13807,CNhs14077,CNhs14222</t>
  </si>
  <si>
    <t>CATG00000000100.1,CATG00000000263.1,CATG00000000417.1,CATG00000000679.1,CATG00000000936.1,CATG00000001185.1,CATG00000001493.1,CATG00000001906.1,CATG00000002501.1,CATG00000002596.1,CATG00000002640.1,CATG00000003136.1,CATG00000003315.1,CATG00000003317.1,CATG00000003581.1,CATG00000003968.1,CATG00000004052.1,CATG00000004068.1,CATG00000004224.1,CATG00000004455.1,CATG00000004618.1,CATG00000004634.1,CATG00000005003.1,CATG00000005088.1,CATG00000005139.1,CATG00000005186.1,CATG00000005546.1,CATG00000005599.1,CATG00000005720.1,CATG00000005742.1,CATG00000005894.1,CATG00000006274.1,CATG00000006385.1,CATG00000006600.1,CATG00000006970.1,CATG00000007174.1,CATG00000007193.1,CATG00000007195.1,CATG00000007231.1,CATG00000008033.1,CATG00000008305.1,CATG00000008313.1,CATG00000008704.1,CATG00000008939.1,CATG00000009232.1,CATG00000009349.1,CATG00000009483.1,CATG00000009695.1,CATG00000010384.1,CATG00000010474.1,CATG00000010993.1,CATG00000011079.1,CATG00000011702.1,CATG00000012021.1,CATG00000012317.1,CATG00000012365.1,CATG00000012429.1,CATG00000012584.1,CATG00000012625.1,CATG00000013058.1,CATG00000013067.1,CATG00000013188.1,CATG00000013802.1,CATG00000013817.1,CATG00000014029.1,CATG00000014364.1,CATG00000014505.1,CATG00000014567.1,CATG00000015359.1,CATG00000015453.1,CATG00000015462.1,CATG00000015546.1,CATG00000016099.1,CATG00000016100.1,CATG00000016252.1,CATG00000016393.1,CATG00000016466.1,CATG00000016481.1,CATG00000016519.1,CATG00000016559.1,CATG00000016913.1,CATG00000017469.1,CATG00000017549.1,CATG00000017587.1,CATG00000017615.1,CATG00000017626.1,CATG00000017825.1,CATG00000017870.1,CATG00000018046.1,CATG00000018052.1,CATG00000018124.1,CATG00000018955.1,CATG00000018973.1,CATG00000019326.1,CATG00000019685.1,CATG00000019782.1,CATG00000019940.1,CATG00000019970.1,CATG00000020039.1,CATG00000020292.1,CATG00000020370.1,CATG00000020415.1,CATG00000020689.1,CATG00000020924.1,CATG00000021393.1,CATG00000021421.1,CATG00000021432.1,CATG00000022055.1,CATG00000022083.1,CATG00000022620.1,CATG00000022950.1,CATG00000023022.1,CATG00000023206.1,CATG00000023431.1,CATG00000023649.1,CATG00000023908.1,CATG00000023998.1,CATG00000024077.1,CATG00000024079.1,CATG00000024243.1,CATG00000024409.1,CATG00000024850.1,CATG00000025169.1,CATG00000025375.1,CATG00000025462.1,CATG00000025830.1,CATG00000025949.1,CATG00000026104.1,CATG00000026109.1,CATG00000026115.1,CATG00000026511.1,CATG00000026790.1,CATG00000027291.1,CATG00000027292.1,CATG00000027323.1,CATG00000027394.1,CATG00000027405.1,CATG00000027432.1,CATG00000028088.1,CATG00000028138.1,CATG00000028401.1,CATG00000028597.1,CATG00000028979.1,CATG00000029260.1,CATG00000029267.1,CATG00000029652.1,CATG00000029676.1,CATG00000029705.1,CATG00000029852.1,CATG00000029918.1,CATG00000030502.1,CATG00000030619.1,CATG00000031061.1,CATG00000031514.1,CATG00000031515.1,CATG00000031708.1,CATG00000031717.1,CATG00000031968.1,CATG00000032866.1,CATG00000032901.1,CATG00000032959.1,CATG00000033193.1,CATG00000033225.1,CATG00000033262.1,CATG00000033301.1,CATG00000033736.1,CATG00000033801.1,CATG00000033858.1,CATG00000033958.1,CATG00000034013.1,CATG00000034323.1,CATG00000034705.1,CATG00000035106.1,CATG00000035378.1,CATG00000035401.1,CATG00000035533.1,CATG00000035737.1,CATG00000035870.1,CATG00000036185.1,CATG00000036272.1,CATG00000036276.1,CATG00000036482.1,CATG00000036566.1,CATG00000036572.1,CATG00000036573.1,CATG00000036627.1,CATG00000036629.1,CATG00000036631.1,CATG00000036918.1,CATG00000036933.1,CATG00000037107.1,CATG00000037173.1,CATG00000037215.1,CATG00000037274.1,CATG00000037292.1,CATG00000037308.1,CATG00000037610.1,CATG00000037823.1,CATG00000037900.1,CATG00000037912.1,CATG00000038016.1,CATG00000038041.1,CATG00000038121.1,CATG00000038123.1,CATG00000038161.1,CATG00000038373.1,CATG00000039004.1,CATG00000039206.1,CATG00000039254.1,CATG00000039453.1,CATG00000039605.1,CATG00000039617.1,CATG00000039741.1,CATG00000039759.1,CATG00000039771.1,CATG00000039927.1,CATG00000039999.1,CATG00000040485.1,CATG00000040690.1,CATG00000040781.1,CATG00000040843.1,CATG00000040846.1,CATG00000040978.1,CATG00000041016.1,CATG00000041493.1,CATG00000041542.1,CATG00000041639.1,CATG00000041719.1,CATG00000041720.1,CATG00000042255.1,CATG00000042286.1,CATG00000042289.1,CATG00000042742.1,CATG00000042748.1,CATG00000042820.1,CATG00000043538.1,CATG00000043822.1,CATG00000043915.1,CATG00000043962.1,CATG00000043965.1,CATG00000044244.1,CATG00000044595.1,CATG00000044642.1,CATG00000044674.1,CATG00000044981.1,CATG00000045080.1,CATG00000045085.1,CATG00000045258.1,CATG00000045276.1,CATG00000045509.1,CATG00000045631.1,CATG00000045699.1,CATG00000045860.1,CATG00000046162.1,CATG00000046382.1,CATG00000046872.1,CATG00000046890.1,CATG00000046943.1,CATG00000046961.1,CATG00000047287.1,CATG00000047323.1,CATG00000047453.1,CATG00000047568.1,CATG00000047794.1,CATG00000047855.1,CATG00000047858.1,CATG00000047893.1,CATG00000049110.1,CATG00000049514.1,CATG00000049943.1,CATG00000049947.1,CATG00000050019.1,CATG00000050447.1,CATG00000050522.1,CATG00000050914.1,CATG00000050915.1,CATG00000051058.1,CATG00000051350.1,CATG00000051421.1,CATG00000051528.1,CATG00000051529.1,CATG00000051571.1,CATG00000051635.1,CATG00000051761.1,CATG00000052133.1,CATG00000052141.1,CATG00000052167.1,CATG00000052348.1,CATG00000052374.1,CATG00000052581.1,CATG00000052829.1,CATG00000052919.1,CATG00000052993.1,CATG00000053087.1,CATG00000053289.1,CATG00000053464.1,CATG00000053609.1,CATG00000054043.1,CATG00000054284.1,CATG00000054691.1,CATG00000054741.1,CATG00000054929.1,CATG00000055307.1,CATG00000055385.1,CATG00000055394.1,CATG00000055679.1,CATG00000056188.1,CATG00000056291.1,CATG00000056292.1,CATG00000056464.1,CATG00000056911.1,CATG00000056934.1,CATG00000057103.1,CATG00000057154.1,CATG00000057319.1,CATG00000057366.1,CATG00000057450.1,CATG00000057534.1,CATG00000057813.1,CATG00000058006.1,CATG00000058103.1,CATG00000058112.1,CATG00000058274.1,CATG00000058412.1,CATG00000058656.1,CATG00000058713.1,CATG00000058832.1,CATG00000059162.1,CATG00000059318.1,CATG00000059598.1,CATG00000059841.1,CATG00000059978.1,CATG00000060044.1,CATG00000060250.1,CATG00000060295.1,CATG00000060398.1,CATG00000060663.1,CATG00000060698.1,CATG00000060703.1,CATG00000060721.1,CATG00000060795.1,CATG00000061170.1,CATG00000061444.1,CATG00000061487.1,CATG00000061587.1,CATG00000061804.1,CATG00000061961.1,CATG00000062141.1,CATG00000062280.1,CATG00000062788.1,CATG00000062801.1,CATG00000062860.1,CATG00000063126.1,CATG00000063194.1,CATG00000063217.1,CATG00000063319.1,CATG00000063534.1,CATG00000064030.1,CATG00000064114.1,CATG00000064206.1,CATG00000064299.1,CATG00000064470.1,CATG00000064943.1,CATG00000065013.1,CATG00000065054.1,CATG00000065555.1,CATG00000065641.1,CATG00000065672.1,CATG00000065722.1,CATG00000065998.1,CATG00000066020.1,CATG00000066151.1,CATG00000066323.1,CATG00000066647.1,CATG00000067038.1,CATG00000067116.1,CATG00000067653.1,CATG00000067712.1,CATG00000067913.1,CATG00000068171.1,CATG00000068362.1,CATG00000068678.1,CATG00000068765.1,CATG00000069256.1,CATG00000069842.1,CATG00000069907.1,CATG00000070175.1,CATG00000070509.1,CATG00000070590.1,CATG00000071418.1,CATG00000071589.1,CATG00000071683.1,CATG00000072220.1,CATG00000072343.1,CATG00000072440.1,CATG00000072458.1,CATG00000072582.1,CATG00000072636.1,CATG00000072645.1,CATG00000072675.1,CATG00000072692.1,CATG00000072770.1,CATG00000072786.1,CATG00000072858.1,CATG00000072906.1,CATG00000073023.1,CATG00000073036.1,CATG00000073065.1,CATG00000073067.1,CATG00000073228.1,CATG00000073288.1,CATG00000073472.1,CATG00000073556.1,CATG00000073647.1,CATG00000073730.1,CATG00000074135.1,CATG00000074295.1,CATG00000074415.1,CATG00000074492.1,CATG00000074717.1,CATG00000074857.1,CATG00000075148.1,CATG00000075203.1,CATG00000075373.1,CATG00000076514.1,CATG00000076708.1,CATG00000076886.1,CATG00000076994.1,CATG00000077186.1,CATG00000077209.1,CATG00000077371.1,CATG00000077739.1,CATG00000077761.1,CATG00000078295.1,CATG00000078735.1,CATG00000078881.1,CATG00000079317.1,CATG00000079522.1,CATG00000079668.1,CATG00000079744.1,CATG00000079984.1,CATG00000080008.1,CATG00000080159.1,CATG00000080192.1,CATG00000080429.1,CATG00000080447.1,CATG00000080521.1,CATG00000080564.1,CATG00000080713.1,CATG00000080923.1,CATG00000081067.1,CATG00000081169.1,CATG00000081189.1,CATG00000081223.1,CATG00000081438.1,CATG00000081561.1,CATG00000081952.1,CATG00000082071.1,CATG00000082240.1,CATG00000082255.1,CATG00000082306.1,CATG00000082419.1,CATG00000082615.1,CATG00000082819.1,CATG00000083783.1,CATG00000083808.1,CATG00000084154.1,CATG00000084283.1,CATG00000084554.1,CATG00000084819.1,CATG00000084905.1,CATG00000085011.1,CATG00000085153.1,CATG00000085304.1,CATG00000085310.1,CATG00000085339.1,CATG00000085379.1,CATG00000085433.1,CATG00000085656.1,CATG00000085658.1,CATG00000085674.1,CATG00000085679.1,CATG00000085716.1,CATG00000085736.1,CATG00000085876.1,CATG00000085959.1,CATG00000086813.1,CATG00000086818.1,CATG00000086845.1,CATG00000086863.1,CATG00000086881.1,CATG00000086911.1,CATG00000087132.1,CATG00000087178.1,CATG00000087470.1,CATG00000087621.1,CATG00000088014.1,CATG00000088106.1,CATG00000088473.1,CATG00000088683.1,CATG00000088791.1,CATG00000088994.1,CATG00000089257.1,CATG00000089308.1,CATG00000089459.1,CATG00000089553.1,CATG00000089684.1,CATG00000089825.1,CATG00000089987.1,CATG00000090028.1,CATG00000090504.1,CATG00000090688.1,CATG00000090764.1,CATG00000090770.1,CATG00000090771.1,CATG00000090775.1,CATG00000090792.1,CATG00000090797.1,CATG00000090881.1,CATG00000090991.1,CATG00000091481.1,CATG00000091886.1,CATG00000092175.1,CATG00000092222.1,CATG00000092239.1,CATG00000092300.1,CATG00000092598.1,CATG00000092751.1,CATG00000092846.1,CATG00000093459.1,CATG00000093672.1,CATG00000094129.1,CATG00000094158.1,CATG00000094163.1,CATG00000094407.1,CATG00000094956.1,CATG00000094975.1,CATG00000095450.1,CATG00000095582.1,CATG00000095666.1,CATG00000095701.1,CATG00000096087.1,CATG00000096143.1,CATG00000096186.1,CATG00000096501.1,CATG00000096530.1,CATG00000097034.1,CATG00000097167.1,CATG00000097554.1,CATG00000097938.1,CATG00000098023.1,CATG00000098071.1,CATG00000098251.1,CATG00000098253.1,CATG00000098264.1,CATG00000098598.1,CATG00000098604.1,CATG00000098671.1,CATG00000098840.1,CATG00000099538.1,CATG00000099564.1,CATG00000099569.1,CATG00000099849.1,CATG00000100181.1,CATG00000100228.1,CATG00000100290.1,CATG00000100507.1,CATG00000100961.1,CATG00000100975.1,CATG00000101329.1,CATG00000101402.1,CATG00000101480.1,CATG00000101552.1,CATG00000101757.1,CATG00000102004.1,CATG00000102128.1,CATG00000102378.1,CATG00000102431.1,CATG00000102592.1,CATG00000102977.1,CATG00000103072.1,CATG00000103624.1,CATG00000104275.1,CATG00000104423.1,CATG00000104765.1,CATG00000104902.1,CATG00000104942.1,CATG00000105259.1,CATG00000105424.1,CATG00000105571.1,CATG00000105760.1,CATG00000105769.1,CATG00000105927.1,CATG00000106031.1,CATG00000106225.1,CATG00000106259.1,CATG00000106279.1,CATG00000106511.1,CATG00000106516.1,CATG00000107063.1,CATG00000107319.1,CATG00000107494.1,CATG00000108026.1,CATG00000108031.1,CATG00000108476.1,CATG00000108477.1,CATG00000108483.1,CATG00000108504.1,CATG00000108541.1,CATG00000108559.1,CATG00000108839.1,CATG00000108992.1,CATG00000109272.1,CATG00000109607.1,CATG00000109636.1,CATG00000109796.1,CATG00000109851.1,CATG00000109856.1,CATG00000109879.1,CATG00000109912.1,CATG00000109942.1,CATG00000109993.1,CATG00000110197.1,CATG00000110751.1,CATG00000110758.1,CATG00000110765.1,CATG00000110773.1,CATG00000110774.1,CATG00000111318.1,CATG00000111321.1,CATG00000111327.1,CATG00000111609.1,CATG00000112054.1,CATG00000112157.1,CATG00000112325.1,CATG00000112398.1,CATG00000112646.1,CATG00000112657.1,CATG00000112709.1,CATG00000112790.1,CATG00000112857.1,CATG00000112957.1,CATG00000113673.1,CATG00000113693.1,CATG00000114029.1,CATG00000114148.1,CATG00000114165.1,CATG00000114167.1,CATG00000114643.1,CATG00000114724.1,CATG00000116003.1,CATG00000116021.1,CATG00000116071.1,CATG00000116148.1,CATG00000116207.1,CATG00000116261.1,CATG00000116526.1,CATG00000116622.1,CATG00000116746.1,CATG00000116828.1,CATG00000117002.1,CATG00000117056.1,CATG00000117214.1,CATG00000117227.1,CATG00000117479.1,CATG00000117524.1,CATG00000117612.1,CATG00000117656.1,CATG00000117927.1,CATG00000118218.1,CATG00000118221.1,CATG00000118225.1,CATG00000118375.1,ENSG00000001561.6,ENSG00000005513.9,ENSG00000005981.8,ENSG00000006611.11,ENSG00000006747.10,ENSG00000007174.13,ENSG00000007372.16,ENSG00000009709.7,ENSG00000010282.10,ENSG00000010379.11,ENSG00000011201.6,ENSG00000011426.6,ENSG00000013293.5,ENSG00000015592.12,ENSG00000018189.8,ENSG00000018236.10,ENSG00000018625.10,ENSG00000021300.9,ENSG00000026652.9,ENSG00000036565.10,ENSG00000040731.6,ENSG00000046653.10,ENSG00000046889.14,ENSG00000049247.9,ENSG00000054179.7,ENSG00000054690.9,ENSG00000055813.5,ENSG00000056998.14,ENSG00000058335.11,ENSG00000061455.10,ENSG00000064042.13,ENSG00000064787.8,ENSG00000064989.8,ENSG00000066468.16,ENSG00000068078.13,ENSG00000068781.16,ENSG00000068903.15,ENSG00000069535.12,ENSG00000070214.11,ENSG00000070748.13,ENSG00000071991.4,ENSG00000072182.8,ENSG00000078295.11,ENSG00000078549.10,ENSG00000078579.8,ENSG00000078725.8,ENSG00000078804.8,ENSG00000079215.9,ENSG00000080493.9,ENSG00000080709.10,ENSG00000080822.12,ENSG00000081138.9,ENSG00000081818.1,ENSG00000081913.9,ENSG00000082684.10,ENSG00000083067.18,ENSG00000084453.12,ENSG00000086205.12,ENSG00000086288.7,ENSG00000086717.14,ENSG00000087250.4,ENSG00000087495.12,ENSG00000091513.10,ENSG00000091592.11,ENSG00000092421.12,ENSG00000092529.18,ENSG00000100033.12,ENSG00000100146.12,ENSG00000100285.9,ENSG00000100314.3,ENSG00000100399.11,ENSG00000100427.11,ENSG00000100433.11,ENSG00000101049.10,ENSG00000101144.8,ENSG00000101198.10,ENSG00000101203.12,ENSG00000101463.5,ENSG00000101542.5,ENSG00000102230.9,ENSG00000102385.8,ENSG00000102452.11,ENSG00000102934.5,ENSG00000103089.4,ENSG00000103184.7,ENSG00000103449.7,ENSG00000103710.6,ENSG00000103740.5,ENSG00000104267.5,ENSG00000104722.9,ENSG00000104725.9,ENSG00000105227.10,ENSG00000105290.7,ENSG00000105499.9,ENSG00000105501.7,ENSG00000105519.8,ENSG00000105605.3,ENSG00000105695.10,ENSG00000105767.2,ENSG00000105855.5,ENSG00000105894.7,ENSG00000105996.5,ENSG00000106004.4,ENSG00000106006.6,ENSG00000106018.9,ENSG00000106278.7,ENSG00000106809.6,ENSG00000107249.17,ENSG00000107317.7,ENSG00000107331.12,ENSG00000107902.9,ENSG00000108231.7,ENSG00000108379.5,ENSG00000108381.6,ENSG00000108387.10,ENSG00000108511.8,ENSG00000108830.7,ENSG00000108852.10,ENSG00000109107.9,ENSG00000109339.14,ENSG00000109458.4,ENSG00000109654.10,ENSG00000109846.3,ENSG00000109956.8,ENSG00000110680.8,ENSG00000110887.3,ENSG00000110975.4,ENSG00000111783.8,ENSG00000112309.6,ENSG00000112499.8,ENSG00000112531.12,ENSG00000113211.3,ENSG00000113248.3,ENSG00000113396.8,ENSG00000113578.13,ENSG00000113594.5,ENSG00000114757.14,ENSG00000114993.11,ENSG00000115266.7,ENSG00000115468.7,ENSG00000115896.11,ENSG00000116147.12,ENSG00000116661.9,ENSG00000116985.6,ENSG00000117115.8,ENSG00000117266.11,ENSG00000117643.10,ENSG00000118298.6,ENSG00000118322.8,ENSG00000118785.9,ENSG00000119139.12,ENSG00000119737.5,ENSG00000119913.4,ENSG00000120068.5,ENSG00000120075.5,ENSG00000120162.9,ENSG00000120332.11,ENSG00000120693.9,ENSG00000120885.15,ENSG00000121005.4,ENSG00000121207.7,ENSG00000121933.13,ENSG00000122012.9,ENSG00000122592.6,ENSG00000122679.4,ENSG00000123095.5,ENSG00000123560.9,ENSG00000124103.8,ENSG00000124159.11,ENSG00000124251.6,ENSG00000124374.8,ENSG00000124479.8,ENSG00000124920.9,ENSG00000125285.4,ENSG00000125355.11,ENSG00000125398.5,ENSG00000125462.12,ENSG00000125820.5,ENSG00000126016.9,ENSG00000126803.8,ENSG00000126861.4,ENSG00000126878.8,ENSG00000127083.7,ENSG00000127241.12,ENSG00000127249.10,ENSG00000127377.4,ENSG00000127743.5,ENSG00000128242.8,ENSG00000128596.12,ENSG00000128645.11,ENSG00000128652.7,ENSG00000128655.12,ENSG00000129151.4,ENSG00000129244.4,ENSG00000129422.9,ENSG00000130037.3,ENSG00000130283.7,ENSG00000130287.9,ENSG00000130294.10,ENSG00000130675.10,ENSG00000130962.13,ENSG00000131044.12,ENSG00000131094.3,ENSG00000131095.7,ENSG00000131386.13,ENSG00000131951.6,ENSG00000132164.5,ENSG00000132692.14,ENSG00000132702.8,ENSG00000132718.7,ENSG00000132854.14,ENSG00000132911.4,ENSG00000134042.8,ENSG00000134376.10,ENSG00000134548.5,ENSG00000134716.5,ENSG00000134769.17,ENSG00000134817.9,ENSG00000135063.13,ENSG00000135245.9,ENSG00000135362.9,ENSG00000135406.9,ENSG00000135407.6,ENSG00000135525.14,ENSG00000135547.4,ENSG00000135643.4,ENSG00000135744.7,ENSG00000135916.11,ENSG00000136002.12,ENSG00000136160.10,ENSG00000136237.14,ENSG00000136274.8,ENSG00000136297.10,ENSG00000136327.6,ENSG00000136541.10,ENSG00000136960.8,ENSG00000137285.9,ENSG00000137872.11,ENSG00000137941.12,ENSG00000138039.10,ENSG00000138101.14,ENSG00000138152.7,ENSG00000138593.4,ENSG00000138696.6,ENSG00000139155.4,ENSG00000139190.12,ENSG00000139292.8,ENSG00000139352.3,ENSG00000139549.2,ENSG00000139737.17,ENSG00000139910.15,ENSG00000139915.14,ENSG00000140067.6,ENSG00000140090.13,ENSG00000140479.12,ENSG00000140538.12,ENSG00000140600.12,ENSG00000140807.4,ENSG00000141338.9,ENSG00000141433.8,ENSG00000141441.11,ENSG00000141469.12,ENSG00000141540.6,ENSG00000141639.7,ENSG00000142549.9,ENSG00000142583.13,ENSG00000143603.14,ENSG00000143772.5,ENSG00000143858.7,ENSG00000144191.7,ENSG00000144230.12,ENSG00000144278.10,ENSG00000144283.17,ENSG00000144847.8,ENSG00000144857.10,ENSG00000145284.7,ENSG00000145362.12,ENSG00000145451.8,ENSG00000145721.7,ENSG00000145794.12,ENSG00000145832.8,ENSG00000145888.6,ENSG00000146005.3,ENSG00000146122.12,ENSG00000146151.8,ENSG00000146378.5,ENSG00000147082.13,ENSG00000147256.6,ENSG00000147402.7,ENSG00000147488.7,ENSG00000147588.6,ENSG00000147799.7,ENSG00000148053.11,ENSG00000148123.10,ENSG00000148204.7,ENSG00000148541.8,ENSG00000148734.7,ENSG00000148826.6,ENSG00000149294.12,ENSG00000149403.7,ENSG00000149557.8,ENSG00000149633.7,ENSG00000150275.13,ENSG00000150510.11,ENSG00000150656.10,ENSG00000150672.12,ENSG00000151320.6,ENSG00000151322.14,ENSG00000151360.5,ENSG00000151812.10,ENSG00000151967.14,ENSG00000152128.13,ENSG00000152137.2,ENSG00000152154.6,ENSG00000152192.6,ENSG00000152208.7,ENSG00000152487.6,ENSG00000152578.8,ENSG00000152583.8,ENSG00000152661.7,ENSG00000152689.13,ENSG00000152910.14,ENSG00000152936.6,ENSG00000152977.5,ENSG00000153446.11,ENSG00000153822.9,ENSG00000153902.9,ENSG00000153930.6,ENSG00000154258.12,ENSG00000154262.8,ENSG00000154316.10,ENSG00000154493.13,ENSG00000154645.9,ENSG00000154654.10,ENSG00000154721.10,ENSG00000155530.2,ENSG00000155816.15,ENSG00000155886.7,ENSG00000155897.5,ENSG00000156049.6,ENSG00000156475.14,ENSG00000157103.6,ENSG00000157827.15,ENSG00000157851.12,ENSG00000157856.6,ENSG00000157890.13,ENSG00000158077.4,ENSG00000158296.9,ENSG00000158315.6,ENSG00000158352.11,ENSG00000158859.9,ENSG00000158865.8,ENSG00000158887.11,ENSG00000159398.11,ENSG00000160307.5,ENSG00000160505.11,ENSG00000160678.7,ENSG00000160781.11,ENSG00000161896.6,ENSG00000162068.1,ENSG00000162073.9,ENSG00000162482.4,ENSG00000162670.8,ENSG00000162734.8,ENSG00000162877.8,ENSG00000162944.6,ENSG00000163273.3,ENSG00000163285.7,ENSG00000163406.6,ENSG00000163531.11,ENSG00000163536.8,ENSG00000163623.5,ENSG00000163673.6,ENSG00000163817.11,ENSG00000163885.7,ENSG00000163888.3,ENSG00000164007.6,ENSG00000164124.6,ENSG00000164176.8,ENSG00000164188.4,ENSG00000164303.6,ENSG00000164326.4,ENSG00000164402.9,ENSG00000164530.9,ENSG00000164627.13,ENSG00000164659.10,ENSG00000164683.12,ENSG00000164707.11,ENSG00000164764.10,ENSG00000164776.5,ENSG00000164841.4,ENSG00000164900.4,ENSG00000164929.12,ENSG00000164946.15,ENSG00000165091.11,ENSG00000165164.8,ENSG00000165388.8,ENSG00000165443.7,ENSG00000165449.7,ENSG00000165478.6,ENSG00000165566.11,ENSG00000165606.4,ENSG00000165731.13,ENSG00000165795.16,ENSG00000165863.12,ENSG00000165970.7,ENSG00000166091.15,ENSG00000166348.13,ENSG00000166573.4,ENSG00000166596.10,ENSG00000166682.6,ENSG00000166925.4,ENSG00000167191.7,ENSG00000167614.9,ENSG00000167723.10,ENSG00000167755.9,ENSG00000168309.12,ENSG00000168314.13,ENSG00000168329.9,ENSG00000168481.4,ENSG00000168702.12,ENSG00000168710.13,ENSG00000168913.6,ENSG00000169085.7,ENSG00000169247.7,ENSG00000169302.10,ENSG00000169306.5,ENSG00000169313.9,ENSG00000169325.9,ENSG00000169330.4,ENSG00000169562.9,ENSG00000169836.4,ENSG00000169862.14,ENSG00000170075.8,ENSG00000170166.5,ENSG00000170324.15,ENSG00000170390.10,ENSG00000170537.8,ENSG00000170667.10,ENSG00000170689.8,ENSG00000170743.12,ENSG00000170775.2,ENSG00000170915.8,ENSG00000171357.5,ENSG00000171368.10,ENSG00000171476.17,ENSG00000171551.7,ENSG00000171561.3,ENSG00000171587.10,ENSG00000171659.9,ENSG00000171724.2,ENSG00000171766.11,ENSG00000171885.9,ENSG00000171956.5,ENSG00000172250.10,ENSG00000172458.4,ENSG00000172461.6,ENSG00000172508.6,ENSG00000172733.10,ENSG00000173041.7,ENSG00000173088.8,ENSG00000173267.9,ENSG00000173786.12,ENSG00000173805.11,ENSG00000173811.6,ENSG00000173947.9,ENSG00000173988.8,ENSG00000174226.4,ENSG00000174417.2,ENSG00000174607.6,ENSG00000174680.5,ENSG00000174776.6,ENSG00000174912.6,ENSG00000175267.10,ENSG00000175287.14,ENSG00000175497.12,ENSG00000175664.5,ENSG00000175745.7,ENSG00000175785.8,ENSG00000175868.9,ENSG00000175879.7,ENSG00000176244.6,ENSG00000176381.4,ENSG00000176485.6,ENSG00000176601.7,ENSG00000176734.3,ENSG00000176771.11,ENSG00000177103.9,ENSG00000177359.13,ENSG00000177640.11,ENSG00000177807.6,ENSG00000177839.4,ENSG00000178082.5,ENSG00000178125.10,ENSG00000178201.3,ENSG00000178722.8,ENSG00000179256.2,ENSG00000179292.4,ENSG00000179314.9,ENSG00000179455.6,ENSG00000179796.7,ENSG00000180354.11,ENSG00000180481.6,ENSG00000180834.3,ENSG00000180929.4,ENSG00000181291.5,ENSG00000181409.7,ENSG00000181449.2,ENSG00000181804.10,ENSG00000182050.9,ENSG00000182103.3,ENSG00000182132.8,ENSG00000182168.10,ENSG00000182175.9,ENSG00000182463.11,ENSG00000182600.5,ENSG00000182667.10,ENSG00000182771.13,ENSG00000182851.2,ENSG00000182902.9,ENSG00000182912.6,ENSG00000182916.7,ENSG00000183196.4,ENSG00000183230.12,ENSG00000183346.6,ENSG00000183682.7,ENSG00000183773.11,ENSG00000183783.6,ENSG00000183798.4,ENSG00000183888.4,ENSG00000183908.5,ENSG00000184005.9,ENSG00000184144.5,ENSG00000184221.8,ENSG00000184261.4,ENSG00000184350.8,ENSG00000184454.6,ENSG00000184471.6,ENSG00000184486.7,ENSG00000184984.8,ENSG00000185053.8,ENSG00000185189.11,ENSG00000185272.9,ENSG00000185565.7,ENSG00000185610.6,ENSG00000185634.7,ENSG00000185736.11,ENSG00000185942.7,ENSG00000185985.7,ENSG00000186231.12,ENSG00000186417.9,ENSG00000187068.2,ENSG00000187135.7,ENSG00000187391.13,ENSG00000187398.7,ENSG00000187416.7,ENSG00000187510.3,ENSG00000187714.5,ENSG00000187775.12,ENSG00000187957.7,ENSG00000188039.9,ENSG00000188051.6,ENSG00000188153.8,ENSG00000188269.4,ENSG00000188385.7,ENSG00000188487.7,ENSG00000188580.9,ENSG00000188649.7,ENSG00000188662.5,ENSG00000188732.6,ENSG00000188779.6,ENSG00000188803.10,ENSG00000188931.3,ENSG00000188958.5,ENSG00000189058.4,ENSG00000189157.9,ENSG00000189195.5,ENSG00000189350.8,ENSG00000189431.5,ENSG00000196104.6,ENSG00000196131.6,ENSG00000196338.8,ENSG00000196361.5,ENSG00000196517.7,ENSG00000196664.4,ENSG00000196814.10,ENSG00000197168.7,ENSG00000197410.8,ENSG00000197430.6,ENSG00000197576.9,ENSG00000197901.7,ENSG00000197959.9,ENSG00000197971.10,ENSG00000197977.3,ENSG00000197991.10,ENSG00000198075.5,ENSG00000198168.4,ENSG00000198223.10,ENSG00000198250.8,ENSG00000198597.4,ENSG00000198732.6,ENSG00000198753.7,ENSG00000198756.6,ENSG00000198785.4,ENSG00000198835.3,ENSG00000198948.7,ENSG00000202310.1,ENSG00000202380.1,ENSG00000203593.3,ENSG00000203650.3,ENSG00000203805.6,ENSG00000203808.6,ENSG00000203863.1,ENSG00000203877.3,ENSG00000203952.5,ENSG00000204278.8,ENSG00000204306.2,ENSG00000204580.7,ENSG00000204640.1,ENSG00000204655.7,ENSG00000204794.6,ENSG00000204956.4,ENSG00000204970.5,ENSG00000205116.3,ENSG00000205236.6,ENSG00000205364.3,ENSG00000205669.2,ENSG00000205696.4,ENSG00000205791.2,ENSG00000205809.5,ENSG00000205810.4,ENSG00000205856.3,ENSG00000205927.4,ENSG00000206149.6,ENSG00000206908.1,ENSG00000207100.1,ENSG00000207105.1,ENSG00000207207.1,ENSG00000207573.1,ENSG00000207714.1,ENSG00000207744.1,ENSG00000207819.1,ENSG00000207954.1,ENSG00000207955.2,ENSG00000212743.1,ENSG00000213171.2,ENSG00000213642.3,ENSG00000213730.3,ENSG00000214255.4,ENSG00000214263.2,ENSG00000214313.4,ENSG00000214353.3,ENSG00000214402.6,ENSG00000214575.5,ENSG00000214646.4,ENSG00000214688.4,ENSG00000214857.4,ENSG00000215018.5,ENSG00000215158.5,ENSG00000215217.2,ENSG00000215237.5,ENSG00000215386.6,ENSG00000216753.3,ENSG00000218350.1,ENSG00000218586.3,ENSG00000219150.2,ENSG00000219392.1,ENSG00000219438.4,ENSG00000219891.2,ENSG00000220113.2,ENSG00000221063.1,ENSG00000221178.1,ENSG00000221378.1,ENSG00000221857.3,ENSG00000221887.4,ENSG00000222000.3,ENSG00000223238.1,ENSG00000223495.2,ENSG00000223522.1,ENSG00000223548.1,ENSG00000223802.3,ENSG00000223838.1,ENSG00000223918.1,ENSG00000223944.1,ENSG00000223989.1,ENSG00000224081.3,ENSG00000224189.2,ENSG00000224238.2,ENSG00000224318.1,ENSG00000224514.1,ENSG00000224689.3,ENSG00000224795.1,ENSG00000224810.1,ENSG00000224818.1,ENSG00000224897.2,ENSG00000224924.2,ENSG00000225056.1,ENSG00000225083.1,ENSG00000225127.2,ENSG00000225137.1,ENSG00000225140.1,ENSG00000225376.1,ENSG00000225446.1,ENSG00000225472.1,ENSG00000225473.1,ENSG00000225531.1,ENSG00000225647.1,ENSG00000225683.1,ENSG00000225706.1,ENSG00000225764.1,ENSG00000225867.1,ENSG00000225963.3,ENSG00000225988.1,ENSG00000226026.1,ENSG00000226194.1,ENSG00000226308.1,ENSG00000226403.1,ENSG00000226426.1,ENSG00000226496.1,ENSG00000226622.1,ENSG00000226953.3,ENSG00000226994.3,ENSG00000227082.1,ENSG00000227110.2,ENSG00000227115.2,ENSG00000227128.3,ENSG00000227136.2,ENSG00000227165.3,ENSG00000227330.1,ENSG00000227397.1,ENSG00000227432.1,ENSG00000227456.3,ENSG00000227502.2,ENSG00000227544.4,ENSG00000227640.2,ENSG00000227700.1,ENSG00000227757.1,ENSG00000227987.1,ENSG00000228058.1,ENSG00000228065.6,ENSG00000228214.2,ENSG00000228392.1,ENSG00000228408.1,ENSG00000228421.2,ENSG00000228459.2,ENSG00000228484.1,ENSG00000228528.1,ENSG00000228592.1,ENSG00000228624.3,ENSG00000228636.1,ENSG00000228651.1,ENSG00000228789.2,ENSG00000228793.1,ENSG00000228824.2,ENSG00000228950.1,ENSG00000228958.1,ENSG00000228962.1,ENSG00000229018.4,ENSG00000229201.1,ENSG00000229203.1,ENSG00000229257.2,ENSG00000229348.1,ENSG00000229358.3,ENSG00000229403.1,ENSG00000229453.1,ENSG00000229497.1,ENSG00000229743.2,ENSG00000229891.1,ENSG00000229956.5,ENSG00000230084.1,ENSG00000230121.1,ENSG00000230269.2,ENSG00000230316.2,ENSG00000230445.4,ENSG00000230772.1,ENSG00000230823.2,ENSG00000230910.2,ENSG00000230992.2,ENSG00000231170.1,ENSG00000231228.3,ENSG00000231252.1,ENSG00000231419.2,ENSG00000231427.1,ENSG00000231533.1,ENSG00000231589.1,ENSG00000231691.1,ENSG00000231768.1,ENSG00000231840.1,ENSG00000232044.4,ENSG00000232190.2,ENSG00000232324.1,ENSG00000232352.1,ENSG00000232504.4,ENSG00000232524.1,ENSG00000232560.2,ENSG00000232591.1,ENSG00000232628.1,ENSG00000232832.1,ENSG00000233064.2,ENSG00000233067.2,ENSG00000233109.3,ENSG00000233221.2,ENSG00000233304.1,ENSG00000233393.1,ENSG00000233396.3,ENSG00000233611.3,ENSG00000233633.1,ENSG00000233642.1,ENSG00000233670.6,ENSG00000234056.1,ENSG00000234111.2,ENSG00000234177.1,ENSG00000234229.3,ENSG00000234323.1,ENSG00000234377.3,ENSG00000234511.4,ENSG00000234531.2,ENSG00000234690.2,ENSG00000234740.1,ENSG00000234754.1,ENSG00000234775.1,ENSG00000234789.1,ENSG00000234810.1,ENSG00000234899.5,ENSG00000234928.1,ENSG00000235049.1,ENSG00000235092.1,ENSG00000235189.1,ENSG00000235447.2,ENSG00000235448.1,ENSG00000235545.1,ENSG00000235597.1,ENSG00000235665.1,ENSG00000235806.1,ENSG00000235823.1,ENSG00000235878.4,ENSG00000235903.3,ENSG00000235984.1,ENSG00000236106.1,ENSG00000236289.2,ENSG00000236297.1,ENSG00000236466.1,ENSG00000236494.1,ENSG00000236819.1,ENSG00000236846.1,ENSG00000236854.1,ENSG00000236939.2,ENSG00000236963.1,ENSG00000236975.1,ENSG00000237008.2,ENSG00000237166.1,ENSG00000237248.3,ENSG00000237268.2,ENSG00000237470.2,ENSG00000237654.1,ENSG00000237655.1,ENSG00000237742.2,ENSG00000237844.1,ENSG00000237863.2,ENSG00000237928.1,ENSG00000237941.2,ENSG00000237949.1,ENSG00000238043.1,ENSG00000238194.1,ENSG00000238217.1,ENSG00000238833.1,ENSG00000239194.1,ENSG00000239268.2,ENSG00000239482.2,ENSG00000239552.2,ENSG00000239774.1,ENSG00000239922.1,ENSG00000240405.1,ENSG00000240583.6,ENSG00000240687.1,ENSG00000240758.2,ENSG00000240761.1,ENSG00000241231.1,ENSG00000241345.1,ENSG00000241404.2,ENSG00000241684.1,ENSG00000242154.1,ENSG00000242207.1,ENSG00000242252.1,ENSG00000242689.1,ENSG00000242808.3,ENSG00000243069.3,ENSG00000243244.1,ENSG00000243300.2,ENSG00000243321.2,ENSG00000243620.1,ENSG00000243629.1,ENSG00000244137.1,ENSG00000244274.3,ENSG00000244657.1,ENSG00000245293.2,ENSG00000245526.4,ENSG00000245573.3,ENSG00000246022.2,ENSG00000247081.3,ENSG00000247732.2,ENSG00000248112.1,ENSG00000248184.1,ENSG00000248206.1,ENSG00000248227.1,ENSG00000248528.1,ENSG00000248596.2,ENSG00000248714.2,ENSG00000248752.1,ENSG00000249167.1,ENSG00000249212.1,ENSG00000249306.1,ENSG00000249307.1,ENSG00000249328.2,ENSG00000249467.1,ENSG00000249483.1,ENSG00000249526.1,ENSG00000249621.1,ENSG00000249776.1,ENSG00000249808.1,ENSG00000249853.3,ENSG00000249858.2,ENSG00000249955.1,ENSG00000249984.1,ENSG00000250060.1,ENSG00000250072.1,ENSG00000250120.2,ENSG00000250198.1,ENSG00000250237.1,ENSG00000250241.1,ENSG00000250284.1,ENSG00000250343.1,ENSG00000250349.3,ENSG00000250358.1,ENSG00000250432.1,ENSG00000250535.1,ENSG00000250597.1,ENSG00000250629.1,ENSG00000250722.1,ENSG00000250742.1,ENSG00000250761.2,ENSG00000250802.2,ENSG00000250846.2,ENSG00000250969.1,ENSG00000251075.1,ENSG00000251184.1,ENSG00000251298.1,ENSG00000251331.2,ENSG00000251442.1,ENSG00000251555.1,ENSG00000251583.1,ENSG00000251632.1,ENSG00000251660.1,ENSG00000251670.1,ENSG00000251696.1,ENSG00000251721.1,ENSG00000253141.1,ENSG00000253154.1,ENSG00000253168.1,ENSG00000253245.2,ENSG00000253284.2,ENSG00000253305.1,ENSG00000253327.2,ENSG00000253457.1,ENSG00000253485.1,ENSG00000253696.2,ENSG00000253720.1,ENSG00000253764.1,ENSG00000253839.1,ENSG00000253877.1,ENSG00000253910.1,ENSG00000253965.1,ENSG00000253988.1,ENSG00000254003.1,ENSG00000254027.1,ENSG00000254040.1,ENSG00000254054.2,ENSG00000254081.1,ENSG00000254180.1,ENSG00000254221.1,ENSG00000254226.1,ENSG00000254415.3,ENSG00000254427.1,ENSG00000254502.1,ENSG00000254670.1,ENSG00000254779.4,ENSG00000254839.1,ENSG00000254862.1,ENSG00000254919.1,ENSG00000254966.1,ENSG00000255002.1,ENSG00000255020.1,ENSG00000255069.1,ENSG00000255085.4,ENSG00000255138.1,ENSG00000255178.1,ENSG00000255337.1,ENSG00000255408.2,ENSG00000255442.1,ENSG00000255622.1,ENSG00000255641.1,ENSG00000255690.1,ENSG00000255782.1,ENSG00000255794.2,ENSG00000255980.1,ENSG00000256030.1,ENSG00000256440.1,ENSG00000256463.4,ENSG00000256597.1,ENSG00000256609.1,ENSG00000256616.2,ENSG00000256822.1,ENSG00000256852.1,ENSG00000256884.1,ENSG00000257114.1,ENSG00000257139.1,ENSG00000257239.1,ENSG00000257258.1,ENSG00000257277.1,ENSG00000257346.1,ENSG00000257359.1,ENSG00000257681.1,ENSG00000257703.1,ENSG00000257842.1,ENSG00000257894.1,ENSG00000258162.1,ENSG00000258185.2,ENSG00000258334.1,ENSG00000258342.1,ENSG00000258458.1,ENSG00000258481.1,ENSG00000258584.1,ENSG00000258604.1,ENSG00000258711.2,ENSG00000258743.1,ENSG00000258752.1,ENSG00000258754.3,ENSG00000258844.1,ENSG00000258926.1,ENSG00000258935.1,ENSG00000259038.1,ENSG00000259039.1,ENSG00000259070.1,ENSG00000259120.2,ENSG00000259223.1,ENSG00000259251.2,ENSG00000259255.1,ENSG00000259380.1,ENSG00000259420.1,ENSG00000259446.1,ENSG00000259462.1,ENSG00000259495.1,ENSG00000259604.1,ENSG00000259616.1,ENSG00000259846.1,ENSG00000260027.3,ENSG00000260057.1,ENSG00000260071.1,ENSG00000260213.1,ENSG00000260371.1,ENSG00000260372.2,ENSG00000260415.3,ENSG00000260439.1,ENSG00000260492.1,ENSG00000260495.1,ENSG00000260620.1,ENSG00000260664.1,ENSG00000260785.1,ENSG00000260788.1,ENSG00000260792.1,ENSG00000260807.2,ENSG00000260880.2,ENSG00000260958.2,ENSG00000261095.1,ENSG00000261121.1,ENSG00000261195.1,ENSG00000261313.1,ENSG00000261329.1,ENSG00000261348.1,ENSG00000261377.1,ENSG00000261472.1,ENSG00000261476.1,ENSG00000261520.1,ENSG00000261570.1,ENSG00000261606.1,ENSG00000261609.3,ENSG00000261634.2,ENSG00000261656.1,ENSG00000261665.2,ENSG00000261710.1,ENSG00000261786.1,ENSG00000261795.1,ENSG00000261868.1,ENSG00000261934.1,ENSG00000262096.1,ENSG00000262188.1,ENSG00000262624.1,ENSG00000263146.2,ENSG00000263680.2,ENSG00000264026.1,ENSG00000264148.1,ENSG00000264479.1,ENSG00000264594.1,ENSG00000264607.1,ENSG00000264968.1,ENSG00000265210.1,ENSG00000265381.1,ENSG00000265710.1,ENSG00000265752.2,ENSG00000266213.1,ENSG00000266844.1,ENSG00000266890.1,ENSG00000266928.1,ENSG00000266964.1,ENSG00000267014.1,ENSG00000267108.1,ENSG00000267146.1,ENSG00000267147.1,ENSG00000267267.1,ENSG00000267299.1,ENSG00000267327.1,ENSG00000267432.1,ENSG00000267498.1,ENSG00000267528.1,ENSG00000267594.5,ENSG00000267628.1,ENSG00000267649.1,ENSG00000267690.1,ENSG00000267714.1,ENSG00000267778.1,ENSG00000267801.1,ENSG00000267879.1,ENSG00000268050.2,ENSG00000268080.1,ENSG00000268182.1,ENSG00000268186.1,</t>
  </si>
  <si>
    <t>UBERON:0002242</t>
  </si>
  <si>
    <t>nucleus pulposus</t>
  </si>
  <si>
    <t>the jelly-like substance in the middle of the spinal disc which is a remnant of the notochord</t>
  </si>
  <si>
    <t>CNhs10881,CNhs12019,CNhs12063</t>
  </si>
  <si>
    <t>CATG00000001096.1,CATG00000001837.1,CATG00000004114.1,CATG00000005437.1,CATG00000005447.1,CATG00000005986.1,CATG00000008135.1,CATG00000008887.1,CATG00000009021.1,CATG00000010875.1,CATG00000013041.1,CATG00000019187.1,CATG00000019833.1,CATG00000020744.1,CATG00000033637.1,CATG00000033638.1,CATG00000033678.1,CATG00000034919.1,CATG00000036851.1,CATG00000037831.1,CATG00000041607.1,CATG00000046496.1,CATG00000047208.1,CATG00000047210.1,CATG00000047650.1,CATG00000048080.1,CATG00000048081.1,CATG00000048082.1,CATG00000052052.1,CATG00000055141.1,CATG00000057032.1,CATG00000057033.1,CATG00000057034.1,CATG00000058432.1,CATG00000058536.1,CATG00000059673.1,CATG00000062900.1,CATG00000070626.1,CATG00000070933.1,CATG00000074241.1,CATG00000075119.1,CATG00000075436.1,CATG00000079398.1,CATG00000083714.1,CATG00000083716.1,CATG00000084245.1,CATG00000084677.1,CATG00000087320.1,CATG00000092123.1,CATG00000092863.1,CATG00000094825.1,CATG00000095923.1,CATG00000096238.1,CATG00000098626.1,CATG00000099942.1,CATG00000100135.1,CATG00000100973.1,CATG00000101709.1,CATG00000106667.1,CATG00000107824.1,CATG00000108950.1,CATG00000111755.1,CATG00000112329.1,CATG00000113992.1,CATG00000114629.1,CATG00000115971.1,ENSG00000000971.11,ENSG00000007933.8,ENSG00000013297.6,ENSG00000029559.5,ENSG00000037965.4,ENSG00000054598.5,ENSG00000060718.14,ENSG00000079257.3,ENSG00000087303.12,ENSG00000088756.8,ENSG00000100625.8,ENSG00000104213.8,ENSG00000106004.4,ENSG00000106006.6,ENSG00000106333.8,ENSG00000106511.5,ENSG00000108511.8,ENSG00000109193.6,ENSG00000109705.7,ENSG00000112761.14,ENSG00000112837.12,ENSG00000113389.11,ENSG00000118849.5,ENSG00000120659.10,ENSG00000122420.5,ENSG00000124249.5,ENSG00000125813.9,ENSG00000125965.4,ENSG00000126778.7,ENSG00000134853.7,ENSG00000141753.5,ENSG00000143127.8,ENSG00000146250.5,ENSG00000146411.5,ENSG00000149506.6,ENSG00000153495.6,ENSG00000158290.12,ENSG00000160886.9,ENSG00000162804.9,ENSG00000163623.5,ENSG00000164237.4,ENSG00000166106.2,ENSG00000166510.9,ENSG00000168398.5,ENSG00000173705.4,ENSG00000174332.3,ENSG00000180806.4,ENSG00000180818.4,ENSG00000183134.4,ENSG00000183971.5,ENSG00000185149.5,ENSG00000187546.9,ENSG00000189184.7,ENSG00000196616.8,ENSG00000196917.4,ENSG00000197757.7,ENSG00000198807.8,ENSG00000204187.5,ENSG00000205835.4,ENSG00000213694.3,ENSG00000215183.4,ENSG00000215808.2,ENSG00000223583.1,ENSG00000223838.1,ENSG00000224184.1,ENSG00000224729.4,ENSG00000226115.1,ENSG00000226604.2,ENSG00000226953.3,ENSG00000228218.1,ENSG00000231054.1,ENSG00000232190.2,ENSG00000233392.1,ENSG00000235180.1,ENSG00000237413.1,ENSG00000238258.1,ENSG00000240246.1,ENSG00000242209.1,ENSG00000242252.1,ENSG00000250102.1,ENSG00000250133.2,ENSG00000250451.1,ENSG00000251151.2,ENSG00000253496.2,ENSG00000253603.1,ENSG00000253661.1,ENSG00000253873.1,ENSG00000254366.2,ENSG00000254369.2,ENSG00000255959.1,ENSG00000257195.1,ENSG00000258282.2,ENSG00000258661.1,ENSG00000258691.1,ENSG00000258821.1,ENSG00000265477.1,ENSG00000266441.1,ENSG00000267984.1,ENSG00000272801.1,ENSG00000273433.1</t>
  </si>
  <si>
    <t>UBERON:0002294</t>
  </si>
  <si>
    <t>biliary system</t>
  </si>
  <si>
    <t>Organ system subdivision that consists of the organs and ducts that are involved in the production and transportation of bile. In most species this is the gallbladder and the bile ducts (biliary tree).</t>
  </si>
  <si>
    <t>CNhs12075,CNhs12092,CNhs12848</t>
  </si>
  <si>
    <t>CATG00000000263.1,CATG00000004025.1,CATG00000012067.1,CATG00000030577.1,CATG00000039106.1,CATG00000082405.1,CATG00000107384.1,CATG00000116084.1,ENSG00000002587.5,ENSG00000004399.8,ENSG00000006638.7,ENSG00000037280.11,ENSG00000066056.9,ENSG00000066735.10,ENSG00000068001.9,ENSG00000074660.11,ENSG00000076706.10,ENSG00000087237.6,ENSG00000102048.11,ENSG00000102575.6,ENSG00000105538.4,ENSG00000107719.8,ENSG00000113555.4,ENSG00000114654.6,ENSG00000116833.9,ENSG00000120075.5,ENSG00000124019.9,ENSG00000124593.10,ENSG00000125810.9,ENSG00000125878.4,ENSG00000127920.5,ENSG00000128052.8,ENSG00000128917.5,ENSG00000129451.7,ENSG00000130300.4,ENSG00000130307.7,ENSG00000131477.6,ENSG00000133800.4,ENSG00000135636.9,ENSG00000136574.13,ENSG00000137225.8,ENSG00000139567.8,ENSG00000140465.9,ENSG00000142798.12,ENSG00000142910.11,ENSG00000147113.12,ENSG00000149564.7,ENSG00000153162.8,ENSG00000154133.10,ENSG00000154783.6,ENSG00000156049.6,ENSG00000157570.7,ENSG00000158683.3,ENSG00000160233.6,ENSG00000161940.6,ENSG00000163687.9,ENSG00000163909.6,ENSG00000164532.10,ENSG00000164736.5,ENSG00000165716.5,ENSG00000166265.7,ENSG00000167874.6,ENSG00000169291.5,ENSG00000169418.9,ENSG00000171388.9,ENSG00000172889.11,ENSG00000173269.9,ENSG00000176435.6,ENSG00000179044.11,ENSG00000179546.3,ENSG00000179776.13,ENSG00000179855.5,ENSG00000183018.4,ENSG00000183615.5,ENSG00000184113.8,ENSG00000185361.4,ENSG00000186642.11,ENSG00000187513.8,ENSG00000188488.9,ENSG00000196411.5,ENSG00000196700.3,ENSG00000197245.4,ENSG00000197261.7,ENSG00000198435.2,ENSG00000198844.6,ENSG00000203883.5,ENSG00000213494.5,ENSG00000214357.4,ENSG00000226279.2,ENSG00000227695.1,ENSG00000228401.3,ENSG00000229970.3,ENSG00000231167.3,ENSG00000244239.1,ENSG00000249631.1,ENSG00000249751.1,ENSG00000250073.2,ENSG00000251322.3,ENSG00000254943.1,ENSG00000256540.1,ENSG00000261175.1,ENSG00000263586.1,ENSG00000264304.1,ENSG00000265329.1,ENSG00000267045.1,ENSG00000267583.1,ENSG00000268297.1,ENSG00000271978.1,ENSG00000273259.1</t>
  </si>
  <si>
    <t>UBERON:0002298</t>
  </si>
  <si>
    <t>brainstem</t>
  </si>
  <si>
    <t>Stalk-like part of the brain that includes amongst its parts the medulla oblongata of the hindbrain and the tegmentum of the midbrain[ZFA,MP,generalized].</t>
  </si>
  <si>
    <t>CNhs10640,CNhs10645,CNhs12315,CNhs12322,CNhs13800,CNhs13808,CNhs14079,CNhs14080,CNhs14550</t>
  </si>
  <si>
    <t>CATG00000000263.1,CATG00000000487.1,CATG00000000533.1,CATG00000000690.1,CATG00000001056.1,CATG00000001057.1,CATG00000001087.1,CATG00000001185.1,CATG00000001260.1,CATG00000001384.1,CATG00000001493.1,CATG00000001570.1,CATG00000001906.1,CATG00000002449.1,CATG00000002501.1,CATG00000002596.1,CATG00000002810.1,CATG00000003136.1,CATG00000003289.1,CATG00000003820.1,CATG00000003863.1,CATG00000004052.1,CATG00000004063.1,CATG00000004114.1,CATG00000004224.1,CATG00000004262.1,CATG00000004332.1,CATG00000004429.1,CATG00000004464.1,CATG00000004618.1,CATG00000004634.1,CATG00000004775.1,CATG00000005003.1,CATG00000005139.1,CATG00000005186.1,CATG00000005391.1,CATG00000005599.1,CATG00000005720.1,CATG00000006038.1,CATG00000006223.1,CATG00000006385.1,CATG00000006500.1,CATG00000006600.1,CATG00000006868.1,CATG00000006970.1,CATG00000007174.1,CATG00000007193.1,CATG00000007195.1,CATG00000007231.1,CATG00000007293.1,CATG00000007639.1,CATG00000008128.1,CATG00000008212.1,CATG00000008305.1,CATG00000008313.1,CATG00000008704.1,CATG00000008939.1,CATG00000009232.1,CATG00000009695.1,CATG00000010045.1,CATG00000010384.1,CATG00000010474.1,CATG00000010570.1,CATG00000010730.1,CATG00000010908.1,CATG00000010993.1,CATG00000011017.1,CATG00000011157.1,CATG00000011496.1,CATG00000011702.1,CATG00000011909.1,CATG00000012173.1,CATG00000012429.1,CATG00000012605.1,CATG00000013067.1,CATG00000013180.1,CATG00000013181.1,CATG00000013188.1,CATG00000013286.1,CATG00000013691.1,CATG00000013716.1,CATG00000013723.1,CATG00000013802.1,CATG00000013817.1,CATG00000014113.1,CATG00000014364.1,CATG00000014505.1,CATG00000014567.1,CATG00000014857.1,CATG00000014867.1,CATG00000015103.1,CATG00000015148.1,CATG00000015453.1,CATG00000015462.1,CATG00000015546.1,CATG00000015858.1,CATG00000016119.1,CATG00000016250.1,CATG00000016252.1,CATG00000016393.1,CATG00000016466.1,CATG00000016469.1,CATG00000016481.1,CATG00000016564.1,CATG00000016634.1,CATG00000016842.1,CATG00000016913.1,CATG00000016977.1,CATG00000017254.1,CATG00000017298.1,CATG00000017304.1,CATG00000017469.1,CATG00000017548.1,CATG00000017549.1,CATG00000017550.1,CATG00000017551.1,CATG00000017586.1,CATG00000017587.1,CATG00000017615.1,CATG00000017792.1,CATG00000017825.1,CATG00000017870.1,CATG00000018046.1,CATG00000018052.1,CATG00000018090.1,CATG00000018304.1,CATG00000018363.1,CATG00000018528.1,CATG00000018669.1,CATG00000019176.1,CATG00000019179.1,CATG00000019238.1,CATG00000019283.1,CATG00000019424.1,CATG00000019544.1,CATG00000019756.1,CATG00000019782.1,CATG00000019869.1,CATG00000019940.1,CATG00000019970.1,CATG00000020016.1,CATG00000020039.1,CATG00000020268.1,CATG00000020292.1,CATG00000020370.1,CATG00000020415.1,CATG00000020689.1,CATG00000020733.1,CATG00000021238.1,CATG00000021393.1,CATG00000021421.1,CATG00000021432.1,CATG00000021475.1,CATG00000021505.1,CATG00000021813.1,CATG00000021855.1,CATG00000021927.1,CATG00000022055.1,CATG00000022083.1,CATG00000022293.1,CATG00000022433.1,CATG00000022467.1,CATG00000022950.1,CATG00000022957.1,CATG00000023206.1,CATG00000023542.1,CATG00000023701.1,CATG00000023728.1,CATG00000023732.1,CATG00000023739.1,CATG00000023837.1,CATG00000023951.1,CATG00000023974.1,CATG00000023998.1,CATG00000024079.1,CATG00000024243.1,CATG00000024386.1,CATG00000024671.1,CATG00000024683.1,CATG00000024765.1,CATG00000024786.1,CATG00000025169.1,CATG00000025375.1,CATG00000025527.1,CATG00000025830.1,CATG00000025949.1,CATG00000026104.1,CATG00000026109.1,CATG00000026115.1,CATG00000026332.1,CATG00000026790.1,CATG00000027274.1,CATG00000027291.1,CATG00000027292.1,CATG00000027321.1,CATG00000027391.1,CATG00000027394.1,CATG00000027405.1,CATG00000027432.1,CATG00000027674.1,CATG00000027690.1,CATG00000027751.1,CATG00000027863.1,CATG00000028006.1,CATG00000028088.1,CATG00000028100.1,CATG00000028138.1,CATG00000028360.1,CATG00000028429.1,CATG00000028457.1,CATG00000028461.1,CATG00000028782.1,CATG00000028956.1,CATG00000028979.1,CATG00000029148.1,CATG00000029260.1,CATG00000029267.1,CATG00000029350.1,CATG00000029652.1,CATG00000029705.1,CATG00000029818.1,CATG00000029844.1,CATG00000030130.1,CATG00000030529.1,CATG00000030559.1,CATG00000030619.1,CATG00000030899.1,CATG00000030974.1,CATG00000031061.1,CATG00000031473.1,CATG00000031514.1,CATG00000031515.1,CATG00000031708.1,CATG00000031717.1,CATG00000031873.1,CATG00000031914.1,CATG00000031966.1,CATG00000032128.1,CATG00000032326.1,CATG00000032396.1,CATG00000032510.1,CATG00000032513.1,CATG00000032520.1,CATG00000032866.1,CATG00000032901.1,CATG00000032956.1,CATG00000032959.1,CATG00000033033.1,CATG00000033104.1,CATG00000033135.1,CATG00000033149.1,CATG00000033225.1,CATG00000033233.1,CATG00000033237.1,CATG00000033262.1,CATG00000033301.1,CATG00000033386.1,CATG00000033585.1,CATG00000033720.1,CATG00000033736.1,CATG00000033858.1,CATG00000033958.1,CATG00000034081.1,CATG00000034292.1,CATG00000034468.1,CATG00000034472.1,CATG00000034705.1,CATG00000034824.1,CATG00000034898.1,CATG00000034921.1,CATG00000035171.1,CATG00000035205.1,CATG00000035378.1,CATG00000035401.1,CATG00000035657.1,CATG00000035728.1,CATG00000035870.1,CATG00000036185.1,CATG00000036271.1,CATG00000036272.1,CATG00000036276.1,CATG00000036368.1,CATG00000036482.1,CATG00000036566.1,CATG00000036572.1,CATG00000036573.1,CATG00000036575.1,CATG00000036627.1,CATG00000036629.1,CATG00000036631.1,CATG00000036918.1,CATG00000036919.1,CATG00000036982.1,CATG00000036987.1,CATG00000037194.1,CATG00000037274.1,CATG00000037533.1,CATG00000037542.1,CATG00000037762.1,CATG00000037823.1,CATG00000037900.1,CATG00000038016.1,CATG00000038035.1,CATG00000038041.1,CATG00000038073.1,CATG00000038121.1,CATG00000038123.1,CATG00000038161.1,CATG00000038582.1,CATG00000038821.1,CATG00000038846.1,CATG00000038863.1,CATG00000039004.1,CATG00000039166.1,CATG00000039173.1,CATG00000039206.1,CATG00000039219.1,CATG00000039254.1,CATG00000039344.1,CATG00000039419.1,CATG00000039420.1,CATG00000039453.1,CATG00000039482.1,CATG00000039507.1,CATG00000039525.1,CATG00000039617.1,CATG00000039741.1,CATG00000039771.1,CATG00000039834.1,CATG00000039888.1,CATG00000039927.1,CATG00000039999.1,CATG00000040215.1,CATG00000040289.1,CATG00000040485.1,CATG00000040494.1,CATG00000040789.1,CATG00000040843.1,CATG00000040846.1,CATG00000040933.1,CATG00000041056.1,CATG00000041207.1,CATG00000041303.1,CATG00000041319.1,CATG00000041354.1,CATG00000041437.1,CATG00000041483.1,CATG00000041516.1,CATG00000041536.1,CATG00000042065.1,CATG00000042245.1,CATG00000042255.1,CATG00000042286.1,CATG00000042287.1,CATG00000042289.1,CATG00000042748.1,CATG00000042776.1,CATG00000042820.1,CATG00000042833.1,CATG00000043074.1,CATG00000043513.1,CATG00000043692.1,CATG00000043822.1,CATG00000043859.1,CATG00000043962.1,CATG00000043965.1,CATG00000044042.1,CATG00000044244.1,CATG00000044399.1,CATG00000044524.1,CATG00000044585.1,CATG00000044595.1,CATG00000044642.1,CATG00000044674.1,CATG00000044778.1,CATG00000044981.1,CATG00000045080.1,CATG00000045509.1,CATG00000045631.1,CATG00000045750.1,CATG00000045768.1,CATG00000046035.1,CATG00000046693.1,CATG00000046832.1,CATG00000046872.1,CATG00000046890.1,CATG00000046943.1,CATG00000046961.1,CATG00000047038.1,CATG00000047049.1,CATG00000047287.1,CATG00000047323.1,CATG00000047481.1,CATG00000047568.1,CATG00000047638.1,CATG00000047858.1,CATG00000047893.1,CATG00000047946.1,CATG00000047957.1,CATG00000048014.1,CATG00000048342.1,CATG00000048359.1,CATG00000048468.1,CATG00000049113.1,CATG00000049425.1,CATG00000049514.1,CATG00000049796.1,CATG00000049924.1,CATG00000049947.1,CATG00000050019.1,CATG00000050077.1,CATG00000050522.1,CATG00000050585.1,CATG00000050915.1,CATG00000051058.1,CATG00000051235.1,CATG00000051350.1,CATG00000051509.1,CATG00000051528.1,CATG00000051571.1,CATG00000051635.1,CATG00000051645.1,CATG00000051761.1,CATG00000051841.1,CATG00000052002.1,CATG00000052057.1,CATG00000052077.1,CATG00000052095.1,CATG00000052103.1,CATG00000052141.1,CATG00000052345.1,CATG00000052348.1,CATG00000052531.1,CATG00000052581.1,CATG00000052582.1,CATG00000052839.1,CATG00000052961.1,CATG00000052980.1,CATG00000053087.1,CATG00000053289.1,CATG00000053316.1,CATG00000053329.1,CATG00000053427.1,CATG00000053458.1,CATG00000053464.1,CATG00000053477.1,CATG00000053682.1,CATG00000053856.1,CATG00000054043.1,CATG00000054240.1,CATG00000054518.1,CATG00000054646.1,CATG00000054691.1,CATG00000054693.1,CATG00000055081.1,CATG00000055307.1,CATG00000055371.1,CATG00000055383.1,CATG00000055679.1,CATG00000055877.1,CATG00000055882.1,CATG00000056304.1,CATG00000056464.1,CATG00000056911.1,CATG00000056934.1,CATG00000057009.1,CATG00000057036.1,CATG00000057251.1,CATG00000057570.1,CATG00000057669.1,CATG00000057873.1,CATG00000058006.1,CATG00000058112.1,CATG00000058125.1,CATG00000058214.1,CATG00000058249.1,CATG00000058412.1,CATG00000058488.1,CATG00000058738.1,CATG00000058748.1,CATG00000058866.1,CATG00000059140.1,CATG00000059162.1,CATG00000059251.1,CATG00000059538.1,CATG00000059841.1,CATG00000059883.1,CATG00000060221.1,CATG00000060250.1,CATG00000060295.1,CATG00000060398.1,CATG00000060571.1,CATG00000060576.1,CATG00000060795.1,CATG00000061083.1,CATG00000061170.1,CATG00000061444.1,CATG00000061487.1,CATG00000061587.1,CATG00000061804.1,CATG00000061961.1,CATG00000062141.1,CATG00000062280.1,CATG00000062788.1,CATG00000062893.1,CATG00000062986.1,CATG00000062991.1,CATG00000063058.1,CATG00000063089.1,CATG00000063101.1,CATG00000063114.1,CATG00000063191.1,CATG00000063194.1,CATG00000063217.1,CATG00000063227.1,CATG00000063319.1,CATG00000063534.1,CATG00000063727.1,CATG00000063877.1,CATG00000064074.1,CATG00000064206.1,CATG00000064299.1,CATG00000064470.1,CATG00000064694.1,CATG00000064910.1,CATG00000064931.1,CATG00000065054.1,CATG00000065311.1,CATG00000065555.1,CATG00000065641.1,CATG00000065672.1,CATG00000066020.1,CATG00000066030.1,CATG00000066034.1,CATG00000066151.1,CATG00000066323.1,CATG00000066341.1,CATG00000066414.1,CATG00000066418.1,CATG00000066647.1,CATG00000066663.1,CATG00000067038.1,CATG00000067101.1,CATG00000067633.1,CATG00000067653.1,CATG00000067693.1,CATG00000067712.1,CATG00000067799.1,CATG00000067862.1,CATG00000067913.1,CATG00000068171.1,CATG00000068508.1,CATG00000068765.1,CATG00000069105.1,CATG00000069142.1,CATG00000069194.1,CATG00000069256.1,CATG00000069619.1,CATG00000069628.1,CATG00000069846.1,CATG00000069907.1,CATG00000070175.1,CATG00000070508.1,CATG00000070509.1,CATG00000070702.1,CATG00000071115.1,CATG00000071418.1,CATG00000071589.1,CATG00000071708.1,CATG00000071768.1,CATG00000071769.1,CATG00000071776.1,CATG00000071884.1,CATG00000072089.1,CATG00000072220.1,CATG00000072343.1,CATG00000072405.1,CATG00000072458.1,CATG00000072499.1,CATG00000072645.1,CATG00000072675.1,CATG00000072692.1,CATG00000072770.1,CATG00000072972.1,CATG00000073065.1,CATG00000073067.1,CATG00000073082.1,CATG00000073181.1,CATG00000073228.1,CATG00000073288.1,CATG00000073472.1,CATG00000073511.1,CATG00000073556.1,CATG00000073647.1,CATG00000073720.1,CATG00000074064.1,CATG00000074207.1,CATG00000074265.1,CATG00000074492.1,CATG00000074621.1,CATG00000074717.1,CATG00000074739.1,CATG00000074850.1,CATG00000075148.1,CATG00000075151.1,CATG00000075203.1,CATG00000075373.1,CATG00000075560.1,CATG00000075696.1,CATG00000075718.1,CATG00000076246.1,CATG00000076514.1,CATG00000076708.1,CATG00000076886.1,CATG00000076994.1,CATG00000077031.1,CATG00000077322.1,CATG00000077371.1,CATG00000077732.1,CATG00000077739.1,CATG00000077761.1,CATG00000078156.1,CATG00000078284.1,CATG00000078608.1,CATG00000078735.1,CATG00000078881.1,CATG00000079015.1,CATG00000079138.1,CATG00000079193.1,CATG00000079285.1,CATG00000079317.1,CATG00000079522.1,CATG00000079668.1,CATG00000079984.1,CATG00000080008.1,CATG00000080192.1,CATG00000080403.1,CATG00000080429.1,CATG00000080447.1,CATG00000080572.1,CATG00000080658.1,CATG00000080713.1,CATG00000080851.1,CATG00000080922.1,CATG00000080923.1,CATG00000081067.1,CATG00000081169.1,CATG00000081189.1,CATG00000081223.1,CATG00000081561.1,CATG00000081851.1,CATG00000081952.1,CATG00000082071.1,CATG00000082099.1,CATG00000082255.1,CATG00000082298.1,CATG00000082299.1,CATG00000082306.1,CATG00000082419.1,CATG00000082615.1,CATG00000083439.1,CATG00000083669.1,CATG00000083808.1,CATG00000084208.1,CATG00000084259.1,CATG00000084283.1,CATG00000084554.1,CATG00000084647.1,CATG00000084669.1,CATG00000084670.1,CATG00000084819.1,CATG00000085011.1,CATG00000085289.1,CATG00000085304.1,CATG00000085310.1,CATG00000085339.1,CATG00000085379.1,CATG00000085408.1,CATG00000085417.1,CATG00000085658.1,CATG00000085679.1,CATG00000085736.1,CATG00000086439.1,CATG00000086818.1,CATG00000086830.1,CATG00000086845.1,CATG00000086863.1,CATG00000086881.1,CATG00000086911.1,CATG00000087051.1,CATG00000087178.1,CATG00000087192.1,CATG00000087643.1,CATG00000088014.1,CATG00000088145.1,CATG00000088254.1,CATG00000088274.1,CATG00000088473.1,CATG00000088659.1,CATG00000088674.1,CATG00000088683.1,CATG00000088791.1,CATG00000089009.1,CATG00000089257.1,CATG00000089308.1,CATG00000089352.1,CATG00000089459.1,CATG00000089684.1,CATG00000089720.1,CATG00000089825.1,CATG00000089843.1,CATG00000090028.1,CATG00000090190.1,CATG00000090250.1,CATG00000090637.1,CATG00000090664.1,CATG00000090688.1,CATG00000090764.1,CATG00000090770.1,CATG00000090771.1,CATG00000090792.1,CATG00000090797.1,CATG00000090844.1,CATG00000090991.1,CATG00000091112.1,CATG00000091228.1,CATG00000091803.1,CATG00000091886.1,CATG00000091894.1,CATG00000091926.1,CATG00000091929.1,CATG00000092165.1,CATG00000092175.1,CATG00000092239.1,CATG00000092300.1,CATG00000092318.1,CATG00000092598.1,CATG00000092608.1,CATG00000093175.1,CATG00000093197.1,CATG00000093365.1,CATG00000093672.1,CATG00000093823.1,CATG00000094104.1,CATG00000094163.1,CATG00000094264.1,CATG00000094365.1,CATG00000094726.1,CATG00000094733.1,CATG00000094758.1,CATG00000094892.1,CATG00000094897.1,CATG00000094956.1,CATG00000094976.1,CATG00000095083.1,CATG00000095450.1,CATG00000095565.1,CATG00000095582.1,CATG00000095654.1,CATG00000095666.1,CATG00000095701.1,CATG00000095755.1,CATG00000096087.1,CATG00000096122.1,CATG00000096173.1,CATG00000096501.1,CATG00000096530.1,CATG00000096714.1,CATG00000096867.1,CATG00000096946.1,CATG00000096977.1,CATG00000097080.1,CATG00000097458.1,CATG00000097554.1,CATG00000097560.1,CATG00000097867.1,CATG00000097991.1,CATG00000098250.1,CATG00000098251.1,CATG00000098253.1,CATG00000098264.1,CATG00000098315.1,CATG00000098318.1,CATG00000098460.1,CATG00000098473.1,CATG00000099516.1,CATG00000099523.1,CATG00000099538.1,CATG00000099564.1,CATG00000099569.1,CATG00000099790.1,CATG00000100014.1,CATG00000100181.1,CATG00000100186.1,CATG00000100221.1,CATG00000100228.1,CATG00000100290.1,CATG00000100506.1,CATG00000100507.1,CATG00000100618.1,CATG00000100625.1,CATG00000100855.1,CATG00000100861.1,CATG00000100975.1,CATG00000101249.1,CATG00000101283.1,CATG00000101329.1,CATG00000101393.1,CATG00000101402.1,CATG00000101552.1,CATG00000101563.1,CATG00000101622.1,CATG00000101757.1,CATG00000102004.1,CATG00000102128.1,CATG00000102173.1,CATG00000102191.1,CATG00000102378.1,CATG00000102592.1,CATG00000102674.1,CATG00000102872.1,CATG00000102873.1,CATG00000102970.1,CATG00000103048.1,CATG00000103136.1,CATG00000103509.1,CATG00000103624.1,CATG00000104423.1,CATG00000104616.1,CATG00000104824.1,CATG00000104902.1,CATG00000104942.1,CATG00000105046.1,CATG00000105095.1,CATG00000105286.1,CATG00000105290.1,CATG00000105324.1,CATG00000105411.1,CATG00000105506.1,CATG00000105571.1,CATG00000105769.1,CATG00000105927.1,CATG00000106087.1,CATG00000106110.1,CATG00000106259.1,CATG00000106279.1,CATG00000106511.1,CATG00000106516.1,CATG00000106724.1,CATG00000106747.1,CATG00000106919.1,CATG00000107019.1,CATG00000107038.1,CATG00000107096.1,CATG00000107272.1,CATG00000107319.1,CATG00000107354.1,CATG00000107433.1,CATG00000107457.1,CATG00000107494.1,CATG00000107724.1,CATG00000107951.1,CATG00000108026.1,CATG00000108031.1,CATG00000108424.1,CATG00000108477.1,CATG00000108504.1,CATG00000108541.1,CATG00000108559.1,CATG00000108830.1,CATG00000108839.1,CATG00000108992.1,CATG00000109118.1,CATG00000109254.1,CATG00000109689.1,CATG00000109796.1,CATG00000109820.1,CATG00000109851.1,CATG00000109856.1,CATG00000109879.1,CATG00000109912.1,CATG00000109940.1,CATG00000109942.1,CATG00000109993.1,CATG00000110023.1,CATG00000110095.1,CATG00000110166.1,CATG00000110266.1,CATG00000110467.1,CATG00000110480.1,CATG00000110596.1,CATG00000110758.1,CATG00000110774.1,CATG00000110857.1,CATG00000111196.1,CATG00000111600.1,CATG00000111667.1,CATG00000111993.1,CATG00000112054.1,CATG00000112157.1,CATG00000112171.1,CATG00000112223.1,CATG00000112227.1,CATG00000112398.1,CATG00000112403.1,CATG00000112639.1,CATG00000112646.1,CATG00000112709.1,CATG00000112790.1,CATG00000112846.1,CATG00000112957.1,CATG00000113234.1,CATG00000113326.1,CATG00000113636.1,CATG00000113673.1,CATG00000113693.1,CATG00000113826.1,CATG00000113892.1,CATG00000114029.1,CATG00000114145.1,CATG00000114148.1,CATG00000114165.1,CATG00000114167.1,CATG00000114289.1,CATG00000114514.1,CATG00000114641.1,CATG00000114724.1,CATG00000115032.1,CATG00000115249.1,CATG00000115855.1,CATG00000115869.1,CATG00000115895.1,CATG00000116003.1,CATG00000116086.1,CATG00000116140.1,CATG00000116148.1,CATG00000116160.1,CATG00000116261.1,CATG00000116401.1,CATG00000116531.1,CATG00000116622.1,CATG00000116713.1,CATG00000116828.1,CATG00000116914.1,CATG00000116951.1,CATG00000116972.1,CATG00000117002.1,CATG00000117056.1,CATG00000117214.1,CATG00000117227.1,CATG00000117479.1,CATG00000117524.1,CATG00000117612.1,CATG00000117653.1,CATG00000117656.1,CATG00000117912.1,CATG00000117927.1,CATG00000117995.1,CATG00000118100.1,CATG00000118141.1,CATG00000118218.1,CATG00000118221.1,CATG00000118225.1,CATG00000118375.1,ENSG00000003137.4,ENSG00000003987.9,ENSG00000004838.9,ENSG00000004948.9,ENSG00000005513.9,ENSG00000006128.7,ENSG00000006611.11,ENSG00000006747.10,ENSG00000007174.13,ENSG00000007516.9,ENSG00000007908.11,ENSG00000008196.8,ENSG00000008226.15,ENSG00000008735.10,ENSG00000009709.7,ENSG00000010282.10,ENSG00000011201.6,ENSG00000011677.8,ENSG00000013293.5,ENSG00000015592.12,ENSG00000017373.11,ENSG00000018236.10,ENSG00000018625.10,ENSG00000019505.3,ENSG00000021300.9,ENSG00000027644.4,ENSG00000034239.6,ENSG00000039139.9,ENSG00000042304.6,ENSG00000046653.10,ENSG00000046889.14,ENSG00000049089.9,ENSG00000050438.12,ENSG00000053702.10,ENSG00000054179.7,ENSG00000054690.9,ENSG00000056998.14,ENSG00000058335.11,ENSG00000058866.10,ENSG00000064787.8,ENSG00000065609.10,ENSG00000065989.11,ENSG00000066468.16,ENSG00000067842.13,ENSG00000068078.13,ENSG00000068615.12,ENSG00000068781.16,ENSG00000069535.12,ENSG00000070388.7,ENSG00000070748.13,ENSG00000070886.6,ENSG00000072315.3,ENSG00000073464.7,ENSG00000074211.9,ENSG00000074317.6,ENSG00000076344.11,ENSG00000077327.11,ENSG00000078295.11,ENSG00000078549.10,ENSG00000078579.8,ENSG00000078804.8,ENSG00000079101.12,ENSG00000079215.9,ENSG00000079337.11,ENSG00000080493.9,ENSG00000080572.8,ENSG00000080709.10,ENSG00000080822.12,ENSG00000081138.9,ENSG00000081479.8,ENSG00000081818.1,ENSG00000081913.9,ENSG00000083067.18,ENSG00000084453.12,ENSG00000084628.5,ENSG00000084710.9,ENSG00000086205.12,ENSG00000087085.9,ENSG00000087250.4,ENSG00000087258.9,ENSG00000087495.12,ENSG00000088367.16,ENSG00000089101.13,ENSG00000089199.5,ENSG00000089250.14,ENSG00000091129.15,ENSG00000091513.10,ENSG00000091664.7,ENSG00000092096.10,ENSG00000092529.18,ENSG00000092850.7,ENSG00000099822.2,ENSG00000100033.12,ENSG00000100095.14,ENSG00000100146.12,ENSG00000100285.9,ENSG00000100314.3,ENSG00000100341.7,ENSG00000100362.8,ENSG00000100399.11,ENSG00000100427.11,ENSG00000100583.4,ENSG00000100884.5,ENSG00000101049.10,ENSG00000101144.8,ENSG00000101198.10,ENSG00000101204.11,ENSG00000101222.8,ENSG00000101276.10,ENSG00000101282.4,ENSG00000101463.5,ENSG00000101542.5,ENSG00000101958.9,ENSG00000101977.15,ENSG00000102003.6,ENSG00000102109.7,ENSG00000102230.9,ENSG00000102452.11,ENSG00000102904.10,ENSG00000102934.5,ENSG00000103034.10,ENSG00000103089.4,ENSG00000103184.7,ENSG00000103449.7,ENSG00000103546.14,ENSG00000103710.6,ENSG00000103740.5,ENSG00000104267.5,ENSG00000104435.9,ENSG00000104722.9,ENSG00000104725.9,ENSG00000104833.6,ENSG00000105290.7,ENSG00000105409.11,ENSG00000105519.8,ENSG00000105605.3,ENSG00000105613.5,ENSG00000105641.3,ENSG00000105695.10,ENSG00000105767.2,ENSG00000105784.11,ENSG00000105855.5,ENSG00000105877.13,ENSG00000106113.14,ENSG00000106278.7,ENSG00000107105.10,ENSG00000107282.5,ENSG00000107317.7,ENSG00000107331.12,ENSG00000107902.9,ENSG00000108231.7,ENSG00000108239.8,ENSG00000108379.5,ENSG00000108381.6,ENSG00000108387.10,ENSG00000108576.5,ENSG00000108830.7,ENSG00000108852.10,ENSG00000109107.9,ENSG00000109132.5,ENSG00000109339.14,ENSG00000109472.9,ENSG00000109654.10,ENSG00000109771.11,ENSG00000109846.3,ENSG00000109956.8,ENSG00000110195.7,ENSG00000110436.7,ENSG00000110675.8,ENSG00000110887.3,ENSG00000110975.4,ENSG00000111262.4,ENSG00000111783.8,ENSG00000111834.8,ENSG00000112038.13,ENSG00000112309.6,ENSG00000112530.7,ENSG00000112531.12,ENSG00000112539.10,ENSG00000112981.3,ENSG00000113073.10,ENSG00000113327.10,ENSG00000113396.8,ENSG00000113494.12,ENSG00000113578.13,ENSG00000114631.10,ENSG00000114670.9,ENSG00000114757.14,ENSG00000114841.13,ENSG00000115266.7,ENSG00000115423.14,ENSG00000115468.7,ENSG00000115474.6,ENSG00000115896.11,ENSG00000116147.12,ENSG00000116661.9,ENSG00000116675.11,ENSG00000117115.8,ENSG00000117266.11,ENSG00000117425.9,ENSG00000118271.5,ENSG00000118298.6,ENSG00000118307.14,ENSG00000118322.8,ENSG00000118492.12,ENSG00000118785.9,ENSG00000118946.7,ENSG00000118997.9,ENSG00000119147.5,ENSG00000119703.12,ENSG00000119737.5,ENSG00000119973.3,ENSG00000120075.5,ENSG00000120262.8,ENSG00000120885.15,ENSG00000121207.7,ENSG00000121653.7,ENSG00000121764.7,ENSG00000122012.9,ENSG00000122584.8,ENSG00000122679.4,ENSG00000122735.11,ENSG00000123095.5,ENSG00000123454.6,ENSG00000123560.9,ENSG00000123977.5,ENSG00000124103.8,ENSG00000124251.6,ENSG00000124302.8,ENSG00000124374.8,ENSG00000124479.8,ENSG00000124507.6,ENSG00000124915.6,ENSG00000124920.9,ENSG00000124935.3,ENSG00000125247.11,ENSG00000125355.11,ENSG00000125398.5,ENSG00000125409.8,ENSG00000125462.12,ENSG00000125492.5,ENSG00000125814.13,ENSG00000125820.5,ENSG00000125869.5,ENSG00000126016.9,ENSG00000126217.16,ENSG00000126500.3,ENSG00000126733.16,ENSG00000126803.8,ENSG00000126861.4,ENSG00000126878.8,ENSG00000126950.7,ENSG00000127249.10,ENSG00000127561.10,ENSG00000128242.8,ENSG00000128253.9,ENSG00000128266.7,ENSG00000128408.7,ENSG00000128564.5,ENSG00000128645.11,ENSG00000129151.4,ENSG00000129159.6,ENSG00000129244.4,ENSG00000129295.4,ENSG00000129654.7,ENSG00000130037.3,ENSG00000130055.9,ENSG00000130226.12,ENSG00000130283.7,ENSG00000130294.10,ENSG00000130413.11,ENSG00000130540.9,ENSG00000130643.4,ENSG00000130876.7,ENSG00000130957.4,ENSG00000131044.12,ENSG00000131094.3,ENSG00000131095.7,ENSG00000131097.2,ENSG00000131386.13,ENSG00000131437.11,ENSG00000131711.10,ENSG00000131951.6,ENSG00000132139.8,ENSG00000132164.5,ENSG00000132196.9,ENSG00000132259.8,ENSG00000132321.12,ENSG00000132554.15,ENSG00000132563.11,ENSG00000132613.10,ENSG00000132639.8,ENSG00000132692.14,ENSG00000132702.8,ENSG00000132718.7,ENSG00000132832.5,ENSG00000132854.14,ENSG00000133115.7,ENSG00000133116.6,ENSG00000133636.6,ENSG00000133640.14,ENSG00000133665.8,ENSG00000134020.6,ENSG00000134042.8,ENSG00000134115.8,ENSG00000134376.10,ENSG00000134548.5,ENSG00000134569.5,ENSG00000134716.5,ENSG00000134769.17,ENSG00000134817.9,ENSG00000135063.13,ENSG00000135205.10,ENSG00000135245.9,ENSG00000135406.9,ENSG00000135472.4,ENSG00000135525.14,ENSG00000135744.7,ENSG00000135824.8,ENSG00000136002.12,ENSG00000136160.10,ENSG00000136237.14,ENSG00000136274.8,ENSG00000136297.10,ENSG00000136327.6,ENSG00000136541.10,ENSG00000136918.3,ENSG00000136960.8,ENSG00000137098.9,ENSG00000137252.5,ENSG00000137261.9,ENSG00000137473.13,ENSG00000137766.12,ENSG00000137941.12,ENSG00000138135.5,ENSG00000138152.7,ENSG00000138400.8,ENSG00000138653.5,ENSG00000138696.6,ENSG00000138769.6,ENSG00000139155.4,ENSG00000139190.12,ENSG00000139287.8,ENSG00000139292.8,ENSG00000139352.3,ENSG00000139737.17,ENSG00000139865.12,ENSG00000139910.15,ENSG00000139915.14,ENSG00000140015.15,ENSG00000140057.4,ENSG00000140067.6,ENSG00000140090.13,ENSG00000140323.4,ENSG00000140479.12,ENSG00000140488.10,ENSG00000140527.10,ENSG00000140538.12,ENSG00000140600.12,ENSG00000140807.4,ENSG00000141294.5,ENSG00000141314.8,ENSG00000141433.8,ENSG00000141469.12,ENSG00000141519.10,ENSG00000141540.6,ENSG00000141576.10,ENSG00000141639.7,ENSG00000141668.5,ENSG00000142530.6,ENSG00000142549.9,ENSG00000142609.13,ENSG00000142621.15,ENSG00000143107.4,ENSG00000143153.8,ENSG00000143340.6,ENSG00000143603.14,ENSG00000143858.7,ENSG00000144191.7,ENSG00000144227.4,ENSG00000144229.7,ENSG00000144230.12,ENSG00000144278.10,ENSG00000144283.17,ENSG00000144285.11,ENSG00000144406.14,ENSG00000144550.8,ENSG00000144834.8,ENSG00000144847.8,ENSG00000145075.7,ENSG00000145198.10,ENSG00000145248.6,ENSG00000145283.7,ENSG00000145284.7,ENSG00000145451.8,ENSG00000145491.7,ENSG00000145721.7,ENSG00000145794.12,ENSG00000145832.8,ENSG00000145888.6,ENSG00000146005.3,ENSG00000146090.11,ENSG00000146122.12,ENSG00000146151.8,ENSG00000146216.7,ENSG00000146221.8,ENSG00000146378.5,ENSG00000147246.5,ENSG00000147256.6,ENSG00000147402.7,ENSG00000147434.4,ENSG00000147488.7,ENSG00000147571.3,ENSG00000147588.6,ENSG00000147724.7,ENSG00000148053.11,ENSG00000148204.7,ENSG00000148219.12,ENSG00000148482.7,ENSG00000148541.8,ENSG00000148734.7,ENSG00000148798.5,ENSG00000148826.6,ENSG00000149201.5,ENSG00000149294.12,ENSG00000149403.7,ENSG00000149452.11,ENSG00000149557.8,ENSG00000149575.5,ENSG00000149633.7,ENSG00000150275.13,ENSG00000150361.7,ENSG00000150510.11,ENSG00000150656.10,ENSG00000150672.12,ENSG00000150773.6,ENSG00000150873.7,ENSG00000151023.12,ENSG00000151025.9,ENSG00000151079.6,ENSG00000151320.6,ENSG00000151322.14,ENSG00000151552.7,ENSG00000151572.12,ENSG00000151575.10,ENSG00000151615.3,ENSG00000151812.10,ENSG00000151917.13,ENSG00000152128.13,ENSG00000152154.6,ENSG00000152192.6,ENSG00000152208.7,ENSG00000152214.8,ENSG00000152467.5,ENSG00000152503.5,ENSG00000152578.8,ENSG00000152611.7,ENSG00000152760.5,ENSG00000152763.12,ENSG00000152910.14,ENSG00000152932.6,ENSG00000152936.6,ENSG00000152954.7,ENSG00000153012.7,ENSG00000153237.13,ENSG00000153347.5,ENSG00000153789.8,ENSG00000153822.9,ENSG00000153930.6,ENSG00000154316.10,ENSG00000154493.13,ENSG00000154654.10,ENSG00000154917.6,ENSG00000154975.9,ENSG00000155052.14,ENSG00000155265.6,ENSG00000155530.2,ENSG00000155749.8,ENSG00000155761.9,ENSG00000155886.7,ENSG00000155897.5,ENSG00000156042.13,ENSG00000156206.9,ENSG00000156475.14,ENSG00000157103.6,ENSG00000157219.3,ENSG00000157330.5,ENSG00000157423.13,ENSG00000157827.15,ENSG00000157851.12,ENSG00000157856.6,ENSG00000157890.13,ENSG00000157927.12,ENSG00000158113.8,ENSG00000158315.6,ENSG00000158352.11,ENSG00000158423.12,ENSG00000158486.9,ENSG00000158560.10,ENSG00000158816.11,ENSG00000158865.8,ENSG00000158887.11,ENSG00000159164.5,ENSG00000159212.8,ENSG00000159625.10,ENSG00000159712.10,ENSG00000159713.6,ENSG00000160188.5,ENSG00000160224.12,ENSG00000160307.5,ENSG00000160401.10,ENSG00000160505.11,ENSG00000160678.7,ENSG00000160716.4,ENSG00000160781.11,ENSG00000160838.9,ENSG00000160844.6,ENSG00000161509.9,ENSG00000161896.6,ENSG00000162004.12,ENSG00000162073.9,ENSG00000162148.6,ENSG00000162188.5,ENSG00000162374.12,ENSG00000162456.5,ENSG00000162482.4,ENSG00000162543.5,ENSG00000162598.9,ENSG00000162643.8,ENSG00000162670.8,ENSG00000162814.6,ENSG00000162998.4,ENSG00000163046.11,ENSG00000163060.6,ENSG00000163075.8,ENSG00000163273.3,ENSG00000163285.7,ENSG00000163406.6,ENSG00000163485.11,ENSG00000163497.2,ENSG00000163531.11,ENSG00000163576.13,ENSG00000163618.13,ENSG00000163873.5,ENSG00000163879.9,ENSG00000163885.7,ENSG00000163888.3,ENSG00000164050.8,ENSG00000164089.4,ENSG00000164124.6,ENSG00000164176.8,ENSG00000164185.4,ENSG00000164188.4,ENSG00000164303.6,ENSG00000164326.4,ENSG00000164402.9,ENSG00000164627.13,ENSG00000164659.10,ENSG00000164675.6,ENSG00000164707.11,ENSG00000164746.9,ENSG00000164776.5,ENSG00000164796.13,ENSG00000164853.8,ENSG00000164867.6,ENSG00000164929.12,ENSG00000164972.8,ENSG00000165061.10,ENSG00000165084.11,ENSG00000165164.8,ENSG00000165186.9,ENSG00000165309.9,ENSG00000165383.6,ENSG00000165388.8,ENSG00000165424.6,ENSG00000165443.7,ENSG00000165462.5,ENSG00000165478.6,ENSG00000165553.4,ENSG00000165566.11,ENSG00000165606.4,ENSG00000165731.13,ENSG00000165795.16,ENSG00000165837.7,ENSG00000165970.7,ENSG00000166006.8,ENSG00000166091.15,ENSG00000166348.13,ENSG00000166402.4,ENSG00000166448.10,ENSG00000166455.9,ENSG00000166573.4,ENSG00000166596.10,ENSG00000166682.6,ENSG00000166800.5,ENSG00000166862.6,ENSG00000166924.4,ENSG00000166925.4,ENSG00000166963.8,ENSG00000167037.14,ENSG00000167131.12,ENSG00000167191.7,ENSG00000167363.9,ENSG00000167614.9,ENSG00000167619.7,ENSG00000167646.9,ENSG00000167755.9,ENSG00000167858.8,ENSG00000167971.14,ENSG00000168309.12,ENSG00000168314.13,ENSG00000168418.6,ENSG00000168481.4,ENSG00000168589.10,ENSG00000168658.14,ENSG00000168702.12,ENSG00000168710.13,ENSG00000168824.10,ENSG00000168843.9,ENSG00000168875.1,ENSG00000168913.6,ENSG00000168993.10,ENSG00000169006.6,ENSG00000169064.8,ENSG00000169085.7,ENSG00000169181.8,ENSG00000169247.7,ENSG00000169302.10,ENSG00000169306.5,ENSG00000169313.9,ENSG00000169325.9,ENSG00000169330.4,ENSG00000169402.11,ENSG00000169507.5,ENSG00000169562.9,ENSG00000169668.7,ENSG00000169676.4,ENSG00000169836.4,ENSG00000169862.14,ENSG00000169900.3,ENSG00000169918.5,ENSG00000170075.8,ENSG00000170091.6,ENSG00000170113.11,ENSG00000170166.5,ENSG00000170231.11,ENSG00000170324.15,ENSG00000170382.7,ENSG00000170390.10,ENSG00000170537.8,ENSG00000170549.3,ENSG00000170667.10,ENSG00000170743.12,ENSG00000170775.2,ENSG00000170893.3,ENSG00000170915.8,ENSG00000170959.10,ENSG00000171189.12,ENSG00000171243.7,ENSG00000171368.10,ENSG00000171533.7,ENSG00000171540.6,ENSG00000171551.7,ENSG00000171587.10,ENSG00000171595.9,ENSG00000171724.2,ENSG00000171766.11,ENSG00000171798.13,ENSG00000171811.8,ENSG00000171815.3,ENSG00000171885.9,ENSG00000171903.12,ENSG00000171951.4,ENSG00000171956.5,ENSG00000171962.13,ENSG00000172137.14,ENSG00000172346.10,ENSG00000172348.10,ENSG00000172350.5,ENSG00000172361.5,ENSG00000172458.4,ENSG00000172461.6,ENSG00000172508.6,ENSG00000172568.4,ENSG00000172733.10,ENSG00000172771.7,ENSG00000172782.7,ENSG00000172987.8,ENSG00000173267.9,ENSG00000173452.9,ENSG00000173557.10,ENSG00000173714.7,ENSG00000173786.12,ENSG00000173805.11,ENSG00000173811.6,ENSG00000173947.9,ENSG00000173988.8,ENSG00000174226.4,ENSG00000174279.4,ENSG00000174417.2,ENSG00000174453.5,ENSG00000174460.3,ENSG00000174607.6,ENSG00000174680.5,ENSG00000174776.6,ENSG00000174844.10,ENSG00000174948.5,ENSG00000175161.9,ENSG00000175170.10,ENSG00000175267.10,ENSG00000175318.7,ENSG00000175497.12,ENSG00000175658.3,ENSG00000175664.5,ENSG00000175785.8,ENSG00000175868.9,ENSG00000176029.9,ENSG00000176076.6,ENSG00000176244.6,ENSG00000176381.4,ENSG00000176533.8,ENSG00000176601.7,ENSG00000176734.3,ENSG00000176771.11,ENSG00000177098.4,ENSG00000177103.9,ENSG00000177108.5,ENSG00000177181.10,ENSG00000177301.9,ENSG00000177400.6,ENSG00000177432.6,ENSG00000177468.5,ENSG00000177551.5,ENSG00000177640.11,ENSG00000177807.6,ENSG00000177875.3,ENSG00000177994.11,ENSG00000178082.5,ENSG00000178125.10,ENSG00000178162.4,ENSG00000178722.8,ENSG00000178947.8,ENSG00000179071.3,ENSG00000179292.4,ENSG00000179399.9,ENSG00000179520.6,ENSG00000179603.13,ENSG00000179796.7,ENSG00000179813.2,ENSG00000179902.8,ENSG00000179930.5,ENSG00000179935.5,ENSG00000180155.14,ENSG00000180176.10,ENSG00000180264.6,ENSG00000180269.7,ENSG00000180287.12,ENSG00000180347.9,ENSG00000180354.11,ENSG00000180638.13,ENSG00000180815.10,ENSG00000180834.3,ENSG00000180929.4,ENSG00000180998.7,ENSG00000181072.7,ENSG00000181085.10,ENSG00000181291.5,ENSG00000181322.9,ENSG00000181378.9,ENSG00000181409.7,ENSG00000181433.5,ENSG00000181449.2,ENSG00000181541.4,ENSG00000181585.3,ENSG00000181773.6,ENSG00000182050.9,ENSG00000182103.3,ENSG00000182132.8,ENSG00000182168.10,ENSG00000182175.9,ENSG00000182272.7,ENSG00000182329.6,ENSG00000182508.9,ENSG00000182600.5,ENSG00000182601.6,ENSG00000182632.10,ENSG00000182667.10,ENSG00000182698.7,ENSG00000182732.12,ENSG00000182771.13,ENSG00000182836.5,ENSG00000182851.2,ENSG00000182902.9,ENSG00000182912.6,ENSG00000182916.7,ENSG00000183044.7,ENSG00000183067.5,ENSG00000183114.6,ENSG00000183166.6,ENSG00000183196.4,ENSG00000183230.12,ENSG00000183273.2,ENSG00000183346.6,ENSG00000183473.5,ENSG00000183644.9,ENSG00000183682.7,ENSG00000183760.6,ENSG00000183773.11,ENSG00000183783.6,ENSG00000183831.6,ENSG00000183833.12,ENSG00000183837.8,ENSG00000183888.4,ENSG00000183908.5,ENSG00000183914.10,ENSG00000184005.9,ENSG00000184144.5,ENSG00000184221.8,ENSG00000184226.10,ENSG00000184261.4,ENSG00000184350.8,ENSG00000184368.11,ENSG00000184385.2,ENSG00000184408.5,ENSG00000184454.6,ENSG00000184471.6,ENSG00000184486.7,ENSG00000184524.5,ENSG00000184608.4,ENSG00000184905.4,ENSG00000184949.11,ENSG00000184984.8,ENSG00000185053.8,ENSG00000185055.6,ENSG00000185105.4,ENSG00000185250.11,ENSG00000185272.9,ENSG00000185519.8,ENSG00000185565.7,ENSG00000185610.6,ENSG0000018563</t>
  </si>
  <si>
    <t>UBERON:0002308</t>
  </si>
  <si>
    <t>nucleus of brain</t>
  </si>
  <si>
    <t>A neural nucleus that is part of the brain.</t>
  </si>
  <si>
    <t>CNhs10644,CNhs12318,CNhs12319,CNhs12321,CNhs12322,CNhs12324,CNhs13801,CNhs13802,CNhs13803,CNhs13808,CNhs13912,CNhs14071,CNhs14076,CNhs14080,CNhs14082,CNhs14083,CNhs14224,CNhs14549,CNhs14550,CNhs14618</t>
  </si>
  <si>
    <t>CATG00000000031.1,CATG00000000263.1,CATG00000000442.1,CATG00000000487.1,CATG00000000512.1,CATG00000000533.1,CATG00000000711.1,CATG00000000936.1,CATG00000000944.1,CATG00000000960.1,CATG00000001185.1,CATG00000001260.1,CATG00000001283.1,CATG00000001384.1,CATG00000001543.1,CATG00000001662.1,CATG00000001690.1,CATG00000001710.1,CATG00000001744.1,CATG00000001900.1,CATG00000001906.1,CATG00000001994.1,CATG00000002061.1,CATG00000002062.1,CATG00000002237.1,CATG00000002447.1,CATG00000002561.1,CATG00000002596.1,CATG00000002663.1,CATG00000002765.1,CATG00000002810.1,CATG00000002936.1,CATG00000003125.1,CATG00000003136.1,CATG00000003185.1,CATG00000003266.1,CATG00000003278.1,CATG00000003285.1,CATG00000003289.1,CATG00000003291.1,CATG00000003300.1,CATG00000003303.1,CATG00000003309.1,CATG00000003315.1,CATG00000003317.1,CATG00000003318.1,CATG00000003325.1,CATG00000003328.1,CATG00000003338.1,CATG00000003410.1,CATG00000003470.1,CATG00000003607.1,CATG00000003736.1,CATG00000003745.1,CATG00000003768.1,CATG00000003830.1,CATG00000003854.1,CATG00000003891.1,CATG00000003993.1,CATG00000004036.1,CATG00000004052.1,CATG00000004114.1,CATG00000004151.1,CATG00000004224.1,CATG00000004252.1,CATG00000004455.1,CATG00000004493.1,CATG00000004618.1,CATG00000004816.1,CATG00000004823.1,CATG00000004825.1,CATG00000004844.1,CATG00000004846.1,CATG00000004887.1,CATG00000005088.1,CATG00000005139.1,CATG00000005225.1,CATG00000005272.1,CATG00000005391.1,CATG00000005700.1,CATG00000005717.1,CATG00000005734.1,CATG00000005759.1,CATG00000005765.1,CATG00000005849.1,CATG00000005899.1,CATG00000005942.1,CATG00000006034.1,CATG00000006044.1,CATG00000006092.1,CATG00000006187.1,CATG00000006258.1,CATG00000006385.1,CATG00000006449.1,CATG00000006466.1,CATG00000006482.1,CATG00000006484.1,CATG00000006500.1,CATG00000006600.1,CATG00000006868.1,CATG00000006926.1,CATG00000006970.1,CATG00000007046.1,CATG00000007117.1,CATG00000007174.1,CATG00000007195.1,CATG00000007212.1,CATG00000007231.1,CATG00000007282.1,CATG00000007338.1,CATG00000007354.1,CATG00000007374.1,CATG00000007389.1,CATG00000007495.1,CATG00000007594.1,CATG00000007639.1,CATG00000007912.1,CATG00000007993.1,CATG00000008033.1,CATG00000008128.1,CATG00000008313.1,CATG00000008704.1,CATG00000008825.1,CATG00000008896.1,CATG00000008904.1,CATG00000008938.1,CATG00000008939.1,CATG00000008952.1,CATG00000009232.1,CATG00000009483.1,CATG00000009624.1,CATG00000009677.1,CATG00000009695.1,CATG00000009732.1,CATG00000009771.1,CATG00000009893.1,CATG00000010259.1,CATG00000010315.1,CATG00000010384.1,CATG00000010404.1,CATG00000010431.1,CATG00000010474.1,CATG00000010477.1,CATG00000010570.1,CATG00000010790.1,CATG00000010877.1,CATG00000010950.1,CATG00000010993.1,CATG00000011038.1,CATG00000011157.1,CATG00000011431.1,CATG00000011548.1,CATG00000011645.1,CATG00000011702.1,CATG00000012069.1,CATG00000012173.1,CATG00000012430.1,CATG00000012476.1,CATG00000012584.1,CATG00000012933.1,CATG00000013058.1,CATG00000013067.1,CATG00000013188.1,CATG00000013221.1,CATG00000013286.1,CATG00000013468.1,CATG00000013480.1,CATG00000013625.1,CATG00000013691.1,CATG00000013817.1,CATG00000014029.1,CATG00000014051.1,CATG00000014113.1,CATG00000014149.1,CATG00000014150.1,CATG00000014242.1,CATG00000014364.1,CATG00000014567.1,CATG00000014654.1,CATG00000014655.1,CATG00000014665.1,CATG00000014738.1,CATG00000014740.1,CATG00000014777.1,CATG00000014863.1,CATG00000015172.1,CATG00000015185.1,CATG00000015243.1,CATG00000015431.1,CATG00000015453.1,CATG00000015546.1,CATG00000015649.1,CATG00000015778.1,CATG00000015838.1,CATG00000015859.1,CATG00000015888.1,CATG00000016119.1,CATG00000016219.1,CATG00000016250.1,CATG00000016252.1,CATG00000016260.1,CATG00000016305.1,CATG00000016319.1,CATG00000016385.1,CATG00000016393.1,CATG00000016453.1,CATG00000016469.1,CATG00000016481.1,CATG00000016519.1,CATG00000016531.1,CATG00000016552.1,CATG00000016559.1,CATG00000016576.1,CATG00000016577.1,CATG00000016634.1,CATG00000016638.1,CATG00000016645.1,CATG00000016744.1,CATG00000016764.1,CATG00000016787.1,CATG00000016913.1,CATG00000016977.1,CATG00000017160.1,CATG00000017254.1,CATG00000017361.1,CATG00000017368.1,CATG00000017373.1,CATG00000017381.1,CATG00000017469.1,CATG00000017549.1,CATG00000017550.1,CATG00000017551.1,CATG00000017615.1,CATG00000017658.1,CATG00000017664.1,CATG00000017825.1,CATG00000017981.1,CATG00000017985.1,CATG00000018046.1,CATG00000018090.1,CATG00000018150.1,CATG00000018158.1,CATG00000018302.1,CATG00000018363.1,CATG00000018450.1,CATG00000018492.1,CATG00000018856.1,CATG00000019179.1,CATG00000019224.1,CATG00000019277.1,CATG00000019279.1,CATG00000019302.1,CATG00000019323.1,CATG00000019327.1,CATG00000019375.1,CATG00000019478.1,CATG00000019507.1,CATG00000019613.1,CATG00000019662.1,CATG00000019663.1,CATG00000019683.1,CATG00000019689.1,CATG00000019756.1,CATG00000019782.1,CATG00000019874.1,CATG00000019970.1,CATG00000020016.1,CATG00000020039.1,CATG00000020266.1,CATG00000020280.1,CATG00000020292.1,CATG00000020370.1,CATG00000020415.1,CATG00000020634.1,CATG00000020689.1,CATG00000020733.1,CATG00000020788.1,CATG00000020924.1,CATG00000021011.1,CATG00000021286.1,CATG00000021332.1,CATG00000021387.1,CATG00000021393.1,CATG00000021421.1,CATG00000021542.1,CATG00000021813.1,CATG00000021852.1,CATG00000021927.1,CATG00000022055.1,CATG00000022080.1,CATG00000022083.1,CATG00000022184.1,CATG00000022304.1,CATG00000022351.1,CATG00000022352.1,CATG00000022360.1,CATG00000022433.1,CATG00000022467.1,CATG00000022514.1,CATG00000022620.1,CATG00000022758.1,CATG00000022950.1,CATG00000023012.1,CATG00000023145.1,CATG00000023179.1,CATG00000023206.1,CATG00000023353.1,CATG00000023400.1,CATG00000023415.1,CATG00000023581.1,CATG00000023701.1,CATG00000023728.1,CATG00000023732.1,CATG00000023739.1,CATG00000023831.1,CATG00000023929.1,CATG00000023951.1,CATG00000023958.1,CATG00000023974.1,CATG00000023998.1,CATG00000024056.1,CATG00000024064.1,CATG00000024079.1,CATG00000024243.1,CATG00000024255.1,CATG00000024386.1,CATG00000024584.1,CATG00000024618.1,CATG00000024683.1,CATG00000024765.1,CATG00000024786.1,CATG00000024850.1,CATG00000024945.1,CATG00000025051.1,CATG00000025054.1,CATG00000025169.1,CATG00000025177.1,CATG00000025251.1,CATG00000025282.1,CATG00000025349.1,CATG00000025376.1,CATG00000025555.1,CATG00000025559.1,CATG00000025570.1,CATG00000025949.1,CATG00000026054.1,CATG00000026087.1,CATG00000026180.1,CATG00000026187.1,CATG00000026197.1,CATG00000026266.1,CATG00000026405.1,CATG00000026412.1,CATG00000026456.1,CATG00000026480.1,CATG00000026501.1,CATG00000026916.1,CATG00000026931.1,CATG00000027034.1,CATG00000027158.1,CATG00000027292.1,CATG00000027321.1,CATG00000027323.1,CATG00000027391.1,CATG00000027394.1,CATG00000027405.1,CATG00000027416.1,CATG00000027438.1,CATG00000027520.1,CATG00000027674.1,CATG00000027882.1,CATG00000027900.1,CATG00000028006.1,CATG00000028019.1,CATG00000028088.1,CATG00000028157.1,CATG00000028266.1,CATG00000028352.1,CATG00000028383.1,CATG00000028401.1,CATG00000028560.1,CATG00000028576.1,CATG00000028610.1,CATG00000028744.1,CATG00000028769.1,CATG00000028782.1,CATG00000028979.1,CATG00000029148.1,CATG00000029163.1,CATG00000029169.1,CATG00000029260.1,CATG00000029264.1,CATG00000029267.1,CATG00000029341.1,CATG00000029342.1,CATG00000029344.1,CATG00000029423.1,CATG00000029636.1,CATG00000029652.1,CATG00000029705.1,CATG00000029818.1,CATG00000030035.1,CATG00000030323.1,CATG00000030327.1,CATG00000030451.1,CATG00000030455.1,CATG00000030529.1,CATG00000030559.1,CATG00000030619.1,CATG00000030675.1,CATG00000030910.1,CATG00000030954.1,CATG00000031006.1,CATG00000031007.1,CATG00000031045.1,CATG00000031061.1,CATG00000031145.1,CATG00000031473.1,CATG00000031514.1,CATG00000031515.1,CATG00000031558.1,CATG00000031689.1,CATG00000031717.1,CATG00000031747.1,CATG00000032049.1,CATG00000032326.1,CATG00000032396.1,CATG00000032473.1,CATG00000032558.1,CATG00000032680.1,CATG00000032684.1,CATG00000032887.1,CATG00000032942.1,CATG00000032956.1,CATG00000032959.1,CATG00000033033.1,CATG00000033149.1,CATG00000033216.1,CATG00000033233.1,CATG00000033262.1,CATG00000033583.1,CATG00000033585.1,CATG00000033720.1,CATG00000033751.1,CATG00000033752.1,CATG00000033794.1,CATG00000033798.1,CATG00000033813.1,CATG00000033819.1,CATG00000033842.1,CATG00000033858.1,CATG00000033958.1,CATG00000034013.1,CATG00000034081.1,CATG00000034145.1,CATG00000034150.1,CATG00000034257.1,CATG00000034282.1,CATG00000034323.1,CATG00000034468.1,CATG00000034480.1,CATG00000034556.1,CATG00000034705.1,CATG00000034824.1,CATG00000034893.1,CATG00000035056.1,CATG00000035171.1,CATG00000035241.1,CATG00000035337.1,CATG00000035391.1,CATG00000035401.1,CATG00000035422.1,CATG00000035533.1,CATG00000035557.1,CATG00000035584.1,CATG00000035623.1,CATG00000035657.1,CATG00000035737.1,CATG00000035870.1,CATG00000036148.1,CATG00000036166.1,CATG00000036272.1,CATG00000036274.1,CATG00000036276.1,CATG00000036308.1,CATG00000036309.1,CATG00000036320.1,CATG00000036494.1,CATG00000036498.1,CATG00000036566.1,CATG00000036572.1,CATG00000036573.1,CATG00000036575.1,CATG00000036619.1,CATG00000036627.1,CATG00000036629.1,CATG00000036631.1,CATG00000036734.1,CATG00000036860.1,CATG00000036918.1,CATG00000036994.1,CATG00000036995.1,CATG00000037089.1,CATG00000037257.1,CATG00000037260.1,CATG00000037274.1,CATG00000037297.1,CATG00000037308.1,CATG00000037518.1,CATG00000037536.1,CATG00000037610.1,CATG00000037626.1,CATG00000037767.1,CATG00000037768.1,CATG00000037923.1,CATG00000037925.1,CATG00000038016.1,CATG00000038026.1,CATG00000038035.1,CATG00000038041.1,CATG00000038123.1,CATG00000038161.1,CATG00000038204.1,CATG00000038213.1,CATG00000038236.1,CATG00000038289.1,CATG00000038299.1,CATG00000038373.1,CATG00000038598.1,CATG00000038756.1,CATG00000038821.1,CATG00000038846.1,CATG00000038847.1,CATG00000039004.1,CATG00000039020.1,CATG00000039024.1,CATG00000039028.1,CATG00000039087.1,CATG00000039123.1,CATG00000039173.1,CATG00000039215.1,CATG00000039254.1,CATG00000039265.1,CATG00000039308.1,CATG00000039344.1,CATG00000039419.1,CATG00000039453.1,CATG00000039482.1,CATG00000039525.1,CATG00000039534.1,CATG00000039579.1,CATG00000039603.1,CATG00000039616.1,CATG00000039617.1,CATG00000039685.1,CATG00000039741.1,CATG00000039757.1,CATG00000039759.1,CATG00000039771.1,CATG00000039787.1,CATG00000039844.1,CATG00000039846.1,CATG00000039860.1,CATG00000039888.1,CATG00000039894.1,CATG00000039925.1,CATG00000039926.1,CATG00000039927.1,CATG00000039993.1,CATG00000039999.1,CATG00000040048.1,CATG00000040147.1,CATG00000040236.1,CATG00000040485.1,CATG00000040494.1,CATG00000040535.1,CATG00000040561.1,CATG00000040659.1,CATG00000040724.1,CATG00000040787.1,CATG00000040833.1,CATG00000040843.1,CATG00000040846.1,CATG00000040897.1,CATG00000040933.1,CATG00000041066.1,CATG00000041127.1,CATG00000041202.1,CATG00000041207.1,CATG00000041222.1,CATG00000041247.1,CATG00000041270.1,CATG00000041275.1,CATG00000041286.1,CATG00000041303.1,CATG00000041354.1,CATG00000041437.1,CATG00000041439.1,CATG00000041465.1,CATG00000041483.1,CATG00000041516.1,CATG00000041533.1,CATG00000041542.1,CATG00000041615.1,CATG00000041719.1,CATG00000042065.1,CATG00000042135.1,CATG00000042171.1,CATG00000042255.1,CATG00000042286.1,CATG00000042287.1,CATG00000042289.1,CATG00000042498.1,CATG00000042624.1,CATG00000042653.1,CATG00000042732.1,CATG00000042776.1,CATG00000042811.1,CATG00000042818.1,CATG00000042820.1,CATG00000042825.1,CATG00000042856.1,CATG00000043014.1,CATG00000043113.1,CATG00000043287.1,CATG00000043300.1,CATG00000043513.1,CATG00000043524.1,CATG00000043538.1,CATG00000043544.1,CATG00000043546.1,CATG00000043701.1,CATG00000043808.1,CATG00000043822.1,CATG00000043878.1,CATG00000043919.1,CATG00000043962.1,CATG00000043965.1,CATG00000044079.1,CATG00000044244.1,CATG00000044367.1,CATG00000044430.1,CATG00000044524.1,CATG00000044545.1,CATG00000044585.1,CATG00000044595.1,CATG00000044635.1,CATG00000044642.1,CATG00000044670.1,CATG00000044864.1,CATG00000044981.1,CATG00000045080.1,CATG00000045084.1,CATG00000045085.1,CATG00000045099.1,CATG00000045258.1,CATG00000045374.1,CATG00000045387.1,CATG00000045466.1,CATG00000045509.1,CATG00000045621.1,CATG00000045631.1,CATG00000045800.1,CATG00000045818.1,CATG00000045888.1,CATG00000046035.1,CATG00000046202.1,CATG00000046447.1,CATG00000046805.1,CATG00000046872.1,CATG00000046943.1,CATG00000046961.1,CATG00000047024.1,CATG00000047027.1,CATG00000047038.1,CATG00000047049.1,CATG00000047069.1,CATG00000047222.1,CATG00000047280.1,CATG00000047287.1,CATG00000047323.1,CATG00000047364.1,CATG00000047453.1,CATG00000047487.1,CATG00000047489.1,CATG00000047568.1,CATG00000047636.1,CATG00000047858.1,CATG00000047891.1,CATG00000047893.1,CATG00000047911.1,CATG00000047935.1,CATG00000048152.1,CATG00000048179.1,CATG00000048359.1,CATG00000048482.1,CATG00000048508.1,CATG00000048737.1,CATG00000049026.1,CATG00000049110.1,CATG00000049133.1,CATG00000049366.1,CATG00000049425.1,CATG00000049514.1,CATG00000049920.1,CATG00000049923.1,CATG00000049924.1,CATG00000049947.1,CATG00000049954.1,CATG00000050150.1,CATG00000050337.1,CATG00000050522.1,CATG00000050585.1,CATG00000050870.1,CATG00000051058.1,CATG00000051130.1,CATG00000051235.1,CATG00000051350.1,CATG00000051535.1,CATG00000051571.1,CATG00000051645.1,CATG00000051699.1,CATG00000051723.1,CATG00000051761.1,CATG00000051841.1,CATG00000051891.1,CATG00000052002.1,CATG00000052095.1,CATG00000052113.1,CATG00000052141.1,CATG00000052142.1,CATG00000052298.1,CATG00000052345.1,CATG00000052348.1,CATG00000052531.1,CATG00000052582.1,CATG00000052650.1,CATG00000052670.1,CATG00000052799.1,CATG00000052839.1,CATG00000052919.1,CATG00000052961.1,CATG00000053067.1,CATG00000053087.1,CATG00000053133.1,CATG00000053183.1,CATG00000053184.1,CATG00000053198.1,CATG00000053286.1,CATG00000053329.1,CATG00000053334.1,CATG00000053385.1,CATG00000053427.1,CATG00000053464.1,CATG00000053477.1,CATG00000053610.1,CATG00000053682.1,CATG00000053809.1,CATG00000053862.1,CATG00000053864.1,CATG00000053878.1,CATG00000053901.1,CATG00000053929.1,CATG00000054017.1,CATG00000054033.1,CATG00000054046.1,CATG00000054234.1,CATG00000054284.1,CATG00000054354.1,CATG00000054413.1,CATG00000054518.1,CATG00000054527.1,CATG00000054642.1,CATG00000054646.1,CATG00000054690.1,CATG00000054693.1,CATG00000055021.1,CATG00000055081.1,CATG00000055083.1,CATG00000055132.1,CATG00000055307.1,CATG00000055381.1,CATG00000055463.1,CATG00000055877.1,CATG00000055882.1,CATG00000056050.1,CATG00000056063.1,CATG00000056188.1,CATG00000056232.1,CATG00000056280.1,CATG00000056574.1,CATG00000056897.1,CATG00000056934.1,CATG00000056944.1,CATG00000057103.1,CATG00000057149.1,CATG00000057154.1,CATG00000057174.1,CATG00000057209.1,CATG00000057229.1,CATG00000057258.1,CATG00000057268.1,CATG00000057297.1,CATG00000057342.1,CATG00000057421.1,CATG00000057491.1,CATG00000057564.1,CATG00000057570.1,CATG00000057664.1,CATG00000057669.1,CATG00000057756.1,CATG00000057762.1,CATG00000057802.1,CATG00000057817.1,CATG00000057964.1,CATG00000057992.1,CATG00000057998.1,CATG00000058006.1,CATG00000058059.1,CATG00000058072.1,CATG00000058081.1,CATG00000058112.1,CATG00000058120.1,CATG00000058125.1,CATG00000058251.1,CATG00000058274.1,CATG00000058334.1,CATG00000058488.1,CATG00000058545.1,CATG00000058672.1,CATG00000058738.1,CATG00000058866.1,CATG00000058915.1,CATG00000059140.1,CATG00000059162.1,CATG00000059212.1,CATG00000059224.1,CATG00000059257.1,CATG00000059285.1,CATG00000059456.1,CATG00000059477.1,CATG00000059598.1,CATG00000059618.1,CATG00000059787.1,CATG00000060068.1,CATG00000060069.1,CATG00000060177.1,CATG00000060254.1,CATG00000060295.1,CATG00000060361.1,CATG00000060405.1,CATG00000060519.1,CATG00000060563.1,CATG00000060668.1,CATG00000060742.1,CATG00000060795.1,CATG00000060811.1,CATG00000060819.1,CATG00000060862.1,CATG00000060867.1,CATG00000060946.1,CATG00000061008.1,CATG00000061010.1,CATG00000061114.1,CATG00000061170.1,CATG00000061182.1,CATG00000061316.1,CATG00000061390.1,CATG00000061444.1,CATG00000061487.1,CATG00000061501.1,CATG00000061587.1,CATG00000061639.1,CATG00000061768.1,CATG00000061804.1,CATG00000061929.1,CATG00000061961.1,CATG00000061966.1,CATG00000061968.1,CATG00000062037.1,CATG00000062054.1,CATG00000062195.1,CATG00000062196.1,CATG00000062238.1,CATG00000062280.1,CATG00000062380.1,CATG00000062416.1,CATG00000062446.1,CATG00000062448.1,CATG00000062514.1,CATG00000062678.1,CATG00000062725.1,CATG00000062788.1,CATG00000062802.1,CATG00000062875.1,CATG00000062885.1,CATG00000062986.1,CATG00000063058.1,CATG00000063089.1,CATG00000063126.1,CATG00000063171.1,CATG00000063189.1,CATG00000063319.1,CATG00000063534.1,CATG00000063589.1,CATG00000063691.1,CATG00000063720.1,CATG00000063727.1,CATG00000063877.1,CATG00000064074.1,CATG00000064299.1,CATG00000064422.1,CATG00000064470.1,CATG00000064694.1,CATG00000064744.1,CATG00000064750.1,CATG00000064897.1,CATG00000064916.1,CATG00000064965.1,CATG00000065037.1,CATG00000065054.1,CATG00000065324.1,CATG00000065359.1,CATG00000065672.1,CATG00000065699.1,CATG00000065719.1,CATG00000065722.1,CATG00000065811.1,CATG00000065849.1,CATG00000065920.1,CATG00000065958.1,CATG00000065998.1,CATG00000066030.1,CATG00000066034.1,CATG00000066151.1,CATG00000066191.1,CATG00000066210.1,CATG00000066212.1,CATG00000066268.1,CATG00000066476.1,CATG00000066647.1,CATG00000066648.1,CATG00000066837.1,CATG00000066844.1,CATG00000066868.1,CATG00000067038.1,CATG00000067071.1,CATG00000067116.1,CATG00000067417.1,CATG00000067418.1,CATG00000067423.1,CATG00000067469.1,CATG00000067478.1,CATG00000067526.1,CATG00000067617.1,CATG00000067633.1,CATG00000067693.1,CATG00000067712.1,CATG00000067830.1,CATG00000068171.1,CATG00000068251.1,CATG00000068391.1,CATG00000068571.1,CATG00000068644.1,CATG00000068824.1,CATG00000068900.1,CATG00000068978.1,CATG00000068982.1,CATG00000069194.1,CATG00000069256.1,CATG00000069449.1,CATG00000069480.1,CATG00000069907.1,CATG00000070055.1,CATG00000070175.1,CATG00000070412.1,CATG00000070521.1,CATG00000070950.1,CATG00000071006.1,CATG00000071009.1,CATG00000071146.1,CATG00000071161.1,CATG00000071168.1,CATG00000071172.1,CATG00000071656.1,CATG00000071657.1,CATG00000071701.1,CATG00000071708.1,CATG00000071776.1,CATG00000071884.1,CATG00000071904.1,CATG00000071965.1,CATG00000072013.1,CATG00000072018.1,CATG00000072049.1,CATG00000072098.1,CATG00000072102.1,CATG00000072220.1,CATG00000072343.1,CATG00000072362.1,CATG00000072405.1,CATG00000072454.1,CATG00000072456.1,CATG00000072458.1,CATG00000072505.1,CATG00000072593.1,CATG00000072634.1,CATG00000072770.1,CATG00000073065.1,CATG00000073067.1,CATG00000073082.1,CATG00000073171.1,CATG00000073242.1,CATG00000073288.1,CATG00000073400.1,CATG00000073532.1,CATG00000073548.1,CATG00000073720.1,CATG00000073741.1,CATG00000073851.1,CATG00000073889.1,CATG00000074072.1,CATG00000074406.1,CATG00000074415.1,CATG00000074419.1,CATG00000074492.1,CATG00000074518.1,CATG00000074664.1,CATG00000074691.1,CATG00000074717.1,CATG00000074850.1,CATG00000074857.1,CATG00000075119.1,CATG00000075144.1,CATG00000075148.1,CATG00000075150.1,CATG00000075151.1,CATG00000075184.1,CATG00000075188.1,CATG00000075192.1,CATG00000075194.1,CATG00000075203.1,CATG00000075290.1,CATG00000075373.1,CATG00000075498.1,CATG00000075616.1,CATG00000075973.1,CATG00000076032.1,CATG00000076307.1,CATG00000076514.1,CATG00000076574.1,CATG00000076708.1,CATG00000076863.1,CATG00000076883.1,CATG00000076886.1,CATG00000076945.1,CATG00000076989.1,CATG00000076994.1,CATG00000077031.1,CATG00000077371.1,CATG00000077393.1,CATG00000077438.1,CATG00000077499.1,CATG00000077514.1,CATG00000077569.1,CATG00000077624.1,CATG00000077719.1,CATG00000077729.1,CATG00000077739.1,CATG00000077761.1,CATG00000077809.1,CATG00000077851.1,CATG00000077872.1,CATG00000077993.1,CATG00000077997.1,CATG00000078144.1,CATG00000078153.1,CATG00000078202.1,CATG00000078238.1,CATG00000078284.1,CATG00000078295.1,CATG00000078481.1,CATG00000078562.1,CATG00000078608.1,CATG00000078703.1,CATG00000078881.1,CATG00000078942.1,CATG00000079011.1,CATG00000079092.1,CATG00000079519.1,CATG00000079525.1,CATG00000079668.1,CATG00000079768.1,CATG00000079984.1,CATG00000080008.1,CATG00000080033.1,CATG00000080162.1,CATG00000080174.1,CATG00000080176.1,CATG00000080192.1,CATG00000080231.1,CATG00000080370.1,CATG00000080416.1,CATG00000080429.1,CATG00000080439.1,CATG00000080447.1,CATG00000080531.1,CATG00000080533.1,CATG00000080572.1,CATG00000080713.1,CATG00000080797.1,CATG00000080922.1,CATG00000081067.1,CATG00000081154.1,CATG00000081169.1,CATG00000081189.1,CATG00000081364.1,CATG00000081381.1,CATG00000081408.1,CATG00000081468.1,CATG00000081524.1,CATG00000081561.1,CATG00000081943.1,CATG00000081952.1,CATG00000081953.1,CATG00000081959.1,CATG00000082071.1,CATG00000082241.1,CATG00000082299.1,CATG00000082306.1,CATG00000082354.1,CATG00000082414.1,CATG00000082419.1,CATG00000082615.1,CATG00000082696.1,CATG00000082803.1,CATG00000082809.1,CATG00000082943.1,CATG00000083004.1,CATG00000083222.1,CATG00000083504.1,CATG00000083657.1,CATG00000083669.1,CATG00000083770.1,CATG00000083795.1,CATG00000083808.1,CATG00000083846.1,CATG00000083874.1,CATG00000083913.1,CATG00000084208.1,CATG00000084214.1,CATG00000084301.1,CATG00000084307.1,CATG00000084554.1,CATG00000084649.1,CATG00000084669.1,CATG00000084670.1,CATG00000084804.1,CATG00000084819.1,CATG00000084834.1,CATG00000084905.1,CATG00000084956.1,CATG00000085038.1,CATG00000085304.1,CATG00000085310.1,CATG00000085339.1,CATG00000085368.1,CATG00000085379.1,CATG00000085406.1,CATG00000085433.1,CATG00000085644.1,CATG00000085674.1,CATG00000085679.1,CATG00000085686.1,CATG00000085699.1,CATG00000085700.1,CATG00000085714.1,CATG00000085716.1,CATG00000085737.1,CATG00000085745.1,CATG00000086414.1,CATG00000086430.1,CATG00000086451.1,CATG00000086553.1,CATG00000086682.1,CATG00000086831.1,CATG00000086845.1,CATG00000086855.1,CATG00000086863.1,CATG00000086881.1,CATG00000086894.1,CATG00000086895.1,CATG00000086911.1,CATG00000087050.1,CATG00000087051.1,CATG00000087178.1,CATG00000087187.1,CATG00000087197.1,CATG00000087322.1,CATG00000087490.1,CATG00000087935.1,CATG00000088014.1,CATG00000088033.1,CATG00000088041.1,CATG00000088143.1,CATG00000088151.1,CATG00000088255.1,CATG00000088294.1,CATG00000088311.1,CATG00000088394.1,CATG00000088404.1,CATG00000088473.1,CATG00000088656.1,CATG00000088674.1,CATG00000088678.1,CATG00000088683.1,CATG00000088704.1,CATG00000088763.1,CATG00000088791.1,CATG00000088994.1,CATG00000089220.1,CATG00000089225.1,CATG00000089257.1,CATG00000089308.1,CATG00000089352.1,CATG00000089402.1,CATG00000089459.1,CATG00000089581.1,CATG00000089585.1,CATG00000089590.1,CATG00000089680.1,CATG00000089684.1,CATG00000089825.1,CATG00000090028.1,CATG00000090147.1,CATG00000090190.1,CATG00000090250.1,CATG00000090688.1,CATG00000090731.1,CATG00000090754.1,CATG00000090759.1,CATG00000090761.1,CATG00000090764.1,CATG00000090770.1,CATG00000090771.1,CATG00000090775.1,CATG00000090776.1,CATG00000090792.1,CATG00000090795.1,CATG00000090797.1,CATG00000090844.1,CATG00000090961.1,CATG00000090991.1,CATG00000091112.1,CATG00000091247.1,CATG00000091287.1,CATG00000091305.1,CATG00000091736.1,CATG00000091799.1,CATG00000091894.1,CATG00000091904.1,CATG00000092121.1,CATG00000092165.1,CATG00000092239.1,CATG00000092298.1,CATG00000092300.1,CATG00000092318.1,CATG00000092345.1,CATG00000092542.1,CATG00000092544.1,CATG00000092564.1,CATG00000092568.1,CATG00000092575.1,CATG00000092578.1,CATG00000092581.1,CATG00000092598.1,CATG00000092603.1,CATG00000092610.1,CATG00000092653.1,CATG00000092685.1,CATG00000092751.1,CATG00000092810.1,CATG00000092891.1,CATG00000092952.1,CATG00000093063.1,CATG00000093220.1,CATG00000093280.1,CATG00000093297.1,CATG00000093350.1,CATG00000093365.1,CATG00000093373.1,CATG00000093672.1,CATG00000093674.1,CATG00000093936.1,CATG00000093989.1,CATG00000093999.1,CATG00000094057.1,CATG00000094140.1,CATG00000094163.1,CATG00000094169.1,CATG00000094237.1,CATG00000094263.1,CATG00000094316.1,CATG00000094466.1,CATG00000094716.1,CATG00000094721.1,CATG00000094726.1,CATG00000094728.1,CATG00000094887.1,CATG00000094986.1,CATG00000095118.1,CATG00000095248.1,CATG00000095444.1,CATG00000095531.1,CATG00000095582.1,CATG00000095666.1,CATG00000095701.1,CATG00000095755.1,CATG00000095763.1,CATG00000095815.1,CATG00000095965.1,CATG00000095982.1,CATG00000096042.1,CATG00000096069.1,CATG00000096087.1,CATG00000096122.1,CATG00000096140.1,CATG00000096171.1,CATG00000096186.1,CATG00000096261.1,CATG00000096332.1,CATG00000096501.1,CATG00000096524.1,CATG00000096714.1,CATG00000096977.1,CATG00000097059.1,CATG00000097082.1,CATG00000097211.1,CATG00000097357.1,CATG00000097360.1,CATG00000097445.1,CATG00000097451.1,CATG00000097465.1,CATG00000097554.1,CATG00000097560.1,CATG00000097665.1,CATG00000097673.1,CATG00000097758.1,CATG00000097794.1,CATG00000097867.1,CATG00000097894.1,CATG00000097905.1,CATG00000097943.1,CATG00000097991.1,CATG00000098071.1,CATG00000098146.1,CATG00000098250.1,CATG00000098315.1,CATG00000098346.1,CATG00000098466.1,CATG00000098696.1,CATG00000098703.1,CATG00000099034.1,CATG00000099135.1,CATG00000099457.1,CATG00000099461.1,CATG00000099522.1,CATG00000099523.1,CATG00000099538.1,CATG00000099569.1,CATG00000099597.1,CATG00000099926.1,CATG00000100181.1,CATG00000100233.1,CATG00000100290.1,CATG00000100509.1,CATG00000100625.1,CATG00000100664.1,CATG00000100676.1,CATG00000100855.1,CATG00000100975.1,CATG00000101245.1,CATG00000101272.1,CATG00000101283.1,CATG00000101344.1,CATG00000101373.1,CATG00000101393.1,CATG00000101402.1,CATG00000101427.1,CATG00000101468.1,CATG00000101480.1,CATG00000101520.1,CATG00000101633.1,CATG00000101639.1,CATG00000101644.1,CATG00000101660.1,CATG00000101757.1,CATG00000101766.1,CATG00000101811.1,CATG00000101985.1,CATG00000102004.1,CATG00000102128.1,CATG00000102142.1,CATG00000102173.1,CATG00000102353.1,CATG00000102378.1,CATG00000102414.1,CATG00000102429.1,CATG00000102592.1,CATG00000102807.1,CATG00000102808.1,CATG00000102810.1,CATG00000102873.1,CATG00000103048.1,CATG00000103117.1,CATG00000103455.1,CATG00000103509.1,CATG00000103763.1,CATG00000104128.1,CATG00000104172.1,CATG00000104377.1,CATG00000104381.1,CATG00000104407.1,CATG00000104457.1,CATG00000104472.1,CATG00000104591.1,CATG00000104592.1,CATG00000104902.1,CATG00000104911.1,CATG00000104942.1,CATG00000105255.1,CATG00000105259.1,CATG00000105265.1,CATG00000105286.1,CATG00000105464.1,CATG00000105544.1,CATG00000105748.1,CATG00000105769.1,CATG00000105770.1,CATG00000105927.1,CATG00000106073.1,CATG00000106110.1,CATG00000106211.1,CATG00000106259.1,CATG00000106279.1,CATG00000106511.1,CATG00000106639.1,CATG00000106897.1,CATG00000106979.1,CATG00000107019.1,CATG00000107058.1,CATG00000107096.1,CATG00000107157.1,CATG00000107192.1,CATG00000107245.1,CATG00000107276.1,CATG00000107354.1,CATG00000107433.1,CATG00000107494.1,CATG00000107529.1,CATG00000107608.1,CATG00000107762.1,CATG00000107951.1,CATG00000108026.1,CATG00000108031.1,CATG00000108296.1,CATG00000108306.1,CATG00000108345.1,CATG00000108424.1,CATG00000108477.1,CATG00000108524.1,CATG00000108541.1,CATG00000108656.1,CATG00000108673.1,CATG00000108674.1,CATG00000108815.1,CATG00000108830.1,CATG00000108835.1,CATG00000108839.1,CATG00000108992.1,CATG00000109046.1,CATG00000109065.1,CATG00000109118.1,CATG00000109141.1,CATG00000109254.1,CATG00000109636.1,CATG00000109735.1,CATG00000109763.1,CATG00000109807.1,CATG00000109851.1,CATG00000109856.1,CATG00000109912.1,CATG00000109959.1,CATG00000109967.1,CATG00000109993.1,CATG00000110023.1,CATG00000110095.1,CATG00000110224.1,CATG00000110325.1,CATG00000110387.1,CATG00000110402.1,CATG00000110403.1,CATG00000110436.1,CATG00000110596.1,CATG00000110751.1,CATG00000110752.1,CATG00000110758.1,CATG00000110764.1,CATG00000110765.1,CATG00000110773.1,CATG00000110774.1,CATG00000110795.1,CATG00000110805.1,CATG00000110816.1,CATG00000110822.1,CATG00000110857.1,CATG00000111063.1,CATG00000111065.1,CATG00000111066.1,CATG00000111174.1,CATG00000111196.1,CATG00000111198.1,CATG00000111602.1,CATG00000111609.1,CATG00000111634.1,CATG00000111654.1,CATG00000112054.1,CATG00000112074.1,CATG00000112143.1,CATG00000112146.1,CATG00000112171.1,CATG00000112223.1,CATG00000112227.1,CATG00000112333.1,CATG00000112398.1,CATG00000112521.1,CATG00000112574.1,CATG00000112575.1,CATG00000112641.1,CATG00000112642.1,CATG00000112643.1,CATG00000112646.1,CATG00000112696.1,CATG00000112709.1,CATG00000112790.1,CATG00000112948.1,CATG00000112957.1,CATG00000113163.1,CATG00000113223.1,CATG00000113318.1,CATG00000113673.1,CATG00000113677.1,CATG00000113693.1,CATG00000113699.1,CATG00000114029.1,CATG00000114144.1,CATG00000114145.1,CATG00000114148.1,CATG00000114165.1,CATG00000114167.1,CATG00000114354.1,CATG00000114514.1,CATG00000114593.1,CATG00000114605.1,CATG00000114643.1,CATG00000114724.1,CATG00000115249.1,CATG00000115525.1,CATG00000115640.1,CATG00000115668.1,CATG00000115855.1,CATG00000115891.1,CATG00000115988.1,CATG00000115992.1,CATG00000116003.1,CATG00000116086.1,CATG00000116115.1,CATG00000116175.1,CATG00000116207.1,CATG00000116212.1,CATG00000116213.1,CATG00000116216.1,CATG00000116228.1,CATG00000116261.1,CATG00000116275.1,CATG00000116280.1,CATG00000116360.1,CATG00000116401.1,CATG00000116524.1,CATG00000116526.1,CATG00000116531.1,CATG00000116540.1,CATG00000116577.1,CATG00000116820.1,CATG00000116822.1,CATG00000116828.1,CATG00000116885.1,CATG00000116914.1,CATG00000116951.1,CATG00000116995.1,CATG00000117002.1,CATG00000117005.1,CATG00000117022.1,CATG00000117056.1,CATG00000117097.1,CATG00000117214.1,CATG00000117224.1,CATG00000117227.1,CATG00000117243.1,CATG00000117352.1,CATG00000117364.1,CATG00000117428.1,CATG00000117479.1,CATG00000117523.1,CATG00000117524.1,CATG00000117610.1,CATG00000117612.1,CATG00000117623.1,CATG00000117630.1,CATG00000117636.1,CATG00000117657.1,CATG00000117677.1,CATG00000117761.1,CATG00000117900.1,CATG00000117930.1,CATG00000118066.1,CATG00000118075.1,CATG00000118221.1,CATG00000118225.1,CATG00000118287.1,CATG00000118331.1,CATG00000118375.1,CATG00000118395.1,CATG00000118425.1,ENSG00000001561.6,ENSG00000001629.5,ENSG00000003987.9,ENSG00000005379.11,ENSG00000005513.9,ENSG00000005981.8,ENSG00000006042.7,ENSG00000006116.3,ENSG00000006128.7,ENSG00000006210.6,ENSG00000006377.9,ENSG00000006611.11,ENSG00000006747.10,ENSG00000007174.13,ENSG00000007516.9,ENSG00000008118.5,ENSG00000008277.10,ENSG00000008735.10,ENSG00000008952.12,ENSG00000010282.10,ENSG00000011201.6,ENSG00000011332.15,ENSG00000011426.6,ENSG00000011677.8,ENSG00000013293.5,ENSG00000015592.12,ENSG00000017373.11,ENSG00000018189.8,ENSG00000018236.10,ENSG00000018625.10,ENSG00000019144.12,ENSG00000019995.6,ENSG00000020129.11,ENSG00000021300.9,ENSG00000021645.13,ENSG00000023516.7,ENSG00000033122.14,ENSG00000034239.6,ENSG00000036530.4,ENSG00000038219.8,ENSG00000042304.6,ENSG00000046653.10,ENSG00000046889.14,ENSG00000047579.15,ENSG00000047662.4,ENSG00000048540.10,ENSG00000049089.9,ENSG00000050438.12,ENSG00000053438.7,ENSG00000053524.7,ENSG00000053702.10,ENSG00000054179.7,ENSG00000054356.9,ENSG00000054523.12,ENSG00000054690.9,ENSG00000054793.9,ENSG00000058335.11,ENSG00000058404.15,ENSG00000058673.11,ENSG00000059915.12,ENSG00000061918.8,ENSG00000062096.10,ENSG00000063015.15,ENSG00000063180.4,ENSG00000064042.13,ENSG00000064393.11,ENSG00000064651.9,ENSG00000064787.8,ENSG00000066032.14,ENSG00000066248.10,ENSG00000066382.12,ENSG00000066468.16,ENSG00000067141.12,ENSG00000067606.11,ENSG00000067840.8,ENSG00000067842.13,ENSG00000068078.13,ENSG00000068615.12,ENSG00000069712.9,ENSG00000070214.11,ENSG00000070388.7,ENSG00000070748.13,ENSG00000071991.4,ENSG00000072134.11,ENSG00000072182.8,ENSG00000072315.3,ENSG00000073417.10,ENSG00000073464.7,ENSG00000074211.9,ENSG00000075035.5,ENSG00000075043.13,ENSG00000075429.4,ENSG00000075461.5,ENSG00000075711.16,ENSG00000076864.15,ENSG00000077063.6,ENSG00000077080.5,ENSG00000077616.6,ENSG00000078018.15,ENSG00000078295.11,ENSG00000078328.15,ENSG00000078549.10,ENSG00000078579.8,ENSG00000078725.8,ENSG00000078804.8,ENSG00000078814.11,ENSG00000079215.9,ENSG00000079337.11,ENSG00000079819.12,ENSG00000080224.13,ENSG00000080493.9,ENSG00000080572.8,ENSG00000080822.12,ENSG00000081138.9,ENSG00000081479.8,ENSG00000081818.1,ENSG00000081913.9,ENSG00000082556.6,ENSG00000082805.15,ENSG00000083067.18,ENSG00000084453.12,ENSG00000084710.9,ENSG00000084764.6,ENSG00000086205.12,ENSG00000086288.7,ENSG00000087085.9,ENSG00000087250.4,ENSG00000087258.9,ENSG00000087495.12,ENSG00000088367.16,ENSG00000088387.13,ENSG00000088538.12,ENSG00000088899.10,ENSG00000089041.12,ENSG00000089048.10,ENSG00000089250.14,ENSG00000089505.13,ENSG00000089558.4,ENSG00000089847.8,ENSG00000091129.15,ENSG00000091428.13,ENSG00000091513.10,ENSG00000091656.11,ENSG00000091664.7,ENSG00000092051.12,ENSG00000092096.10,ENSG00000092421.12,ENSG00000092529.18,ENSG00000092964.12,ENSG00000099822.2,ENSG00000099949.14,ENSG00000099954.14,ENSG00000099984.6,ENSG00000100033.12,ENSG00000100146.12,ENSG00000100191.4,ENSG00000100276.9,ENSG00000100285.9,ENSG00000100302.6,ENSG00000100341.7,ENSG00000100346.13,ENSG00000100399.11,ENSG00000100427.11,ENSG00000100473.11,ENSG00000100490.5,ENSG00000100505.9,ENSG00000100884.5,ENSG00000101049.10,ENSG00000101098.8,ENSG00000101144.8,ENSG00000101180.11,ENSG00000101197.8,ENSG00000101198.10,ENSG00000101203.12,ENSG00000101222.8,ENSG00000101276.10,ENSG00000101327.4,ENSG00000101438.3,ENSG00000101463.5,ENSG00000101489.14,ENSG00000101542.5,ENSG</t>
  </si>
  <si>
    <t>UBERON:0002323</t>
  </si>
  <si>
    <t>coelemic cavity lumen</t>
  </si>
  <si>
    <t>The cavity within the body of all animals higher than the coelenterates and certain primitive worms, formed by the splitting of the embryonic mesoderm into two layers. In mammals it forms the peritoneal, pleural, and pericardial cavities.</t>
  </si>
  <si>
    <t>CNhs10616,CNhs10626,CNhs10631,CNhs10632,CNhs10651,CNhs10851,CNhs10877,CNhs11054,CNhs11065,CNhs11756,CNhs11779,CNhs11902,CNhs12013,CNhs12067,CNhs12068,CNhs12848,CNhs12851,CNhs12998</t>
  </si>
  <si>
    <t>CATG00000001258.1,CATG00000005766.1,CATG00000006805.1,CATG00000011984.1,CATG00000023409.1,CATG00000025701.1,CATG00000038395.1,CATG00000042556.1,CATG00000044430.1,CATG00000047658.1,CATG00000048246.1,CATG00000049937.1,CATG00000061625.1,CATG00000062658.1,CATG00000070512.1,CATG00000071068.1,CATG00000071656.1,CATG00000075693.1,CATG00000081190.1,CATG00000081784.1,CATG00000087736.1,CATG00000088892.1,CATG00000091958.1,CATG00000096088.1,CATG00000097163.1,CATG00000109879.1,CATG00000109882.1,CATG00000115290.1,ENSG00000006016.6,ENSG00000012223.8,ENSG00000015413.5,ENSG00000049540.12,ENSG00000050555.13,ENSG00000054938.11,ENSG00000065325.8,ENSG00000066185.8,ENSG00000080007.6,ENSG00000086159.8,ENSG00000100191.4,ENSG00000100249.4,ENSG00000101251.7,ENSG00000101280.6,ENSG00000103888.11,ENSG00000104537.12,ENSG00000105664.6,ENSG00000105668.3,ENSG00000106013.8,ENSG00000106483.7,ENSG00000107796.8,ENSG00000111341.5,ENSG00000111799.16,ENSG00000112214.6,ENSG00000112562.14,ENSG00000112936.14,ENSG00000114654.6,ENSG00000115255.6,ENSG00000116194.8,ENSG00000116833.9,ENSG00000117215.10,ENSG00000118526.6,ENSG00000122176.10,ENSG00000123999.4,ENSG00000125414.14,ENSG00000126467.6,ENSG00000129965.9,ENSG00000130176.3,ENSG00000130234.6,ENSG00000130300.4,ENSG00000131668.9,ENSG00000132972.14,ENSG00000133392.12,ENSG00000133800.4,ENSG00000134533.2,ENSG00000136574.13,ENSG00000137808.12,ENSG00000137809.12,ENSG00000138615.4,ENSG00000139194.3,ENSG00000139549.2,ENSG00000140009.14,ENSG00000140092.10,ENSG00000140527.10,ENSG00000140955.6,ENSG00000143125.5,ENSG00000143196.4,ENSG00000143412.5,ENSG00000143443.9,ENSG00000143768.7,ENSG00000144649.4,ENSG00000144837.4,ENSG00000147206.12,ENSG00000152049.5,ENSG00000152463.10,ENSG00000153002.7,ENSG00000155754.10,ENSG00000156234.7,ENSG00000157093.4,ENSG00000157502.8,ENSG00000157578.9,ENSG00000160862.8,ENSG00000161594.6,ENSG00000161649.8,ENSG00000161798.6,ENSG00000162753.10,ENSG00000162877.8,ENSG00000163017.9,ENSG00000163071.6,ENSG00000163239.8,ENSG00000163395.12,ENSG00000163431.11,ENSG00000163520.9,ENSG00000163746.7,ENSG00000163958.9,ENSG00000164530.9,ENSG00000165072.9,ENSG00000165807.3,ENSG00000166246.9,ENSG00000166960.12,ENSG00000167311.9,ENSG00000167748.6,ENSG00000168004.5,ENSG00000168491.5,ENSG00000171772.11,ENSG00000172139.10,ENSG00000172476.3,ENSG00000172554.7,ENSG00000173557.10,ENSG00000173809.11,ENSG00000173838.7,ENSG00000174348.9,ENSG00000174640.8,ENSG00000174951.6,ENSG00000176563.5,ENSG00000177994.11,ENSG00000179071.3,ENSG00000180383.3,ENSG00000180481.6,ENSG00000180914.6,ENSG00000181619.11,ENSG00000182208.8,ENSG00000182584.4,ENSG00000183160.8,ENSG00000183242.7,ENSG00000183671.8,ENSG00000183844.12,ENSG00000184160.6,ENSG00000184937.8,ENSG00000185681.8,ENSG00000186340.10,ENSG00000186453.8,ENSG00000187726.4,ENSG00000188488.9,ENSG00000188783.5,ENSG00000189292.11,ENSG00000189409.8,ENSG00000196167.5,ENSG00000196388.4,ENSG00000196604.7,ENSG00000196711.4,ENSG00000197181.7,ENSG00000197614.6,ENSG00000203907.5,ENSG00000204176.9,ENSG00000204936.5,ENSG00000205002.3,ENSG00000205181.5,ENSG00000205628.2,ENSG00000207562.1,ENSG00000207811.1,ENSG00000207864.1,ENSG00000208035.1,ENSG00000211592.2,ENSG00000211649.2,ENSG00000211933.2,ENSG00000211937.2,ENSG00000211974.2,ENSG00000213204.4,ENSG00000213494.5,ENSG00000215869.3,ENSG00000215910.3,ENSG00000216921.3,ENSG00000218823.1,ENSG00000220908.2,ENSG00000223561.2,ENSG00000223652.2,ENSG00000223764.2,ENSG00000224743.2,ENSG00000225670.3,ENSG00000225828.1,ENSG00000226510.1,ENSG00000226622.1,ENSG00000227220.1,ENSG00000229373.4,ENSG00000232229.1,ENSG00000232756.1,ENSG00000233438.1,ENSG00000234362.1,ENSG00000235079.1,ENSG00000235636.1,ENSG00000236024.1,ENSG00000236166.1,ENSG00000236383.3,ENSG00000236393.1,ENSG00000238098.4,ENSG00000239704.6,ENSG00000240747.3,ENSG00000241560.1,ENSG00000241644.2,ENSG00000242441.3,ENSG00000242781.1,ENSG00000243500.1,ENSG00000243955.1,ENSG00000244649.2,ENSG00000246095.2,ENSG00000247595.2,ENSG00000248498.3,ENSG00000249267.2,ENSG00000250424.3,ENSG00000251154.1,ENSG00000253163.1,ENSG00000253658.1,ENSG00000253864.1,ENSG00000254605.1,ENSG00000254959.2,ENSG00000255027.2,ENSG00000255346.5,ENSG00000255727.1,ENSG00000256309.1,ENSG00000257259.1,ENSG00000257501.2,ENSG00000258633.1,ENSG00000258642.1,ENSG00000258773.1,ENSG00000259134.1,ENSG00000259353.1,ENSG00000259450.1,ENSG00000259803.2,ENSG00000263812.1,ENSG00000264535.1,ENSG00000266168.1,ENSG00000267045.1,ENSG00000267097.1,ENSG00000267405.1,ENSG00000267795.1,ENSG00000268505.1,ENSG00000268894.2,ENSG00000271584.1,ENSG00000272243.1,ENSG00000272502.1,ENSG00000272514.1,ENSG00000272610.1,ENSG00000273138.1,ENSG00000273259.1</t>
  </si>
  <si>
    <t>UBERON:0002331</t>
  </si>
  <si>
    <t>umbilical cord</t>
  </si>
  <si>
    <t>The connecting cord from the developing embryo to the placenta.</t>
  </si>
  <si>
    <t>CNhs11057,CNhs11347,CNhs11350,CNhs11765,CNhs12102,CNhs12105,CNhs12127,CNhs12492</t>
  </si>
  <si>
    <t>CATG00000001347.1,CATG00000006182.1,CATG00000009052.1,CATG00000010875.1,CATG00000012046.1,CATG00000018059.1,CATG00000022942.1,CATG00000031707.1,CATG00000031709.1,CATG00000031710.1,CATG00000031711.1,CATG00000043232.1,CATG00000045951.1,CATG00000045954.1,CATG00000048812.1,CATG00000050953.1,CATG00000050955.1,CATG00000050959.1,CATG00000050961.1,CATG00000066674.1,CATG00000067488.1,CATG00000069751.1,CATG00000070500.1,CATG00000075561.1,CATG00000087208.1,CATG00000091881.1,CATG00000099244.1,CATG00000100956.1,CATG00000110055.1,CATG00000110056.1,CATG00000110057.1,CATG00000110059.1,CATG00000110068.1,CATG00000115971.1,ENSG00000005073.5,ENSG00000099869.6,ENSG00000103196.7,ENSG00000106031.6,ENSG00000108821.9,ENSG00000113739.6,ENSG00000128713.11,ENSG00000130600.11,ENSG00000130635.11,ENSG00000132561.9,ENSG00000140545.10,ENSG00000149380.7,ENSG00000152049.5,ENSG00000159674.7,ENSG00000164093.11,ENSG00000164107.7,ENSG00000164764.10,ENSG00000167874.6,ENSG00000168542.8,ENSG00000170801.5,ENSG00000201247.1,ENSG00000237125.4,ENSG00000240990.5,ENSG00000250103.1,ENSG00000250957.1,ENSG00000254038.1,ENSG00000259518.1,ENSG00000263176.1,ENSG00000267328.1,ENSG00000273348.1</t>
  </si>
  <si>
    <t>UBERON:0002342</t>
  </si>
  <si>
    <t>neural crest</t>
  </si>
  <si>
    <t>A specialized region of ectoderm found between the neural ectoderm (neural plate) and non-neural ectoderm and composed of highly migratory pluripotent cells that delaminate in early embryonic development from the dorsal neural tube and give rise to an astounding variety of differentiated cell types[MP].</t>
  </si>
  <si>
    <t>CNhs10878,CNhs11336,CNhs11337,CNhs11989,CNhs12095,CNhs12123,CNhs12855,CNhs12856,CNhs12857</t>
  </si>
  <si>
    <t>CATG00000037022.1,CATG00000048082.1,CATG00000056451.1,CATG00000060578.1,CATG00000063828.1,CATG00000068471.1,CATG00000086265.1,CATG00000090208.1,CATG00000109918.1,ENSG00000057294.9,ENSG00000111245.10,ENSG00000117407.12,ENSG00000127472.6,ENSG00000134765.5,ENSG00000136574.13,ENSG00000136944.13,ENSG00000144063.3,ENSG00000183072.9,ENSG00000183873.11,ENSG00000205334.2,ENSG00000220908.2,ENSG00000237512.2,ENSG00000254139.1,ENSG00000261051.1,ENSG00000262115.1,ENSG00000264338.1</t>
  </si>
  <si>
    <t>UBERON:0002365</t>
  </si>
  <si>
    <t>exocrine gland</t>
  </si>
  <si>
    <t>A gland that secretes products (excluding hormones and other chemical messengers) into ducts (duct glands) which lead directly into the external environment[WP]. Typical exocrine glands include sweat glands, salivary glands, mammary glands, stomach, liver, pancreas</t>
  </si>
  <si>
    <t>CNhs10624,CNhs10845,CNhs10847,CNhs11077,CNhs11335,CNhs11346,CNhs11382,CNhs11677,CNhs11798,CNhs11951,CNhs12032,CNhs12075,CNhs12092,CNhs12093,CNhs12340,CNhs12349,CNhs12626,CNhs12730,CNhs12810,CNhs12811,CNhs12812,CNhs12849,CNhs12852</t>
  </si>
  <si>
    <t>CATG00000052943.1,CATG00000056063.1,CATG00000056133.1,CATG00000095923.1,ENSG00000003989.12,ENSG00000005421.4,ENSG00000009950.11,ENSG00000021826.10,ENSG00000039537.9,ENSG00000047457.9,ENSG00000049283.13,ENSG00000062038.9,ENSG00000065618.12,ENSG00000073282.8,ENSG00000081277.7,ENSG00000083807.5,ENSG00000085552.12,ENSG00000087237.6,ENSG00000103067.7,ENSG00000104635.9,ENSG00000105852.6,ENSG00000106351.8,ENSG00000106538.5,ENSG00000109072.9,ENSG00000112414.10,ENSG00000113600.6,ENSG00000113790.6,ENSG00000114378.12,ENSG00000115112.7,ENSG00000115255.6,ENSG00000115884.6,ENSG00000118004.13,ENSG00000118520.9,ENSG00000120341.14,ENSG00000121310.12,ENSG00000124107.5,ENSG00000124839.8,ENSG00000125730.12,ENSG00000125798.10,ENSG00000126218.7,ENSG00000131187.5,ENSG00000131620.13,ENSG00000131746.8,ENSG00000132470.9,ENSG00000133135.9,ENSG00000134339.4,ENSG00000134762.12,ENSG00000134827.3,ENSG00000135373.8,ENSG00000135423.8,ENSG00000136305.7,ENSG00000136574.13,ENSG00000137699.12,ENSG00000138207.8,ENSG00000138356.9,ENSG00000139144.5,ENSG00000139269.2,ENSG00000140479.12,ENSG00000141485.11,ENSG00000142494.9,ENSG00000143001.4,ENSG00000143365.12,ENSG00000144908.9,ENSG00000146477.4,ENSG00000149043.12,ENSG00000149131.11,ENSG00000149150.4,ENSG00000151364.11,ENSG00000152990.9,ENSG00000158125.5,ENSG00000159403.11,ENSG00000159423.12,ENSG00000160862.8,ENSG00000162267.8,ENSG00000163347.5,ENSG00000163631.12,ENSG00000163687.9,ENSG00000164379.4,ENSG00000164825.3,ENSG00000165272.10,ENSG00000166741.3,ENSG00000167165.14,ENSG00000167701.9,ENSG00000167711.9,ENSG00000167741.6,ENSG00000167754.8,ENSG00000167757.9,ENSG00000168447.6,ENSG00000169136.4,ENSG00000169174.9,ENSG00000169242.7,ENSG00000169594.8,ENSG00000171236.9,ENSG00000171346.9,ENSG00000171903.12,ENSG00000173166.13,ENSG00000173432.6,ENSG00000174564.8,ENSG00000175793.10,ENSG00000176153.10,ENSG00000176387.6,ENSG00000176974.13,ENSG00000178776.4,ENSG00000182326.10,ENSG00000182871.10,ENSG00000184731.5,ENSG00000185186.4,ENSG00000186081.7,ENSG00000186395.6,ENSG00000186529.10,ENSG00000186847.5,ENSG00000187193.8,ENSG00000187867.4,ENSG00000188257.6,ENSG00000188488.9,ENSG00000189001.6,ENSG00000196136.12,ENSG00000196616.8,ENSG00000196754.6,ENSG00000197565.11,ENSG00000200336.1,ENSG00000201695.1,ENSG00000204128.5,ENSG00000205403.8,ENSG00000205420.6,ENSG00000206075.9,ENSG00000213906.5,ENSG00000214274.5,ENSG00000216588.4,ENSG00000224093.1,ENSG00000226453.1,ENSG00000227038.2,ENSG00000234076.1,ENSG00000234949.2,ENSG00000235899.1,ENSG00000243649.4,ENSG00000244255.1,ENSG00000247844.1,ENSG00000248144.1,ENSG00000250229.1,ENSG00000254827.1,ENSG00000255071.1,ENSG00000255367.1,ENSG00000259827.1,ENSG00000264614.1,ENSG00000266903.1,ENSG00000267385.1,ENSG00000273259.1</t>
  </si>
  <si>
    <t>UBERON:0002367</t>
  </si>
  <si>
    <t>not defined</t>
  </si>
  <si>
    <t>CNhs10628,CNhs10882,CNhs10883,CNhs11920,CNhs11972,CNhs11973,CNhs11976,CNhs12014,CNhs12015</t>
  </si>
  <si>
    <t>CATG00000008626.1,CATG00000019022.1,CATG00000031332.1,CATG00000035290.1,CATG00000045032.1,CATG00000047645.1,CATG00000049817.1,CATG00000051634.1,CATG00000052032.1,CATG00000052764.1,CATG00000053168.1,CATG00000056291.1,CATG00000058811.1,CATG00000059951.1,CATG00000060012.1,CATG00000061625.1,CATG00000063197.1,CATG00000065618.1,CATG00000066638.1,CATG00000069370.1,CATG00000069956.1,CATG00000069957.1,CATG00000073314.1,CATG00000081623.1,CATG00000084245.1,CATG00000085400.1,CATG00000094156.1,CATG00000095002.1,CATG00000095519.1,CATG00000095923.1,CATG00000098278.1,CATG00000098565.1,CATG00000102220.1,CATG00000103407.1,CATG00000103779.1,CATG00000110062.1,CATG00000114825.1,ENSG00000013588.5,ENSG00000069011.11,ENSG00000069812.7,ENSG00000079257.3,ENSG00000103241.5,ENSG00000104321.6,ENSG00000106031.6,ENSG00000118526.6,ENSG00000118849.5,ENSG00000123496.3,ENSG00000125378.11,ENSG00000127241.12,ENSG00000128606.8,ENSG00000128713.11,ENSG00000131737.5,ENSG00000138294.9,ENSG00000138735.11,ENSG00000144140.5,ENSG00000145506.9,ENSG00000145808.4,ENSG00000146166.12,ENSG00000159182.3,ENSG00000159184.7,ENSG00000165078.7,ENSG00000167034.9,ENSG00000184374.2,ENSG00000186198.3,ENSG00000188460.4,ENSG00000188729.2,ENSG00000196711.4,ENSG00000204291.6,ENSG00000206262.4,ENSG00000207817.1,ENSG00000214018.3,ENSG00000222035.2,ENSG00000225511.2,ENSG00000225655.1,ENSG00000225680.1,ENSG00000226598.1,ENSG00000226953.3,ENSG00000227722.1,ENSG00000228221.1,ENSG00000229637.2,ENSG00000231943.3,ENSG00000234460.1,ENSG00000235269.1,ENSG00000236028.1,ENSG00000236091.1,ENSG00000237512.2,ENSG00000238291.1,ENSG00000240990.5,ENSG00000243627.4,ENSG00000243766.3,ENSG00000245648.1,ENSG00000246273.2,ENSG00000257542.4,ENSG00000259293.1,ENSG00000259663.2,ENSG00000262003.1,ENSG00000263325.1,ENSG00000266656.1,ENSG00000267530.2,ENSG00000268388.1,ENSG00000269186.1,ENSG00000270058.1,ENSG00000272243.1</t>
  </si>
  <si>
    <t>UBERON:0002368</t>
  </si>
  <si>
    <t>endocrine gland</t>
  </si>
  <si>
    <t>Endocrine glands are glands of the endocrine system that secrete their products directly into the circulatory system rather than through a duct.[WP, modified].</t>
  </si>
  <si>
    <t>CNhs10624,CNhs10633,CNhs10634,CNhs10650,CNhs10845,CNhs11335,CNhs11346,CNhs11769,CNhs11798,CNhs12075,CNhs12092,CNhs12093,CNhs12228,CNhs12229,CNhs12340,CNhs12349,CNhs12626,CNhs12730,CNhs13804,CNhs13805,CNhs14230,CNhs14231</t>
  </si>
  <si>
    <t>CATG00000005325.1,CATG00000006805.1,CATG00000011082.1,CATG00000021824.1,CATG00000024386.1,CATG00000027292.1,CATG00000038174.1,CATG00000039616.1,CATG00000040074.1,CATG00000044406.1,CATG00000051290.1,CATG00000051757.1,CATG00000052943.1,CATG00000053438.1,CATG00000054029.1,CATG00000056063.1,CATG00000056133.1,CATG00000057124.1,CATG00000058837.1,CATG00000067476.1,CATG00000067697.1,CATG00000075713.1,CATG00000081623.1,CATG00000084511.1,CATG00000090881.1,CATG00000099157.1,CATG00000106070.1,CATG00000107364.1,CATG00000108922.1,CATG00000109156.1,CATG00000109879.1,ENSG00000000971.11,ENSG00000002933.3,ENSG00000003989.12,ENSG00000005421.4,ENSG00000005981.8,ENSG00000006071.7,ENSG00000007516.9,ENSG00000007933.8,ENSG00000009694.9,ENSG00000009950.11,ENSG00000011347.5,ENSG00000012504.9,ENSG00000016391.6,ENSG00000025423.7,ENSG00000039139.9,ENSG00000039537.9,ENSG00000042781.8,ENSG00000047457.9,ENSG00000053438.7,ENSG00000054356.9,ENSG00000055955.11,ENSG00000055957.6,ENSG00000060709.9,ENSG00000070601.5,ENSG00000071909.14,ENSG00000072133.6,ENSG00000075239.9,ENSG00000076554.11,ENSG00000077616.6,ENSG00000079689.9,ENSG00000083807.5,ENSG00000084110.6,ENSG00000084674.9,ENSG00000085552.12,ENSG00000087237.6,ENSG00000090539.11,ENSG00000091513.10,ENSG00000099834.14,ENSG00000099937.6,ENSG00000101746.11,ENSG00000102362.11,ENSG00000103067.7,ENSG00000103449.7,ENSG00000104635.9,ENSG00000104760.12,ENSG00000105219.4,ENSG00000105697.3,ENSG00000105707.9,ENSG00000105852.6,ENSG00000106069.16,ENSG00000106128.14,ENSG00000106258.9,ENSG00000106526.6,ENSG00000106538.5,ENSG00000106565.13,ENSG00000106633.11,ENSG00000106686.12,ENSG00000106804.6,ENSG00000108176.10,ENSG00000108187.11,ENSG00000108950.7,ENSG00000109072.9,ENSG00000110680.8,ENSG00000111275.8,ENSG00000112293.10,ENSG00000112414.10,ENSG00000112530.7,ENSG00000113302.4,ENSG00000113600.6,ENSG00000113790.6,ENSG00000113805.8,ENSG00000113924.7,ENSG00000114378.12,ENSG00000114771.9,ENSG00000115138.6,ENSG00000115255.6,ENSG00000115290.5,ENSG00000115361.3,ENSG00000116690.7,ENSG00000116761.7,ENSG00000116833.9,ENSG00000117594.5,ENSG00000117707.11,ENSG00000117791.11,ENSG00000117971.7,ENSG00000118004.13,ENSG00000118137.5,ENSG00000118271.5,ENSG00000118520.9,ENSG00000120332.11,ENSG00000120341.14,ENSG00000120907.13,ENSG00000120915.9,ENSG00000121310.12,ENSG00000121410.7,ENSG00000122735.11,ENSG00000122787.10,ENSG00000123453.12,ENSG00000124253.9,ENSG00000124713.5,ENSG00000124839.8,ENSG00000125144.9,ENSG00000125730.12,ENSG00000125851.5,ENSG00000126218.7,ENSG00000126259.15,ENSG00000128655.12,ENSG00000129214.10,ENSG00000129514.4,ENSG00000129596.4,ENSG00000130222.6,ENSG00000130413.11,ENSG00000130649.5,ENSG00000130812.6,ENSG00000130988.8,ENSG00000132321.12,ENSG00000132541.6,ENSG00000132561.9,ENSG00000132837.10,ENSG00000132840.5,ENSG00000132872.7,ENSG00000132938.14,ENSG00000133135.9,ENSG00000134240.7,ENSG00000134443.5,ENSG00000134709.6,ENSG00000135094.6,ENSG00000135346.4,ENSG00000135423.8,ENSG00000135697.5,ENSG00000135744.7,ENSG00000136305.7,ENSG00000136574.13,ENSG00000136872.13,ENSG00000137474.15,ENSG00000137561.4,ENSG00000137875.4,ENSG00000138207.8,ENSG00000138356.9,ENSG00000139194.3,ENSG00000139269.2,ENSG00000139344.3,ENSG00000139767.4,ENSG00000140107.10,ENSG00000140263.9,ENSG00000140284.6,ENSG00000140479.12,ENSG00000141485.11,ENSG00000141505.7,ENSG00000142494.9,ENSG00000142748.8,ENSG00000143001.4,ENSG00000143171.8,ENSG00000143365.12,ENSG00000143627.13,ENSG00000144406.14,ENSG00000144852.12,ENSG00000144908.9,ENSG00000145626.7,ENSG00000145692.10,ENSG00000145850.4,ENSG00000146678.5,ENSG00000147255.13,ENSG00000147647.8,ENSG00000148600.10,ENSG00000148935.6,ENSG00000149131.11,ENSG00000149150.4,ENSG00000149300.5,ENSG00000149489.4,ENSG00000150722.6,ENSG00000151062.10,ENSG00000151224.8,ENSG00000151655.13,ENSG00000151790.4,ENSG00000152078.5,ENSG00000152990.9,ENSG00000153237.13,ENSG00000153446.11,ENSG00000153822.9,ENSG00000154274.10,ENSG00000156006.4,ENSG00000157388.9,ENSG00000157399.10,ENSG00000157502.8,ENSG00000158104.7,ENSG00000158445.7,ENSG00000158816.11,ENSG00000159403.11,ENSG00000159423.12,ENSG00000159556.5,ENSG00000160180.14,ENSG00000160282.9,ENSG00000160867.10,ENSG00000162267.8,ENSG00000162494.5,ENSG00000162688.11,ENSG00000162782.11,ENSG00000162882.10,ENSG00000163116.5,ENSG00000163377.10,ENSG00000163586.5,ENSG00000163631.12,ENSG00000163687.9,ENSG00000163959.5,ENSG00000164199.11,ENSG00000164344.11,ENSG00000165105.9,ENSG00000165164.8,ENSG00000165215.5,ENSG00000165376.6,ENSG00000165591.6,ENSG00000165659.12,ENSG00000165828.9,ENSG00000166035.6,ENSG00000166148.2,ENSG00000166278.10,ENSG00000166347.14,ENSG00000166349.5,ENSG00000166741.3,ENSG00000166840.9,ENSG00000166922.4,ENSG00000167701.9,ENSG00000167711.9,ENSG00000167874.6,ENSG00000168491.5,ENSG00000168509.13,ENSG00000168743.8,ENSG00000168772.9,ENSG00000169031.14,ENSG00000169116.7,ENSG00000169242.7,ENSG00000169435.9,ENSG00000170289.8,ENSG00000170324.15,ENSG00000170382.7,ENSG00000170439.5,ENSG00000170476.11,ENSG00000170959.10,ENSG00000171236.9,ENSG00000171303.5,ENSG00000171433.7,ENSG00000171551.7,ENSG00000171557.12,ENSG00000171560.10,ENSG00000171759.4,ENSG00000171766.11,ENSG00000171903.12,ENSG00000171962.13,ENSG00000172828.8,ENSG00000173432.6,ENSG00000174567.7,ENSG00000174808.7,ENSG00000174827.9,ENSG00000175868.9,ENSG00000175899.10,ENSG00000176153.10,ENSG00000176769.9,ENSG00000176771.11,ENSG00000176974.13,ENSG00000178401.10,ENSG00000180089.4,ENSG00000181031.11,ENSG00000181392.10,ENSG00000182107.5,ENSG00000182326.10,ENSG00000182871.10,ENSG00000182985.12,ENSG00000183044.7,ENSG00000183549.6,ENSG00000183682.7,ENSG00000184374.2,ENSG00000184500.10,ENSG00000184925.7,ENSG00000185008.13,ENSG00000185133.9,ENSG00000185186.4,ENSG00000185559.9,ENSG00000185652.7,ENSG00000186094.12,ENSG00000186976.10,ENSG00000187008.2,ENSG00000187017.10,ENSG00000187045.12,ENSG00000187193.8,ENSG00000187546.9,ENSG00000187867.4,ENSG00000187889.8,ENSG00000188086.8,ENSG00000188107.9,ENSG00000188257.6,ENSG00000188338.10,ENSG00000188488.9,ENSG00000188833.5,ENSG00000189056.9,ENSG00000189409.8,ENSG00000196109.6,ENSG00000196136.12,ENSG00000196177.8,ENSG00000196482.12,ENSG00000196557.6,ENSG00000196616.8,ENSG00000196660.6,ENSG00000197249.8,ENSG00000197444.5,ENSG00000197580.7,ENSG00000197859.5,ENSG00000197977.3,ENSG00000198515.9,ENSG00000198535.5,ENSG00000198734.6,ENSG00000198848.8,ENSG00000198929.8,ENSG00000204128.5,ENSG00000204396.6,ENSG00000204653.5,ENSG00000205038.7,ENSG00000205358.3,ENSG00000205361.4,ENSG00000205364.3,ENSG00000205403.8,ENSG00000205622.5,ENSG00000206549.8,ENSG00000211445.7,ENSG00000211448.7,ENSG00000211452.6,ENSG00000213398.3,ENSG00000213494.5,ENSG00000214050.3,ENSG00000214274.5,ENSG00000216588.4,ENSG00000223414.2,ENSG00000224093.1,ENSG00000224825.2,ENSG00000225489.2,ENSG00000226074.4,ENSG00000226403.1,ENSG00000227117.2,ENSG00000227906.3,ENSG00000228340.1,ENSG00000228431.1,ENSG00000228695.5,ENSG00000228933.3,ENSG00000230058.1,ENSG00000230461.4,ENSG00000230490.2,ENSG00000230506.1,ENSG00000231294.1,ENSG00000231690.2,ENSG00000233008.1,ENSG00000234026.1,ENSG00000234076.1,ENSG00000234678.1,ENSG00000234906.4,ENSG00000235280.2,ENSG00000235910.1,ENSG00000236155.2,ENSG00000236358.1,ENSG00000236532.1,ENSG00000237857.2,ENSG00000238290.1,ENSG00000241570.4,ENSG00000242265.1,ENSG00000242600.2,ENSG00000243083.1,ENSG00000243649.4,ENSG00000244255.1,ENSG00000248144.1,ENSG00000249096.2,ENSG00000249364.1,ENSG00000249923.1,ENSG00000250056.1,ENSG00000250305.4,ENSG00000251139.1,ENSG00000251209.3,ENSG00000253837.1,ENSG00000254827.1,ENSG00000255007.1,ENSG00000255794.2,ENSG00000256540.1,ENSG00000256725.1,ENSG00000257767.2,ENSG00000258818.2,ENSG00000258913.1,ENSG00000258999.1,ENSG00000259171.1,ENSG00000259444.1,ENSG00000260276.1,ENSG00000261332.1,ENSG00000261572.1,ENSG00000261978.1,ENSG00000262943.3,ENSG00000263082.1,ENSG00000263772.1,ENSG00000264614.1,ENSG00000265158.1,ENSG00000265254.1,ENSG00000265817.1,ENSG00000266903.1,ENSG00000267045.1,ENSG00000267385.1,ENSG00000267424.1,ENSG00000267660.1,ENSG00000267952.1,ENSG00000269067.1,ENSG00000269235.1,ENSG00000271092.1,ENSG00000272189.1,ENSG00000273138.1,ENSG00000273259.1</t>
  </si>
  <si>
    <t>UBERON:0002370</t>
  </si>
  <si>
    <t>thymus</t>
  </si>
  <si>
    <t>Anatomical structure of largely lymphoid tissue that functions in cell-mediated immunity by being the site where T cells develop.</t>
  </si>
  <si>
    <t>CNhs10633,CNhs10650</t>
  </si>
  <si>
    <t>CATG00000000084.1,CATG00000000096.1,CATG00000000100.1,CATG00000000105.1,CATG00000000163.1,CATG00000000165.1,CATG00000000481.1,CATG00000000532.1,CATG00000000691.1,CATG00000000857.1,CATG00000000994.1,CATG00000001167.1,CATG00000001266.1,CATG00000001586.1,CATG00000001655.1,CATG00000002075.1,CATG00000002122.1,CATG00000002198.1,CATG00000002264.1,CATG00000002468.1,CATG00000003338.1,CATG00000003481.1,CATG00000003987.1,CATG00000003992.1,CATG00000004042.1,CATG00000004280.1,CATG00000004303.1,CATG00000004351.1,CATG00000004376.1,CATG00000004547.1,CATG00000005018.1,CATG00000005886.1,CATG00000005889.1,CATG00000005947.1,CATG00000006030.1,CATG00000007023.1,CATG00000007157.1,CATG00000007170.1,CATG00000007210.1,CATG00000007292.1,CATG00000007499.1,CATG00000007855.1,CATG00000008023.1,CATG00000008257.1,CATG00000008268.1,CATG00000008392.1,CATG00000008455.1,CATG00000008507.1,CATG00000008686.1,CATG00000008719.1,CATG00000008773.1,CATG00000008832.1,CATG00000009026.1,CATG00000009606.1,CATG00000009773.1,CATG00000010049.1,CATG00000010071.1,CATG00000010329.1,CATG00000010423.1,CATG00000010536.1,CATG00000010541.1,CATG00000010661.1,CATG00000011038.1,CATG00000011044.1,CATG00000011165.1,CATG00000011200.1,CATG00000011447.1,CATG00000011983.1,CATG00000012310.1,CATG00000012641.1,CATG00000013186.1,CATG00000013840.1,CATG00000013843.1,CATG00000013934.1,CATG00000014020.1,CATG00000014077.1,CATG00000014303.1,CATG00000014483.1,CATG00000014595.1,CATG00000014603.1,CATG00000015049.1,CATG00000015425.1,CATG00000015603.1,CATG00000016274.1,CATG00000016391.1,CATG00000016522.1,CATG00000016904.1,CATG00000017025.1,CATG00000017142.1,CATG00000017149.1,CATG00000017327.1,CATG00000017644.1,CATG00000017936.1,CATG00000017973.1,CATG00000018158.1,CATG00000018209.1,CATG00000018224.1,CATG00000018244.1,CATG00000018256.1,CATG00000018261.1,CATG00000018585.1,CATG00000018586.1,CATG00000019705.1,CATG00000019931.1,CATG00000020103.1,CATG00000020109.1,CATG00000020319.1,CATG00000020326.1,CATG00000020330.1,CATG00000020333.1,CATG00000020334.1,CATG00000020335.1,CATG00000020337.1,CATG00000020341.1,CATG00000020343.1,CATG00000020446.1,CATG00000020577.1,CATG00000020744.1,CATG00000020754.1,CATG00000021470.1,CATG00000021518.1,CATG00000021974.1,CATG00000022004.1,CATG00000022243.1,CATG00000022269.1,CATG00000022298.1,CATG00000022536.1,CATG00000022591.1,CATG00000023028.1,CATG00000023033.1,CATG00000023140.1,CATG00000023170.1,CATG00000023238.1,CATG00000023299.1,CATG00000023332.1,CATG00000023630.1,CATG00000023677.1,CATG00000024077.1,CATG00000024255.1,CATG00000024257.1,CATG00000024667.1,CATG00000024682.1,CATG00000024802.1,CATG00000024999.1,CATG00000025051.1,CATG00000025161.1,CATG00000025216.1,CATG00000025267.1,CATG00000025283.1,CATG00000025322.1,CATG00000025433.1,CATG00000025919.1,CATG00000025945.1,CATG00000026107.1,CATG00000026314.1,CATG00000027005.1,CATG00000027255.1,CATG00000027410.1,CATG00000027662.1,CATG00000027670.1,CATG00000027673.1,CATG00000027892.1,CATG00000028099.1,CATG00000028156.1,CATG00000028159.1,CATG00000028305.1,CATG00000028351.1,CATG00000028429.1,CATG00000028705.1,CATG00000028732.1,CATG00000029024.1,CATG00000029365.1,CATG00000029679.1,CATG00000030010.1,CATG00000030157.1,CATG00000030163.1,CATG00000030165.1,CATG00000030197.1,CATG00000030292.1,CATG00000030338.1,CATG00000030486.1,CATG00000030632.1,CATG00000030841.1,CATG00000030853.1,CATG00000031021.1,CATG00000031115.1,CATG00000031284.1,CATG00000031389.1,CATG00000031410.1,CATG00000031437.1,CATG00000031532.1,CATG00000031683.1,CATG00000031883.1,CATG00000032004.1,CATG00000032128.1,CATG00000032130.1,CATG00000032354.1,CATG00000032501.1,CATG00000032516.1,CATG00000032563.1,CATG00000032641.1,CATG00000032820.1,CATG00000032866.1,CATG00000032871.1,CATG00000033004.1,CATG00000033163.1,CATG00000033336.1,CATG00000033359.1,CATG00000033598.1,CATG00000034066.1,CATG00000034487.1,CATG00000034675.1,CATG00000034677.1,CATG00000034678.1,CATG00000034679.1,CATG00000034706.1,CATG00000035504.1,CATG00000035938.1,CATG00000036259.1,CATG00000036350.1,CATG00000036964.1,CATG00000037082.1,CATG00000037790.1,CATG00000037900.1,CATG00000038118.1,CATG00000038244.1,CATG00000038257.1,CATG00000038400.1,CATG00000038530.1,CATG00000038689.1,CATG00000039510.1,CATG00000039520.1,CATG00000039716.1,CATG00000039871.1,CATG00000040060.1,CATG00000040199.1,CATG00000040217.1,CATG00000040284.1,CATG00000040315.1,CATG00000040581.1,CATG00000040956.1,CATG00000040992.1,CATG00000041046.1,CATG00000041105.1,CATG00000041168.1,CATG00000041414.1,CATG00000041447.1,CATG00000041450.1,CATG00000041610.1,CATG00000041753.1,CATG00000042069.1,CATG00000042263.1,CATG00000042916.1,CATG00000042919.1,CATG00000042994.1,CATG00000043081.1,CATG00000043109.1,CATG00000043283.1,CATG00000043521.1,CATG00000043708.1,CATG00000043717.1,CATG00000043719.1,CATG00000043720.1,CATG00000043721.1,CATG00000043823.1,CATG00000043842.1,CATG00000043976.1,CATG00000044067.1,CATG00000044102.1,CATG00000044113.1,CATG00000044115.1,CATG00000044427.1,CATG00000044810.1,CATG00000045067.1,CATG00000045447.1,CATG00000045449.1,CATG00000045578.1,CATG00000045707.1,CATG00000045724.1,CATG00000045727.1,CATG00000046222.1,CATG00000046501.1,CATG00000046904.1,CATG00000046908.1,CATG00000047003.1,CATG00000047100.1,CATG00000047365.1,CATG00000047380.1,CATG00000047595.1,CATG00000048475.1,CATG00000048554.1,CATG00000048778.1,CATG00000048796.1,CATG00000048947.1,CATG00000049040.1,CATG00000049052.1,CATG00000049274.1,CATG00000049306.1,CATG00000049339.1,CATG00000049374.1,CATG00000049632.1,CATG00000049641.1,CATG00000049940.1,CATG00000049995.1,CATG00000050081.1,CATG00000050141.1,CATG00000050387.1,CATG00000050636.1,CATG00000050690.1,CATG00000051173.1,CATG00000051284.1,CATG00000051322.1,CATG00000051467.1,CATG00000051757.1,CATG00000051827.1,CATG00000051891.1,CATG00000051907.1,CATG00000051922.1,CATG00000052140.1,CATG00000052150.1,CATG00000052995.1,CATG00000052997.1,CATG00000053015.1,CATG00000053017.1,CATG00000053018.1,CATG00000053133.1,CATG00000053224.1,CATG00000053287.1,CATG00000053328.1,CATG00000053438.1,CATG00000053781.1,CATG00000053886.1,CATG00000054047.1,CATG00000054112.1,CATG00000054180.1,CATG00000054443.1,CATG00000054515.1,CATG00000054527.1,CATG00000054555.1,CATG00000054834.1,CATG00000054918.1,CATG00000055195.1,CATG00000055303.1,CATG00000055391.1,CATG00000055568.1,CATG00000055948.1,CATG00000055972.1,CATG00000056133.1,CATG00000056160.1,CATG00000056163.1,CATG00000056306.1,CATG00000056792.1,CATG00000057011.1,CATG00000057015.1,CATG00000057291.1,CATG00000057682.1,CATG00000057697.1,CATG00000057749.1,CATG00000057752.1,CATG00000057774.1,CATG00000057776.1,CATG00000057972.1,CATG00000058063.1,CATG00000058284.1,CATG00000058292.1,CATG00000058339.1,CATG00000058574.1,CATG00000058602.1,CATG00000058605.1,CATG00000058645.1,CATG00000058666.1,CATG00000058689.1,CATG00000058856.1,CATG00000059124.1,CATG00000059212.1,CATG00000059260.1,CATG00000059322.1,CATG00000059347.1,CATG00000059443.1,CATG00000059769.1,CATG00000059980.1,CATG00000060012.1,CATG00000060560.1,CATG00000061041.1,CATG00000061448.1,CATG00000061689.1,CATG00000061732.1,CATG00000062040.1,CATG00000062066.1,CATG00000062986.1,CATG00000063086.1,CATG00000063106.1,CATG00000063394.1,CATG00000063413.1,CATG00000063541.1,CATG00000064037.1,CATG00000064127.1,CATG00000064206.1,CATG00000064217.1,CATG00000064218.1,CATG00000064456.1,CATG00000064602.1,CATG00000064958.1,CATG00000065251.1,CATG00000065520.1,CATG00000066259.1,CATG00000066949.1,CATG00000067372.1,CATG00000067391.1,CATG00000067403.1,CATG00000067637.1,CATG00000067664.1,CATG00000067697.1,CATG00000068145.1,CATG00000068165.1,CATG00000068272.1,CATG00000068537.1,CATG00000069722.1,CATG00000070220.1,CATG00000070950.1,CATG00000071007.1,CATG00000071245.1,CATG00000071401.1,CATG00000071561.1,CATG00000071579.1,CATG00000071629.1,CATG00000071671.1,CATG00000071869.1,CATG00000071902.1,CATG00000072584.1,CATG00000072731.1,CATG00000072992.1,CATG00000073335.1,CATG00000073374.1,CATG00000073375.1,CATG00000073376.1,CATG00000073650.1,CATG00000074073.1,CATG00000074213.1,CATG00000074440.1,CATG00000074532.1,CATG00000074661.1,CATG00000074664.1,CATG00000074666.1,CATG00000074668.1,CATG00000074740.1,CATG00000074748.1,CATG00000074958.1,CATG00000074959.1,CATG00000074968.1,CATG00000075385.1,CATG00000075441.1,CATG00000075640.1,CATG00000075641.1,CATG00000075879.1,CATG00000076079.1,CATG00000076294.1,CATG00000076297.1,CATG00000076474.1,CATG00000076772.1,CATG00000076852.1,CATG00000077083.1,CATG00000077098.1,CATG00000077600.1,CATG00000077735.1,CATG00000077857.1,CATG00000078797.1,CATG00000078833.1,CATG00000078876.1,CATG00000078985.1,CATG00000079506.1,CATG00000079511.1,CATG00000079783.1,CATG00000080065.1,CATG00000080323.1,CATG00000080380.1,CATG00000080923.1,CATG00000081001.1,CATG00000081135.1,CATG00000081141.1,CATG00000081175.1,CATG00000081259.1,CATG00000081281.1,CATG00000081786.1,CATG00000081918.1,CATG00000081963.1,CATG00000082106.1,CATG00000082258.1,CATG00000082275.1,CATG00000083096.1,CATG00000083144.1,CATG00000083151.1,CATG00000083282.1,CATG00000083349.1,CATG00000083353.1,CATG00000083355.1,CATG00000083447.1,CATG00000083466.1,CATG00000083624.1,CATG00000083719.1,CATG00000083821.1,CATG00000083881.1,CATG00000083976.1,CATG00000084090.1,CATG00000084565.1,CATG00000084837.1,CATG00000085122.1,CATG00000085343.1,CATG00000085480.1,CATG00000085817.1,CATG00000086059.1,CATG00000086146.1,CATG00000086529.1,CATG00000086540.1,CATG00000086913.1,CATG00000087162.1,CATG00000087169.1,CATG00000087523.1,CATG00000087527.1,CATG00000087536.1,CATG00000087682.1,CATG00000087708.1,CATG00000087832.1,CATG00000087834.1,CATG00000087835.1,CATG00000087855.1,CATG00000087900.1,CATG00000087988.1,CATG00000088062.1,CATG00000088087.1,CATG00000088099.1,CATG00000088116.1,CATG00000088165.1,CATG00000088201.1,CATG00000088297.1,CATG00000088298.1,CATG00000088311.1,CATG00000088464.1,CATG00000088515.1,CATG00000088641.1,CATG00000088733.1,CATG00000088994.1,CATG00000089013.1,CATG00000090053.1,CATG00000090117.1,CATG00000090123.1,CATG00000090126.1,CATG00000090135.1,CATG00000090217.1,CATG00000090382.1,CATG00000090441.1,CATG00000090881.1,CATG00000091035.1,CATG00000091991.1,CATG00000092287.1,CATG00000092318.1,CATG00000092367.1,CATG00000092417.1,CATG00000092436.1,CATG00000092465.1,CATG00000092531.1,CATG00000092598.1,CATG00000092703.1,CATG00000093320.1,CATG00000093376.1,CATG00000094191.1,CATG00000094850.1,CATG00000094863.1,CATG00000095884.1,CATG00000095888.1,CATG00000096046.1,CATG00000096051.1,CATG00000096306.1,CATG00000096439.1,CATG00000096553.1,CATG00000096628.1,CATG00000096662.1,CATG00000096663.1,CATG00000096859.1,CATG00000096987.1,CATG00000097102.1,CATG00000097141.1,CATG00000097307.1,CATG00000097308.1,CATG00000097312.1,CATG00000097315.1,CATG00000097320.1,CATG00000097331.1,CATG00000097368.1,CATG00000097785.1,CATG00000097835.1,CATG00000098061.1,CATG00000098334.1,CATG00000098909.1,CATG00000099189.1,CATG00000099258.1,CATG00000099461.1,CATG00000100824.1,CATG00000100918.1,CATG00000100922.1,CATG00000100927.1,CATG00000101236.1,CATG00000101341.1,CATG00000101425.1,CATG00000101545.1,CATG00000101557.1,CATG00000101933.1,CATG00000102523.1,CATG00000102566.1,CATG00000102654.1,CATG00000103037.1,CATG00000103894.1,CATG00000104091.1,CATG00000104369.1,CATG00000104572.1,CATG00000104959.1,CATG00000105243.1,CATG00000105246.1,CATG00000105301.1,CATG00000105326.1,CATG00000105411.1,CATG00000105705.1,CATG00000105910.1,CATG00000106031.1,CATG00000106275.1,CATG00000106359.1,CATG00000106461.1,CATG00000106787.1,CATG00000106788.1,CATG00000106958.1,CATG00000107083.1,CATG00000107113.1,CATG00000107158.1,CATG00000107335.1,CATG00000107424.1,CATG00000107468.1,CATG00000107548.1,CATG00000107593.1,CATG00000107821.1,CATG00000107841.1,CATG00000108067.1,CATG00000108359.1,CATG00000108609.1,CATG00000108862.1,CATG00000108874.1,CATG00000108949.1,CATG00000109161.1,CATG00000109202.1,CATG00000109434.1,CATG00000109548.1,CATG00000109717.1,CATG00000109782.1,CATG00000109808.1,CATG00000109894.1,CATG00000110132.1,CATG00000110152.1,CATG00000110160.1,CATG00000110223.1,CATG00000110354.1,CATG00000110418.1,CATG00000110445.1,CATG00000111007.1,CATG00000111105.1,CATG00000111435.1,CATG00000111507.1,CATG00000111667.1,CATG00000111676.1,CATG00000111709.1,CATG00000112297.1,CATG00000112330.1,CATG00000112543.1,CATG00000112600.1,CATG00000113231.1,CATG00000113515.1,CATG00000113852.1,CATG00000114352.1,CATG00000114547.1,CATG00000114608.1,CATG00000114688.1,CATG00000114757.1,CATG00000114770.1,CATG00000114863.1,CATG00000114921.1,CATG00000115065.1,CATG00000115105.1,CATG00000115107.1,CATG00000115129.1,CATG00000115245.1,CATG00000115595.1,CATG00000115600.1,CATG00000115633.1,CATG00000115856.1,CATG00000115895.1,CATG00000115920.1,CATG00000116456.1,CATG00000116457.1,CATG00000116469.1,CATG00000116620.1,CATG00000116841.1,CATG00000116910.1,CATG00000116955.1,CATG00000117699.1,CATG00000117764.1,CATG00000118001.1,CATG00000118416.1,ENSG00000003137.4,ENSG00000004468.8,ENSG00000005844.13,ENSG00000006059.3,ENSG00000006074.4,ENSG00000007314.7,ENSG00000007968.6,ENSG00000009694.9,ENSG00000010610.5,ENSG00000012817.11,ENSG00000013573.12,ENSG00000016082.10,ENSG00000021762.15,ENSG00000030419.12,ENSG00000034063.9,ENSG00000035499.8,ENSG00000047365.7,ENSG00000051341.9,ENSG00000051825.10,ENSG00000054219.9,ENSG00000056291.13,ENSG00000057935.9,ENSG00000061273.13,ENSG00000064655.14,ENSG00000064886.9,ENSG00000065328.12,ENSG00000065357.15,ENSG00000065675.10,ENSG00000066279.12,ENSG00000066923.13,ENSG00000068724.11,ENSG00000069020.14,ENSG00000070081.11,ENSG00000072736.14,ENSG00000072818.7,ENSG00000073282.8,ENSG00000073754.5,ENSG00000074181.4,ENSG00000074370.13,ENSG00000077420.11,ENSG00000078177.9,ENSG00000078596.6,ENSG00000078687.12,ENSG00000080644.11,ENSG00000081059.15,ENSG00000082074.11,ENSG00000083454.17,ENSG00000085999.7,ENSG00000088325.11,ENSG00000089012.10,ENSG00000089123.11,ENSG00000090971.4,ENSG00000090975.8,ENSG00000091010.4,ENSG00000096264.9,ENSG00000099139.9,ENSG00000100351.12,ENSG00000100629.12,ENSG00000100979.10,ENSG00000101425.8,ENSG00000101890.4,ENSG00000102053.11,ENSG00000102891.3,ENSG00000102970.6,ENSG00000103056.7,ENSG00000103064.9,ENSG00000103522.11,ENSG00000104081.9,ENSG00000104313.13,ENSG00000105011.4,ENSG00000105122.8,ENSG00000105810.5,ENSG00000105851.6,ENSG00000105866.9,ENSG00000106018.9,ENSG00000106123.7,ENSG00000106144.15,ENSG00000106415.8,ENSG00000106462.6,ENSG00000106785.10,ENSG00000106948.12,ENSG00000106952.3,ENSG00000107099.11,ENSG00000107362.9,ENSG00000107447.4,ENSG00000107485.11,ENSG00000108417.3,ENSG00000108759.3,ENSG00000108984.9,ENSG00000109101.3,ENSG00000109586.7,ENSG00000109674.3,ENSG00000109680.6,ENSG00000109684.10,ENSG00000109685.13,ENSG00000109805.5,ENSG00000110448.6,ENSG00000110987.4,ENSG00000111247.10,ENSG00000111266.4,ENSG00000111732.6,ENSG00000111860.9,ENSG00000112029.5,ENSG00000112182.10,ENSG00000112293.10,ENSG00000112294.8,ENSG00000112394.12,ENSG00000112576.8,ENSG00000112742.5,ENSG00000112759.12,ENSG00000112812.11,ENSG00000113810.11,ENSG00000114126.13,ENSG00000114529.8,ENSG00000114656.6,ENSG00000114805.12,ENSG00000115085.9,ENSG00000115232.9,ENSG00000115896.11,ENSG00000116824.4,ENSG00000116882.10,ENSG00000116996.5,ENSG00000117090.10,ENSG00000117215.10,ENSG00000117322.12,ENSG00000117632.16,ENSG00000117724.8,ENSG00000117971.7,ENSG00000118113.7,ENSG00000118193.7,ENSG00000118308.10,ENSG00000118322.8,ENSG00000118402.5,ENSG00000118513.14,ENSG00000118702.5,ENSG00000119457.7,ENSG00000120278.10,ENSG00000120690.9,ENSG00000120802.9,ENSG00000120915.9,ENSG00000121053.5,ENSG00000121152.5,ENSG00000121210.11,ENSG00000121211.3,ENSG00000121380.8,ENSG00000121621.6,ENSG00000122122.9,ENSG00000122548.3,ENSG00000123104.7,ENSG00000123473.11,ENSG00000123485.7,ENSG00000124191.13,ENSG00000124469.6,ENSG00000124529.3,ENSG00000124575.5,ENSG00000124635.7,ENSG00000124693.2,ENSG00000124766.4,ENSG00000125089.12,ENSG00000125354.18,ENSG00000125514.5,ENSG00000125533.4,ENSG00000125637.11,ENSG00000125813.9,ENSG00000126337.9,ENSG00000126787.8,ENSG00000127152.13,ENSG00000127452.4,ENSG00000128254.9,ENSG00000128271.15,ENSG00000129173.8,ENSG00000129347.15,ENSG00000129437.5,ENSG00000129810.10,ENSG00000129993.10,ENSG00000130921.3,ENSG00000131002.7,ENSG00000131142.9,ENSG00000131149.13,ENSG00000131374.10,ENSG00000131650.9,ENSG00000131747.10,ENSG00000132182.7,ENSG00000133056.9,ENSG00000133124.10,ENSG00000134109.6,ENSG00000134297.6,ENSG00000134954.10,ENSG00000135116.5,ENSG00000135476.7,ENSG00000136104.14,ENSG00000136425.8,ENSG00000136492.4,ENSG00000136878.8,ENSG00000136943.6,ENSG00000137078.4,ENSG00000137259.2,ENSG00000137571.6,ENSG00000137804.8,ENSG00000137812.15,ENSG00000137871.15,ENSG00000138160.4,ENSG00000138336.8,ENSG00000138346.10,ENSG00000138376.6,ENSG00000138468.11,ENSG00000138658.11,ENSG00000138696.6,ENSG00000138767.8,ENSG00000138795.5,ENSG00000139194.3,ENSG00000139266.5,ENSG00000139946.5,ENSG00000140009.14,ENSG00000140262.13,ENSG00000140398.9,ENSG00000140470.9,ENSG00000140525.13,ENSG00000140534.9,ENSG00000141293.11,ENSG00000141748.8,ENSG00000142182.4,ENSG00000142319.14,ENSG00000142945.8,ENSG00000143033.13,ENSG00000143184.4,ENSG00000143340.6,ENSG00000143365.12,ENSG00000143476.13,ENSG00000143669.9,ENSG00000143815.10,ENSG00000143851.11,ENSG00000144218.14,ENSG00000144354.9,ENSG00000144395.13,ENSG00000144445.11,ENSG00000144468.12,ENSG00000145386.5,ENSG00000145506.9,ENSG00000145687.11,ENSG00000145839.1,ENSG00000145850.4,ENSG00000146285.9,ENSG00000146776.10,ENSG00000146938.10,ENSG00000146955.6,ENSG00000147138.1,ENSG00000147168.8,ENSG00000147434.4,ENSG00000147457.9,ENSG00000148773.8,ENSG00000148935.6,ENSG00000149548.10,ENSG00000150048.6,ENSG00000150722.6,ENSG00000151136.10,ENSG00000151418.7,ENSG00000151612.11,ENSG00000152192.6,ENSG00000152253.4,ENSG00000152495.6,ENSG00000152953.8,ENSG00000153283.8,ENSG00000153303.12,ENSG00000153563.11,ENSG00000153922.6,ENSG00000153933.5,ENSG00000154358.15,ENSG00000154620.5,ENSG00000154760.9,ENSG00000155016.13,ENSG00000155085.11,ENSG00000155893.7,ENSG00000155926.9,ENSG00000155966.9,ENSG00000156136.5,ENSG00000156509.9,ENSG00000156510.11,ENSG00000156575.2,ENSG00000156787.12,ENSG00000156802.8,ENSG00000156886.11,ENSG00000156970.8,ENSG00000157212.14,ENSG00000157343.4,ENSG00000157456.3,ENSG00000158006.9,ENSG00000158106.8,ENSG00000158402.14,ENSG00000158406.2,ENSG00000158473.6,ENSG00000158477.6,ENSG00000158481.8,ENSG00000158485.6,ENSG00000158488.11,ENSG00000158525.11,ENSG00000158786.4,ENSG00000159123.10,ENSG00000159387.7,ENSG00000159753.9,ENSG00000159917.10,ENSG00000160185.9,ENSG00000160224.12,ENSG00000160298.13,ENSG00000160654.5,ENSG00000161133.12,ENSG00000161381.9,ENSG00000161405.12,ENSG00000161649.8,ENSG00000161849.3,ENSG00000161860.7,ENSG00000162040.5,ENSG00000162063.8,ENSG00000162676.7,ENSG00000162714.8,ENSG00000163273.3,ENSG00000163518.6,ENSG00000163519.9,ENSG00000163600.8,ENSG00000163808.12,ENSG00000163818.12,ENSG00000164100.7,ENSG00000164104.7,ENSG00000164307.8,ENSG00000164362.14,ENSG00000164485.10,ENSG00000164744.8,ENSG00000164821.4,ENSG00000164989.11,ENSG00000165113.8,ENSG00000165272.10,ENSG00000165349.7,ENSG00000165409.11,ENSG00000165480.11,ENSG00000165511.4,ENSG00000165591.6,ENSG00000166035.6,ENSG00000166211.6,ENSG00000166220.8,ENSG00000166349.5,ENSG00000166896.3,ENSG00000167286.5,ENSG00000167513.4,ENSG00000167664.4,ENSG00000167895.10,ENSG00000167912.5,ENSG00000167984.12,ENSG00000168242.3,ENSG00000168274.3,ENSG00000168298.4,ENSG00000168405.10,ENSG00000168421.8,ENSG00000168646.8,ENSG00000168671.5,ENSG00000168675.14,ENSG00000168685.10,ENSG00000168907.9,ENSG00000169435.9,ENSG00000169607.8,ENSG00000169679.10,ENSG00000169894.13,ENSG00000169926.5,ENSG00000170476.11,ENSG00000171126.7,ENSG00000171320.10,ENSG00000171403.5,ENSG00000171611.5,ENSG00000171940.9,ENSG00000172005.6,ENSG00000172116.17,ENSG00000172349.12,ENSG00000172575.7,ENSG00000172653.7,ENSG00000172673.6,ENSG00000172724.7,ENSG00000172867.3,ENSG00000172995.12,ENSG00000173124.10,ENSG00000173253.10,ENSG00000173542.4,ENSG00000173578.6,ENSG00000173585.11,ENSG00000173611.13,ENSG00000173698.13,ENSG00000173762.3,ENSG00000173894.6,ENSG00000174500.8,ENSG00000174579.3,ENSG00000174680.5,ENSG00000175097.3,ENSG00000175305.12,ENSG00000175463.7,ENSG00000175643.7,ENSG00000176009.2,ENSG00000176029.9,ENSG00000176040.9,ENSG00000176136.4,ENSG00000176160.5,ENSG00000176208.4,ENSG00000176302.8,ENSG00000176320.2,ENSG00000176715.11,ENSG00000177272.7,ENSG00000177398.14,ENSG00000177494.5,ENSG00000177599.8,ENSG00000177602.4,ENSG00000177675.4,ENSG00000178363.3,ENSG00000178562.13,ENSG00000178803.6,ENSG00000178971.9,ENSG00000178999.8,ENSG00000179253.3,ENSG00000179520.6,ENSG00000179833.4,ENSG00000179869.10,ENSG00000179934.5,ENSG00000180096.7,ENSG00000180573.8,ENSG00000180596.7,ENSG00000181201.2,ENSG00000181690.3,ENSG00000181800.5,ENSG00000181896.7,ENSG00000182489.7,ENSG00000182568.12,ENSG00000182572.2,ENSG00000182611.3,ENSG00000182866.12,ENSG00000183134.4,ENSG00000183166.6,ENSG00000183421.7,ENSG00000183473.5,ENSG00000183570.12,ENSG00000183814.11,ENSG00000183878.11,ENSG00000183918.10,ENSG00000184270.3,ENSG00000184348.2,ENSG00000184357.3,ENSG00000184661.9,ENSG00000184678.8,ENSG00000184825.4,ENSG00000184895.6,ENSG00000184897.4,ENSG00000185038.10,ENSG00000185101.8,ENSG00000185130.4,ENSG00000185271.6,ENSG00000185306.8,ENSG00000185640.5,ENSG00000185811.12,ENSG00000186047.9,ENSG00000186185.9,ENSG00000186187.7,ENSG00000186234.7,ENSG00000186530.13,ENSG00000186638.11,ENSG00000186790.4,ENSG00000187122.12,ENSG00000187156.4,ENSG00000187456.9,ENSG00000187695.6,ENSG00000187837.2,ENSG00000187862.7,ENSG00000187871.2,ENSG00000187889.8,ENSG00000187951.6,ENSG00000187990.4,ENSG00000188263.6,ENSG00000188322.4,ENSG00000188389.6,ENSG00000188486.3,ENSG00000188848.11,ENSG00000189057.6,ENSG00000189079.11,ENSG00000189229.10,ENSG00000196090.8,ENSG00000196176.7,ENSG00000196226.2,ENSG00000196247.7,ENSG00000196331.5,ENSG00000196374.5,ENSG00000196415.5,ENSG00000196421.3,ENSG00000196532.4,ENSG00000196730.8,ENSG00000196747.3,ENSG00000196787.2,ENSG00000196839.8,ENSG00000196866.2,ENSG00000196932.7,ENSG00000197093.6,ENSG00000197153.3,ENSG00000197176.3,ENSG00000197409.6,ENSG00000197459.2,ENSG00000197471.7,ENSG00000197697.3,ENSG00000197826.7,ENSG00000197846.3,ENSG00000197903.6,ENSG00000197992.2,ENSG00000198087.7,ENSG00000198327.3,ENSG00000198339.3,ENSG00000198374.3,ENSG00000198558.2,ENSG00000198625.8,ENSG00000198771.6,ENSG00000198807.8,ENSG00000198821.6,ENSG00000198826.6,ENSG00000198846.5,ENSG00000198851.5,ENSG00000199730.1,ENSG00000199980.1,ENSG00000200237.1,ENSG00000200630.1,ENSG00000203325.3,ENSG00000203585.3,ENSG00000203813.4,ENSG00000203814.5,ENSG00000203896.5,ENSG00000203908.3,ENSG00000204060.4,ENSG00000204277.1,ENSG00000204538.3,ENSG00000204542.2,ENSG00000204909.3,ENSG00000204936.5,ENSG00000205018.2,ENSG00000205086.5,ENSG00000205268.6,ENSG00000205464.7,ENSG00000205784.2,ENSG00000205809.5,ENSG00000207625.1,ENSG00000207804.1,ENSG00000207996.1,ENSG00000211626.2,ENSG00000211693.2,ENSG00000211698.2,ENSG00000211699.2,ENSG00000211706.2,ENSG00000211707.3,ENSG00000211710.3,ENSG00000211713.3,ENSG00000211714.3,ENSG00000211716.2,ENSG00000211717.3,ENSG00000211720.3,ENSG00000211721.2,ENSG00000211724.3,ENSG00000211725.3,ENSG00000211727.3,ENSG00000211728.2,ENSG00000211734.3,ENSG00000211739.4,ENSG00000211745.3,ENSG00000211746.3,ENSG00000211747.3,ENSG00000211749.1,ENSG00000211750.2,ENSG00000211751.3,ENSG00000211752.3,ENSG00000211753.2,ENSG00000211764.1,ENSG00000211765.1,ENSG00000211766.1,ENSG00000211767.1,ENSG00000211768.1,ENSG00000211769.1,ENSG00000211770.1,ENSG00000211771.1,ENSG00000211772.4,ENSG00000211776.2,ENSG00000211777.2,ENSG00000211778.2,ENSG00000211779.3,ENSG00000211780.3,ENSG00000211782.2,ENSG00000211784.2,ENSG00000211785.1,ENSG00000211786.3,ENSG00000211787.1,ENSG00000211788.2,ENSG00000211789.2,ENSG00000211790.2,ENSG00000211791.2,ENSG00000211792.2,ENSG00000211793.2,ENSG00000211794.3,ENSG00000211795.3,ENSG00000211796.1,ENSG00000211797.2,ENSG00000211798.3,ENSG00000211799.3,ENSG00000211800.3,ENSG00000211801.3,ENSG00000211802.3,ENSG00000211803.2,ENSG00000211804.2,ENSG00000211805.1,ENSG00000211806.2,ENSG00000211807.3,ENSG00000211809.2,ENSG00000211810.3,ENSG00000211812.1,ENSG00000211813.2,ENSG00000211815.3,ENSG00000211816.2,ENSG00000211817.2,ENSG00000211818.1,ENSG00000211819.3,ENSG00000211820.1,ENSG00000211826.1,ENSG00000211827.1,ENSG00000211828.1,ENSG00000211829.2,ENSG00000211831.2,ENSG00000211833.1,ENSG00000211834.1,ENSG00000211835.1,ENSG00000211836.1,ENSG00000211840.1,ENSG00000211842.1,ENSG00000211843.1,ENSG00000211844.1,ENSG00000211845.1,ENSG00000211847.1,ENSG00000211849.1,ENSG00000211854.1,ENSG00000211855.1,ENSG00000211857.1,ENSG00000211858.1,ENSG00000211861.1,ENSG00000211862.1,ENSG00000211864.2,ENSG00000211865.1,ENSG00000211867.1,ENSG00000211869.1,ENSG00000211871.1,ENSG00000211872.1,ENSG00000211873.1,ENSG00000211875.1,ENSG00000211876.1,ENSG00000211879.1,ENSG00000211881.1,ENSG00000211884.1,ENSG00000211886.1,ENSG00000211887.2,ENSG00000211905.1,ENSG00000211940.2,ENSG00000211957.2,ENSG00000211979.2,ENSG00000212556.1,ENSG00000212916.3,ENSG00000213033.4,ENSG00000213390.6,ENSG00000213413.2,ENSG00000213420.3,ENSG00000213467.4,ENSG00000213654.5,ENSG00000213658.6,ENSG00000213735.2,ENSG00000213886.3,ENSG00000213906.5,ENSG00000213927.3,ENSG00000214018.3,ENSG00000214226.4,ENSG00000214283.4,ENSG00000214301.4,ENSG00000214425.2,ENSG00000214826.4,ENSG00000214894.2,ENSG00000215246.4,ENSG00000215464.4,ENSG00000215580.6,ENSG00000216069.1,ENSG00000216331.1,ENSG00000217646.1,ENSG00000218281.1,ENSG00000218357.3,ENSG00000218690.1,ENSG00000220537.1,ENSG00000221410.1,ENSG00000222028.2,ENSG00000222032.1,ENSG00000222881.1,ENSG00000223629.1,ENSG00000223804.1,ENSG00000224298.2,ENSG00000224309.3,ENSG00000224391.1,ENSG00000224478.1,ENSG00000224525.2,ENSG00000224574.1,ENSG00000224652.1,ENSG00000224661.1,ENSG00000224739.2,ENSG00000224944.1,ENSG00000224968.1,ENSG00000225039.1,ENSG00000225519.1,ENSG00000225528.1,ENSG00000225632.1,ENSG00000225756.1,ENSG00000226009.1,ENSG00000226089.2,ENSG00000226320.1,ENSG00000226423.1,ENSG00000226505.1,ENSG00000226535.1,ENSG00000226650.4,ENSG00000226660.2,ENSG00000226683.2,ENSG00000226738.1,ENSG00000226779.1,ENSG00000226806.1,ENSG00000226979.4,ENSG00000227028.2,ENSG00000227484.1,ENSG00000227589.1,ENSG00000227712.1,ENSG00000227910.1,ENSG00000227933.1,ENSG00000227953.2,ENSG00000227968.1,ENSG00000228027.1,ENSG00000228273.2,ENSG00000228340.1,ENSG00000228427.1,ENSG00000228586.1,ENSG00000228590.1,ENSG00000228682.2,ENSG00000228784.3,ENSG00000228863.4,ENSG00000228937.1,ENSG00000228951.1,ENSG00000228956.4,ENSG00000229068.1,ENSG00000229151.1,ENSG00000229164.5,ENSG00000229261.1,ENSG00000229368.1,ENSG00000229387.2,ENSG00000229418.2,ENSG00000229615.1,ENSG00000229769.2,ENSG00000229989.3,ENSG00000230006.3,ENSG00000230099.2,ENSG00000230330.1,ENSG00000230459.2,ENSG00000230526.1,ENSG00000230587.1,ENSG00000230731.2,ENSG00000231035.1,ENSG00000231259.3,ENSG00000231261.1,ENSG00000231294.1,ENSG00000231419.2,ENSG00000231607.4,ENSG00000231621.1,ENSG00000231671.1,ENSG00000231873.1,ENSG00000231877.1,ENSG00000231889.3,ENSG00000231927.1,ENSG00000231976.3,ENSG00000232001.1,ENSG00000232006.4,ENSG00000232021.2,ENSG00000232216.1,ENSG00000232220.2,ENSG00000232591.1,ENSG00000232650.1,ENSG00000232818.2,ENSG00000232869.2,ENSG00000232891.1,ENSG00000233008.1,ENSG00000233040.2,ENSG00000233108.1,ENSG00000233224.1,ENSG00000233410.1,ENSG00000233483.2,ENSG00000233542.1,ENSG00000233672.2,ENSG00000233806.3,ENSG00000233822.3,ENSG00000233850.1,ENSG00000233864.3,ENSG00000233922.1,ENSG00000234174.1,ENSG00000234232.2,ENSG00000234286.1,ENSG00000234492.4,ENSG00000234663.1,ENSG00000234816.2,ENSG00000234859.1,ENSG00000234936.1,ENSG00000235126.1,ENSG00000235333.3,ENSG00000235447.2,ENSG00000235621.4,ENSG00000235848.2,ENSG00000236028.1,ENSG00000236137.1,ENSG00000236266.1,ENSG00000236324.1,ENSG00000236391.3,ENSG00000236656.1,ENSG00000236703.1,ENSG00000236864.1,ENSG00000236986.2,ENSG00000237017.1,ENSG00000237036.4,ENSG00000237073.1,ENSG00000237152.2,ENSG00000237233.2,ENSG00000237254.2,ENSG00000237341.1,ENSG00000237361.2,ENSG00000237372.1,ENSG00000237429.1,ENSG00000237499.2,ENSG00000237525.2,ENSG00000237590.1,ENSG00000237594.2,ENSG00000237649.3,ENSG00000237702.2,ENSG00000237807.3,ENSG00000237819.1,ENSG00000237836.1,ENSG00000238116.2,ENSG00000238121.1,ENSG00000238133.2,ENSG00000238249.1,ENSG00000238835.1,ENSG00000239453.1,ENSG00000239539.1,ENSG00000239791.1,ENSG00000240216.3,ENSG00000240449.1,ENSG00000240754.1,ENSG00000240912.1,ENSG00000241641.1,ENSG00000241657.1,ENSG00000241666.2,ENSG00000241679.2,ENSG00000241810.1,ENSG00000241832.1,ENSG00000241859.2,ENSG00000242663.1,ENSG00000242736.1,ENSG00000243323.1,ENSG00000243328.1,ENSG00000243478.3,ENSG00000243536.3,ENSG00000243704.2,ENSG00000244301.1,ENSG00000244383.1,ENSG00000244456.2,ENSG00000244661.1,ENSG00000245213.2,ENSG00000245275.3,ENSG00000245293.2,ENSG00000245571.2,ENSG00000245688.1,ENSG00000245857.2,ENSG00000245954.2,ENSG00000246084.2,ENSG00000246223.4,ENSG00000246627.2,ENSG00000246859.2,ENSG00000247049.2,ENSG00000247363.2,ENSG00000248109.1,ENSG00000248243.1,ENSG00000248672.1,ENSG00000249036.1,ENSG00000249069.3,ENSG00000249184.1,ENSG00000249334.1,ENSG00000249407.1,ENSG00000249483.1,ENSG00000249526.1,ENSG00000249695.2,ENSG00000249736.1,ENSG00000249846.2,ENSG00000249993.1,ENSG00000250060.1,ENSG00000250158.1,ENSG00000250338.1,ENSG00000250360.1,ENSG00000250400.3,ENSG00000250415.1,ENSG00000250453.1,ENSG00000250509.1,ENSG00000250544.1,ENSG00000250569.1,ENSG00000250685.3,ENSG00000250889.2,ENSG00000251002.3,ENSG00000251129.1,ENSG00000251152.1,ENSG00000251258.1,ENSG00000251287.4,ENSG00000251377.1,ENSG00000251497.2,ENSG00000251526.1,ENSG00000251573.2,ENSG00000251578.1,ENSG00000251598.1,ENSG00000251959.1,ENSG00000252056.1,ENSG00000252079.1,ENSG00000252186.1,ENSG00000253209.1,ENSG00000253291.1,ENSG00000253350.1,ENSG00000253409.1,ENSG00000253431.1,ENSG00000253536.1,ENSG00000253550.1,ENSG00000253705.1,ENSG00000253926.1,ENSG00000254008.1,ENSG00000254140.1,ENSG00000254298.1,ENSG00000254389.2,ENSG00000254416.1,ENSG00000254458.1,ENSG00000254687.1,ENSG00000254787.1,ENSG00000255026.1,ENSG00000255027.2,ENSG00000255267.2,ENSG00000255328.1,ENSG00000255375.1,ENSG00000255494.1,ENSG00000255569.1,ENSG00000255641.1,ENSG00000255750.1,ENSG00000255833.1,ENSG00000255856.1,ENSG00000255931.1,ENSG00000256018.1,ENSG00000256155.1,ENSG00000256316.1,ENSG00000256379.1,ENSG00000256469.1,ENSG00000256542.1,ENSG00000256553.1,ENSG00000256576.1,ENSG00000256590.2,ENSG00000256609.1,ENSG00000256810.1,ENSG00000256980.4,ENSG00000256988.1,ENSG00000256995.2,ENSG00000257060.2,ENSG00000257122.1,ENSG00000257167.2,ENSG00000257331.1,ENSG00000257443.1,ENSG00000257488.1,ENSG00000257489.2,ENSG00000257698.1,ENSG00000257851.2,ENSG00000257870.1,ENSG00000257950.3,ENSG00000257951.1,ENSG00000257989.1,ENSG00000258018.1,ENSG00000258114.1,ENSG00000258199.1,ENSG00000258224.1,ENSG00000258511.1,ENSG00000258560.1,ENSG00000258656.1,ENSG00000258661.1,ENSG00000258690.1,ENSG00000258869.1,ENSG00000259003.1,ENSG00000259004.1,ENSG00000259054.1,ENSG00000259092.1,ENSG00000259097.1,ENSG00000259372.1,ENSG00000259444.1,ENSG00000259539.1,ENSG00000259663.2,ENSG00000259736.1,ENSG00000259834.1,ENSG00000259881.1,ENSG00000259912.1,ENSG00000260103.2,ENSG00000260177.1,ENSG00000260302.1,ENSG00000260360.1,ENSG00000260377.1,ENSG00000260412.1,ENSG00000260455.1,ENSG00000260488.1,ENSG00000260519.1,ENSG00000260548.1,ENSG00000260979.1,ENSG00000261008.2,ENSG00000261030.1,ENSG00000261226.1,ENSG00000261335.1,ENSG00000261366.1,ENSG00000261386.2,ENSG00000261390.1,ENSG00000261568.1,ENSG00000261687.1,ENSG00000261716.1,ENSG00000262155.1,ENSG00000262823.1,ENSG00000262904.1,ENSG00000263053.3,ENSG00000263080.1,ENSG00000263264.1,ENSG00000263462.1,ENSG00000263530.1,ENSG00000263657.1,ENSG00000263709.1,ENSG00000263818.1,ENSG00000264021.1,ENSG00000264269.1,ENSG00000264399.1,ENSG00000264517.1,ENSG00000264660.1,ENSG00000264857.1,ENSG00000265148.1,ENSG00000265206.2,ENSG00000265369.2,ENSG00000265479.1,ENSG00000265565.1,ENSG00000265623.1,ENSG00000266101.1,ENSG00000266153.1,ENSG00000266307.1,ENSG00000266325.1,ENSG00000266613.1,ENSG00000266767.1,ENSG00000266954.1,ENSG00000267023.1,ENSG00000267052.1,ENSG00000267097.1,ENSG00000267119.1,ENSG00000267125.1,ENSG00000267239.1,ENSG00000267243.1,ENSG00000267263.1,ENSG00000267278.1,ENSG00000267289.1,ENSG00000267303.1,ENSG00000267312.1,ENSG00000267320.1,ENSG00000267374.1,ENSG00000267551.3,ENSG00000267568.2,ENSG00000267570.1,ENSG00000267654.1,ENSG00000267676.1,ENSG00000267706.3,ENSG00000267712.1,ENSG00000267731.1,ENSG00000267737.1,ENSG00000268119.1,ENSG00000268310.1,ENSG00000268861.1,ENSG00000268889.1,ENSG00000269802.1,ENSG00000269891.1,ENSG00000270466.1,ENSG00000270505.1,ENSG00000270605.1,ENSG00000270659.1,ENSG00000270708.1,ENSG00000270933.1,ENSG00000270986.1,ENSG00000271288.1,ENSG00000271398.1,ENSG00000271615.1,ENSG00000271955.1,ENSG00000272097.1,ENSG00000272168.1,ENSG00000272259.1,ENSG00000272278.1,ENSG00000272544.1,ENSG00000272931.1,ENSG00000273344.1</t>
  </si>
  <si>
    <t>UBERON:0002385</t>
  </si>
  <si>
    <t>muscle tissue</t>
  </si>
  <si>
    <t>Muscle tissue is a contractile tissue made up of actin and myosin fibers[GO].</t>
  </si>
  <si>
    <t>CNhs10629,CNhs10838,CNhs10839,CNhs10863,CNhs10868,CNhs10869,CNhs10870,CNhs11083,CNhs11084,CNhs11085,CNhs11086,CNhs11087,CNhs11088,CNhs11090,CNhs11091,CNhs11305,CNhs11309,CNhs11324,CNhs11328,CNhs11329,CNhs11755,CNhs11776,CNhs11779,CNhs11900,CNhs11908,CNhs11920,CNhs11927,CNhs11963,CNhs11964,CNhs11965,CNhs11976,CNhs11987,CNhs11988,CNhs11989,CNhs11990,CNhs11991,CNhs12004,CNhs12007,CNhs12008,CNhs12043,CNhs12044,CNhs12045,CNhs12046,CNhs12048,CNhs12049,CNhs12053,CNhs12056,CNhs12060,CNhs12341,CNhs12348,CNhs12350,CNhs12569,CNhs12571,CNhs12597,CNhs12894,CNhs13339,CNhs13349,CNhs13358,CNhs13369,CNhs13454,CNhs13567,CNhs13577,CNhs13847,CNhs14183,CNhs14184,CNhs14186,CNhs14187,CNhs14188,CNhs14189,CNhs14190,CNhs14191,CNhs14192,CNhs14193,CNhs14567,CNhs14577,CNhs14586,CNhs14596,CNhs14605</t>
  </si>
  <si>
    <t>CATG00000003013.1,CATG00000005146.1,CATG00000043232.1,CATG00000044656.1,CATG00000048399.1,CATG00000075481.1,CATG00000081335.1,CATG00000092863.1,CATG00000096639.1,CATG00000098035.1,ENSG00000105825.7,ENSG00000108342.8,ENSG00000124875.5,ENSG00000138435.10,ENSG00000163735.6,ENSG00000163739.4,ENSG00000164283.8,ENSG00000172156.3,ENSG00000180209.7,ENSG00000196611.4,ENSG00000224982.2,ENSG00000227517.2,ENSG00000234695.1,ENSG00000239474.2,ENSG00000250064.1,ENSG00000250657.1</t>
  </si>
  <si>
    <t>UBERON:0002390</t>
  </si>
  <si>
    <t>hematopoietic system</t>
  </si>
  <si>
    <t>Anatomical system that is involved in the production of hematopoietic cells.</t>
  </si>
  <si>
    <t>CNhs10631,CNhs10633,CNhs10650,CNhs10651,CNhs10852,CNhs10857,CNhs10858,CNhs10860,CNhs10861,CNhs11062,CNhs11073,CNhs11075,CNhs11076,CNhs11671,CNhs11672,CNhs11673,CNhs11675,CNhs11761,CNhs11897,CNhs11899,CNhs11904,CNhs11941,CNhs11948,CNhs11949,CNhs11954,CNhs11958,CNhs11997,CNhs12000,CNhs12002,CNhs12003,CNhs12196,CNhs12200,CNhs12519,CNhs12552,CNhs12566,CNhs12592,CNhs12593,CNhs12594,CNhs13174,CNhs13207,CNhs13208,CNhs13216,CNhs13224,CNhs13229,CNhs13379,CNhs13465,CNhs13466,CNhs13467,CNhs13468,CNhs13469,CNhs13470,CNhs13471,CNhs13472,CNhs13473,CNhs13474,CNhs13475,CNhs13476,CNhs13480,CNhs13483,CNhs13484,CNhs13485,CNhs13487,CNhs13488,CNhs13489,CNhs13490,CNhs13491,CNhs13492,CNhs13493,CNhs13494,CNhs13495,CNhs13532,CNhs13533,CNhs13537,CNhs13540,CNhs13541,CNhs13543,CNhs13544,CNhs13545,CNhs13546,CNhs13548,CNhs13549,CNhs13554,CNhs13555,CNhs13556,CNhs13557,CNhs13559,CNhs13560,CNhs13561,CNhs13562,CNhs13637,CNhs13638,CNhs13639,CNhs13640,CNhs13641,CNhs13643,CNhs13645,CNhs13646,CNhs13647,CNhs13649,CNhs13650,CNhs13651,CNhs13924,CNhs13925,CNhs13926,CNhs13927</t>
  </si>
  <si>
    <t>CATG00000000008.1,CATG00000000110.1,CATG00000000135.1,CATG00000000232.1,CATG00000000494.1,CATG00000000659.1,CATG00000000687.1,CATG00000000704.1,CATG00000001007.1,CATG00000001121.1,CATG00000001127.1,CATG00000001134.1,CATG00000001176.1,CATG00000001177.1,CATG00000001253.1,CATG00000001257.1,CATG00000001338.1,CATG00000001342.1,CATG00000001378.1,CATG00000001512.1,CATG00000001980.1,CATG00000002025.1,CATG00000002208.1,CATG00000002235.1,CATG00000002239.1,CATG00000002332.1,CATG00000002339.1,CATG00000002341.1,CATG00000002370.1,CATG00000002440.1,CATG00000002453.1,CATG00000002463.1,CATG00000002485.1,CATG00000002514.1,CATG00000002612.1,CATG00000002617.1,CATG00000002638.1,CATG00000002973.1,CATG00000002981.1,CATG00000003116.1,CATG00000003118.1,CATG00000003441.1,CATG00000003445.1,CATG00000003457.1,CATG00000003708.1,CATG00000003781.1,CATG00000003787.1,CATG00000003969.1,CATG00000003970.1,CATG00000003973.1,CATG00000004107.1,CATG00000004749.1,CATG00000005249.1,CATG00000005254.1,CATG00000005458.1,CATG00000005551.1,CATG00000005608.1,CATG00000005618.1,CATG00000005652.1,CATG00000005715.1,CATG00000005761.1,CATG00000005769.1,CATG00000005771.1,CATG00000005835.1,CATG00000005853.1,CATG00000005854.1,CATG00000005856.1,CATG00000005936.1,CATG00000005960.1,CATG00000005987.1,CATG00000005990.1,CATG00000006104.1,CATG00000006489.1,CATG00000006701.1,CATG00000006826.1,CATG00000006914.1,CATG00000006919.1,CATG00000007131.1,CATG00000007149.1,CATG00000007172.1,CATG00000007637.1,CATG00000007793.1,CATG00000007794.1,CATG00000007795.1,CATG00000007797.1,CATG00000007805.1,CATG00000007869.1,CATG00000007947.1,CATG00000007948.1,CATG00000007950.1,CATG00000007970.1,CATG00000008021.1,CATG00000008050.1,CATG00000008137.1,CATG00000008381.1,CATG00000008504.1,CATG00000008526.1,CATG00000008768.1,CATG00000009097.1,CATG00000009193.1,CATG00000009441.1,CATG00000009446.1,CATG00000009942.1,CATG00000009957.1,CATG00000009958.1,CATG00000010051.1,CATG00000010058.1,CATG00000010268.1,CATG00000010410.1,CATG00000010413.1,CATG00000010414.1,CATG00000010416.1,CATG00000010462.1,CATG00000010538.1,CATG00000010539.1,CATG00000010647.1,CATG00000010764.1,CATG00000010771.1,CATG00000011086.1,CATG00000011100.1,CATG00000011109.1,CATG00000011142.1,CATG00000011181.1,CATG00000011252.1,CATG00000011256.1,CATG00000011322.1,CATG00000011656.1,CATG00000011720.1,CATG00000011773.1,CATG00000011915.1,CATG00000011986.1,CATG00000011988.1,CATG00000012003.1,CATG00000012026.1,CATG00000012261.1,CATG00000012306.1,CATG00000012366.1,CATG00000012368.1,CATG00000012385.1,CATG00000012759.1,CATG00000012783.1,CATG00000012786.1,CATG00000012787.1,CATG00000012857.1,CATG00000012861.1,CATG00000012864.1,CATG00000013090.1,CATG00000013322.1,CATG00000013499.1,CATG00000013507.1,CATG00000013510.1,CATG00000013511.1,CATG00000013598.1,CATG00000013601.1,CATG00000013694.1,CATG00000013695.1,CATG00000013703.1,CATG00000013771.1,CATG00000013829.1,CATG00000013871.1,CATG00000013885.1,CATG00000013891.1,CATG00000014047.1,CATG00000014104.1,CATG00000014196.1,CATG00000014207.1,CATG00000014352.1,CATG00000014561.1,CATG00000014592.1,CATG00000014661.1,CATG00000014672.1,CATG00000014689.1,CATG00000015348.1,CATG00000015927.1,CATG00000016002.1,CATG00000016043.1,CATG00000016218.1,CATG00000016263.1,CATG00000016281.1,CATG00000016285.1,CATG00000016379.1,CATG00000016384.1,CATG00000016438.1,CATG00000016581.1,CATG00000016705.1,CATG00000016926.1,CATG00000016929.1,CATG00000016939.1,CATG00000017017.1,CATG00000017029.1,CATG00000017105.1,CATG00000017108.1,CATG00000018112.1,CATG00000018191.1,CATG00000018232.1,CATG00000018334.1,CATG00000018531.1,CATG00000018535.1,CATG00000018539.1,CATG00000018542.1,CATG00000018543.1,CATG00000018777.1,CATG00000018862.1,CATG00000018880.1,CATG00000018884.1,CATG00000018907.1,CATG00000019056.1,CATG00000019058.1,CATG00000019061.1,CATG00000019062.1,CATG00000019184.1,CATG00000019208.1,CATG00000019510.1,CATG00000019532.1,CATG00000019583.1,CATG00000019901.1,CATG00000019949.1,CATG00000019998.1,CATG00000019999.1,CATG00000020018.1,CATG00000020162.1,CATG00000020269.1,CATG00000020513.1,CATG00000020629.1,CATG00000020715.1,CATG00000021091.1,CATG00000021187.1,CATG00000021189.1,CATG00000021316.1,CATG00000021329.1,CATG00000021452.1,CATG00000021460.1,CATG00000021481.1,CATG00000021544.1,CATG00000021586.1,CATG00000021602.1,CATG00000021603.1,CATG00000021641.1,CATG00000021643.1,CATG00000021645.1,CATG00000021674.1,CATG00000021809.1,CATG00000021872.1,CATG00000022086.1,CATG00000022489.1,CATG00000022612.1,CATG00000022613.1,CATG00000022684.1,CATG00000022686.1,CATG00000022687.1,CATG00000022774.1,CATG00000022826.1,CATG00000022987.1,CATG00000023019.1,CATG00000023070.1,CATG00000023278.1,CATG00000023443.1,CATG00000023453.1,CATG00000023485.1,CATG00000023547.1,CATG00000023809.1,CATG00000023841.1,CATG00000023977.1,CATG00000024020.1,CATG00000024278.1,CATG00000024378.1,CATG00000024467.1,CATG00000024500.1,CATG00000024667.1,CATG00000024742.1,CATG00000024798.1,CATG00000024799.1,CATG00000024823.1,CATG00000024824.1,CATG00000024825.1,CATG00000024927.1,CATG00000025046.1,CATG00000025233.1,CATG00000025237.1,CATG00000025242.1,CATG00000025295.1,CATG00000025392.1,CATG00000025393.1,CATG00000025394.1,CATG00000025533.1,CATG00000025564.1,CATG00000025597.1,CATG00000025682.1,CATG00000025687.1,CATG00000025709.1,CATG00000025760.1,CATG00000025785.1,CATG00000025827.1,CATG00000025944.1,CATG00000025972.1,CATG00000026051.1,CATG00000026111.1,CATG00000026306.1,CATG00000026333.1,CATG00000026553.1,CATG00000026610.1,CATG00000026622.1,CATG00000026746.1,CATG00000026855.1,CATG00000027083.1,CATG00000027119.1,CATG00000027120.1,CATG00000027127.1,CATG00000027285.1,CATG00000027439.1,CATG00000027596.1,CATG00000027790.1,CATG00000027795.1,CATG00000027831.1,CATG00000027872.1,CATG00000027973.1,CATG00000028064.1,CATG00000028125.1,CATG00000028176.1,CATG00000028245.1,CATG00000028512.1,CATG00000028697.1,CATG00000028924.1,CATG00000029009.1,CATG00000029018.1,CATG00000029072.1,CATG00000029081.1,CATG00000029094.1,CATG00000029200.1,CATG00000029233.1,CATG00000029360.1,CATG00000029361.1,CATG00000029656.1,CATG00000029814.1,CATG00000030049.1,CATG00000030052.1,CATG00000030116.1,CATG00000030137.1,CATG00000030174.1,CATG00000030178.1,CATG00000030349.1,CATG00000030392.1,CATG00000030407.1,CATG00000030408.1,CATG00000030411.1,CATG00000030415.1,CATG00000030417.1,CATG00000030492.1,CATG00000030520.1,CATG00000030587.1,CATG00000030660.1,CATG00000030733.1,CATG00000030758.1,CATG00000030863.1,CATG00000030898.1,CATG00000031078.1,CATG00000031413.1,CATG00000031418.1,CATG00000031446.1,CATG00000031490.1,CATG00000031540.1,CATG00000031741.1,CATG00000031871.1,CATG00000031932.1,CATG00000032029.1,CATG00000032111.1,CATG00000032125.1,CATG00000032370.1,CATG00000032371.1,CATG00000032373.1,CATG00000032378.1,CATG00000032415.1,CATG00000032416.1,CATG00000032430.1,CATG00000032530.1,CATG00000032550.1,CATG00000032634.1,CATG00000032669.1,CATG00000032703.1,CATG00000032704.1,CATG00000032733.1,CATG00000032738.1,CATG00000032764.1,CATG00000032836.1,CATG00000032852.1,CATG00000032924.1,CATG00000032925.1,CATG00000032969.1,CATG00000033110.1,CATG00000033111.1,CATG00000033349.1,CATG00000033360.1,CATG00000033444.1,CATG00000033577.1,CATG00000033674.1,CATG00000033869.1,CATG00000033899.1,CATG00000034132.1,CATG00000034219.1,CATG00000034235.1,CATG00000034241.1,CATG00000034259.1,CATG00000034487.1,CATG00000034522.1,CATG00000034680.1,CATG00000034706.1,CATG00000034718.1,CATG00000034724.1,CATG00000034725.1,CATG00000034726.1,CATG00000034729.1,CATG00000034805.1,CATG00000034825.1,CATG00000034914.1,CATG00000034989.1,CATG00000035014.1,CATG00000035034.1,CATG00000035036.1,CATG00000035124.1,CATG00000035242.1,CATG00000035337.1,CATG00000035773.1,CATG00000035835.1,CATG00000035920.1,CATG00000035934.1,CATG00000035959.1,CATG00000036111.1,CATG00000036123.1,CATG00000036129.1,CATG00000036282.1,CATG00000036299.1,CATG00000036632.1,CATG00000036636.1,CATG00000036637.1,CATG00000036717.1,CATG00000036787.1,CATG00000036797.1,CATG00000036803.1,CATG00000037257.1,CATG00000037451.1,CATG00000037612.1,CATG00000037704.1,CATG00000037745.1,CATG00000038023.1,CATG00000038052.1,CATG00000038160.1,CATG00000038176.1,CATG00000038197.1,CATG00000038215.1,CATG00000038221.1,CATG00000038230.1,CATG00000038244.1,CATG00000038268.1,CATG00000038280.1,CATG00000038306.1,CATG00000038320.1,CATG00000038372.1,CATG00000038441.1,CATG00000038597.1,CATG00000038607.1,CATG00000038608.1,CATG00000038643.1,CATG00000038647.1,CATG00000038721.1,CATG00000038776.1,CATG00000038820.1,CATG00000038834.1,CATG00000038869.1,CATG00000039101.1,CATG00000039135.1,CATG00000039139.1,CATG00000039355.1,CATG00000039425.1,CATG00000039426.1,CATG00000039435.1,CATG00000039461.1,CATG00000039496.1,CATG00000039498.1,CATG00000039517.1,CATG00000039559.1,CATG00000039564.1,CATG00000039648.1,CATG00000039711.1,CATG00000039749.1,CATG00000039751.1,CATG00000039815.1,CATG00000039820.1,CATG00000039821.1,CATG00000039920.1,CATG00000039942.1,CATG00000039983.1,CATG00000040018.1,CATG00000040026.1,CATG00000040121.1,CATG00000040167.1,CATG00000040180.1,CATG00000040268.1,CATG00000040307.1,CATG00000040376.1,CATG00000040378.1,CATG00000040393.1,CATG00000040407.1,CATG00000040419.1,CATG00000040425.1,CATG00000040454.1,CATG00000040501.1,CATG00000040514.1,CATG00000040550.1,CATG00000040780.1,CATG00000040791.1,CATG00000040796.1,CATG00000040849.1,CATG00000040952.1,CATG00000040955.1,CATG00000041032.1,CATG00000041116.1,CATG00000041147.1,CATG00000041154.1,CATG00000041174.1,CATG00000041175.1,CATG00000041224.1,CATG00000041226.1,CATG00000041269.1,CATG00000041277.1,CATG00000041336.1,CATG00000041337.1,CATG00000041357.1,CATG00000041420.1,CATG00000041423.1,CATG00000041477.1,CATG00000041525.1,CATG00000041579.1,CATG00000041685.1,CATG00000041725.1,CATG00000041925.1,CATG00000042055.1,CATG00000042127.1,CATG00000042146.1,CATG00000042228.1,CATG00000042229.1,CATG00000042238.1,CATG00000042297.1,CATG00000042435.1,CATG00000042518.1,CATG00000042563.1,CATG00000042601.1,CATG00000042913.1,CATG00000042929.1,CATG00000042932.1,CATG00000042935.1,CATG00000043013.1,CATG00000043083.1,CATG00000043101.1,CATG00000043105.1,CATG00000043107.1,CATG00000043203.1,CATG00000043235.1,CATG00000043248.1,CATG00000043289.1,CATG00000043383.1,CATG00000043803.1,CATG00000043839.1,CATG00000043841.1,CATG00000043887.1,CATG00000043937.1,CATG00000043966.1,CATG00000044214.1,CATG00000044216.1,CATG00000044539.1,CATG00000044716.1,CATG00000044822.1,CATG00000044829.1,CATG00000044833.1,CATG00000044867.1,CATG00000044871.1,CATG00000044875.1,CATG00000044948.1,CATG00000045046.1,CATG00000045070.1,CATG00000045402.1,CATG00000045514.1,CATG00000045682.1,CATG00000045696.1,CATG00000046012.1,CATG00000046209.1,CATG00000046393.1,CATG00000046409.1,CATG00000046838.1,CATG00000046965.1,CATG00000047017.1,CATG00000047096.1,CATG00000047098.1,CATG00000047111.1,CATG00000047280.1,CATG00000047289.1,CATG00000047338.1,CATG00000047371.1,CATG00000047451.1,CATG00000047463.1,CATG00000047844.1,CATG00000047853.1,CATG00000047933.1,CATG00000047995.1,CATG00000048264.1,CATG00000048676.1,CATG00000048743.1,CATG00000048778.1,CATG00000048892.1,CATG00000048931.1,CATG00000048934.1,CATG00000049183.1,CATG00000049200.1,CATG00000049239.1,CATG00000049353.1,CATG00000049462.1,CATG00000049464.1,CATG00000049484.1,CATG00000049637.1,CATG00000049669.1,CATG00000049674.1,CATG00000049683.1,CATG00000049695.1,CATG00000049710.1,CATG00000049794.1,CATG00000049795.1,CATG00000049898.1,CATG00000049914.1,CATG00000050062.1,CATG00000050185.1,CATG00000050187.1,CATG00000050213.1,CATG00000050219.1,CATG00000050461.1,CATG00000050475.1,CATG00000050525.1,CATG00000050714.1,CATG00000050736.1,CATG00000050740.1,CATG00000050856.1,CATG00000050881.1,CATG00000051248.1,CATG00000051324.1,CATG00000051355.1,CATG00000051361.1,CATG00000051365.1,CATG00000051546.1,CATG00000051556.1,CATG00000051559.1,CATG00000051597.1,CATG00000051629.1,CATG00000051669.1,CATG00000051797.1,CATG00000051798.1,CATG00000051826.1,CATG00000051829.1,CATG00000051865.1,CATG00000051943.1,CATG00000052107.1,CATG00000052211.1,CATG00000052212.1,CATG00000052233.1,CATG00000052234.1,CATG00000052261.1,CATG00000052347.1,CATG00000052364.1,CATG00000052390.1,CATG00000052772.1,CATG00000052891.1,CATG00000052895.1,CATG00000052900.1,CATG00000052902.1,CATG00000052975.1,CATG00000053110.1,CATG00000053250.1,CATG00000053253.1,CATG00000053260.1,CATG00000053365.1,CATG00000053503.1,CATG00000053566.1,CATG00000053672.1,CATG00000053829.1,CATG00000053834.1,CATG00000053835.1,CATG00000053945.1,CATG00000053948.1,CATG00000053951.1,CATG00000053992.1,CATG00000053995.1,CATG00000054077.1,CATG00000054105.1,CATG00000054151.1,CATG00000054167.1,CATG00000054202.1,CATG00000054481.1,CATG00000054482.1,CATG00000054714.1,CATG00000054724.1,CATG00000054725.1,CATG00000054726.1,CATG00000054790.1,CATG00000054839.1,CATG00000055043.1,CATG00000055053.1,CATG00000055056.1,CATG00000055057.1,CATG00000055062.1,CATG00000055064.1,CATG00000055085.1,CATG00000055087.1,CATG00000055093.1,CATG00000055094.1,CATG00000055097.1,CATG00000055117.1,CATG00000055118.1,CATG00000055184.1,CATG00000055191.1,CATG00000055207.1,CATG00000055217.1,CATG00000055241.1,CATG00000055342.1,CATG00000055392.1,CATG00000055405.1,CATG00000055413.1,CATG00000055461.1,CATG00000055544.1,CATG00000055547.1,CATG00000055555.1,CATG00000055869.1,CATG00000055938.1,CATG00000055944.1,CATG00000055945.1,CATG00000055946.1,CATG00000055982.1,CATG00000056058.1,CATG00000056069.1,CATG00000056223.1,CATG00000056224.1,CATG00000056262.1,CATG00000056300.1,CATG00000056322.1,CATG00000056741.1,CATG00000056744.1,CATG00000056751.1,CATG00000056759.1,CATG00000056762.1,CATG00000056822.1,CATG00000056917.1,CATG00000056943.1,CATG00000056980.1,CATG00000057194.1,CATG00000057360.1,CATG00000057408.1,CATG00000057414.1,CATG00000057418.1,CATG00000057419.1,CATG00000057420.1,CATG00000057430.1,CATG00000057735.1,CATG00000057783.1,CATG00000057849.1,CATG00000058242.1,CATG00000058311.1,CATG00000058351.1,CATG00000058417.1,CATG00000058556.1,CATG00000058571.1,CATG00000058632.1,CATG00000058647.1,CATG00000058651.1,CATG00000058844.1,CATG00000059008.1,CATG00000059016.1,CATG00000059019.1,CATG00000059027.1,CATG00000059036.1,CATG00000059216.1,CATG00000059241.1,CATG00000059268.1,CATG00000059471.1,CATG00000059473.1,CATG00000059742.1,CATG00000059804.1,CATG00000059856.1,CATG00000059950.1,CATG00000059964.1,CATG00000059988.1,CATG00000059990.1,CATG00000059992.1,CATG00000059993.1,CATG00000059994.1,CATG00000059995.1,CATG00000060000.1,CATG00000060079.1,CATG00000060207.1,CATG00000060467.1,CATG00000060546.1,CATG00000061175.1,CATG00000061185.1,CATG00000061230.1,CATG00000061411.1,CATG00000061507.1,CATG00000061513.1,CATG00000061700.1,CATG00000061701.1,CATG00000061782.1,CATG00000061787.1,CATG00000062067.1,CATG00000062140.1,CATG00000062256.1,CATG00000062392.1,CATG00000062406.1,CATG00000063086.1,CATG00000063135.1,CATG00000063144.1,CATG00000063228.1,CATG00000063381.1,CATG00000063432.1,CATG00000063434.1,CATG00000063508.1,CATG00000063644.1,CATG00000063723.1,CATG00000063738.1,CATG00000064011.1,CATG00000064178.1,CATG00000064243.1,CATG00000064252.1,CATG00000064354.1,CATG00000064363.1,CATG00000064461.1,CATG00000064465.1,CATG00000064482.1,CATG00000064485.1,CATG00000064486.1,CATG00000064488.1,CATG00000064587.1,CATG00000064800.1,CATG00000064889.1,CATG00000065028.1,CATG00000065351.1,CATG00000065396.1,CATG00000065460.1,CATG00000065539.1,CATG00000065824.1,CATG00000065831.1,CATG00000066003.1,CATG00000066068.1,CATG00000066456.1,CATG00000066493.1,CATG00000066543.1,CATG00000066547.1,CATG00000066549.1,CATG00000066580.1,CATG00000066809.1,CATG00000066857.1,CATG00000067072.1,CATG00000067293.1,CATG00000067396.1,CATG00000067410.1,CATG00000067536.1,CATG00000067544.1,CATG00000067715.1,CATG00000067849.1,CATG00000068045.1,CATG00000068101.1,CATG00000068127.1,CATG00000068222.1,CATG00000068362.1,CATG00000068371.1,CATG00000068404.1,CATG00000068412.1,CATG00000068414.1,CATG00000068951.1,CATG00000068956.1,CATG00000069208.1,CATG00000069212.1,CATG00000069224.1,CATG00000069337.1,CATG00000069608.1,CATG00000069822.1,CATG00000069825.1,CATG00000069894.1,CATG00000070014.1,CATG00000070137.1,CATG00000070139.1,CATG00000070304.1,CATG00000070309.1,CATG00000070323.1,CATG00000070347.1,CATG00000070604.1,CATG00000070697.1,CATG00000070753.1,CATG00000070759.1,CATG00000070760.1,CATG00000070763.1,CATG00000070928.1,CATG00000071332.1,CATG00000071336.1,CATG00000071341.1,CATG00000071354.1,CATG00000071356.1,CATG00000071360.1,CATG00000071364.1,CATG00000071501.1,CATG00000071624.1,CATG00000071724.1,CATG00000071737.1,CATG00000071756.1,CATG00000071786.1,CATG00000071902.1,CATG00000071942.1,CATG00000072157.1,CATG00000072166.1,CATG00000072170.1,CATG00000072411.1,CATG00000072715.1,CATG00000072805.1,CATG00000072823.1,CATG00000072868.1,CATG00000072989.1,CATG00000073012.1,CATG00000073317.1,CATG00000073889.1,CATG00000073896.1,CATG00000073950.1,CATG00000073953.1,CATG00000073955.1,CATG00000074077.1,CATG00000074221.1,CATG00000074222.1,CATG00000074343.1,CATG00000074344.1,CATG00000074504.1,CATG00000074537.1,CATG00000074748.1,CATG00000074760.1,CATG00000074949.1,CATG00000074971.1,CATG00000075247.1,CATG00000075565.1,CATG00000075661.1,CATG00000075669.1,CATG00000075724.1,CATG00000075906.1,CATG00000075931.1,CATG00000076083.1,CATG00000076152.1,CATG00000076244.1,CATG00000076632.1,CATG00000076639.1,CATG00000076731.1,CATG00000076834.1,CATG00000076835.1,CATG00000076837.1,CATG00000077037.1,CATG00000077092.1,CATG00000077537.1,CATG00000077556.1,CATG00000077557.1,CATG00000077590.1,CATG00000077786.1,CATG00000077851.1,CATG00000077873.1,CATG00000077988.1,CATG00000078036.1,CATG00000078065.1,CATG00000078081.1,CATG00000078275.1,CATG00000078628.1,CATG00000078629.1,CATG00000078677.1,CATG00000078699.1,CATG00000078702.1,CATG00000078706.1,CATG00000078757.1,CATG00000078935.1,CATG00000078936.1,CATG00000078939.1,CATG00000079027.1,CATG00000079126.1,CATG00000079127.1,CATG00000079334.1,CATG00000079497.1,CATG00000079611.1,CATG00000079612.1,CATG00000079614.1,CATG00000079789.1,CATG00000079792.1,CATG00000079793.1,CATG00000079812.1,CATG00000079857.1,CATG00000079873.1,CATG00000079883.1,CATG00000080006.1,CATG00000080056.1,CATG00000080165.1,CATG00000080168.1,CATG00000080218.1,CATG00000080292.1,CATG00000080304.1,CATG00000080462.1,CATG00000080640.1,CATG00000080641.1,CATG00000080947.1,CATG00000081003.1,CATG00000081018.1,CATG00000081209.1,CATG00000081246.1,CATG00000081414.1,CATG00000081415.1,CATG00000081424.1,CATG00000081428.1,CATG00000081571.1,CATG00000081601.1,CATG00000081626.1,CATG00000081984.1,CATG00000081985.1,CATG00000081986.1,CATG00000082033.1,CATG00000082039.1,CATG00000082040.1,CATG00000082156.1,CATG00000082230.1,CATG00000082242.1,CATG00000082260.1,CATG00000082280.1,CATG00000082387.1,CATG00000082389.1,CATG00000082402.1,CATG00000082559.1,CATG00000082570.1,CATG00000082571.1,CATG00000082713.1,CATG00000082780.1,CATG00000082820.1,CATG00000082884.1,CATG00000082901.1,CATG00000082902.1,CATG00000082917.1,CATG00000082918.1,CATG00000082930.1,CATG00000083014.1,CATG00000083238.1,CATG00000083468.1,CATG00000083570.1,CATG00000083575.1,CATG00000083577.1,CATG00000083579.1,CATG00000083581.1,CATG00000083592.1,CATG00000083598.1,CATG00000083749.1,CATG00000083755.1,CATG00000083836.1,CATG00000083853.1,CATG00000083966.1,CATG00000083983.1,CATG00000084412.1,CATG00000084563.1,CATG00000084638.1,CATG00000084696.1,CATG00000084773.1,CATG00000084802.1,CATG00000085191.1,CATG00000085201.1,CATG00000085208.1,CATG00000085214.1,CATG00000085239.1,CATG00000085306.1,CATG00000085346.1,CATG00000085390.1,CATG00000085471.1,CATG00000085605.1,CATG00000085845.1,CATG00000085965.1,CATG00000086004.1,CATG00000086005.1,CATG00000086010.1,CATG00000086022.1,CATG00000086099.1,CATG00000086102.1,CATG00000086103.1,CATG00000086115.1,CATG00000086143.1,CATG00000086157.1,CATG00000086372.1,CATG00000086459.1,CATG00000086521.1,CATG00000086635.1,CATG00000086753.1,CATG00000086775.1,CATG00000086826.1,CATG00000087044.1,CATG00000087047.1,CATG00000087064.1,CATG00000087169.1,CATG00000087267.1,CATG00000087431.1,CATG00000087503.1,CATG00000087507.1,CATG00000087567.1,CATG00000087637.1,CATG00000087695.1,CATG00000087805.1,CATG00000087971.1,CATG00000087998.1,CATG00000088002.1,CATG00000088026.1,CATG00000088030.1,CATG00000088064.1,CATG00000088071.1,CATG00000088084.1,CATG00000088127.1,CATG00000088344.1,CATG00000088367.1,CATG00000088442.1,CATG00000088558.1,CATG00000088826.1,CATG00000088881.1,CATG00000089041.1,CATG00000089177.1,CATG00000089207.1,CATG00000089485.1,CATG00000089491.1,CATG00000089492.1,CATG00000089494.1,CATG00000089561.1,CATG00000089573.1,CATG00000089591.1,CATG00000089616.1,CATG00000089621.1,CATG00000089657.1,CATG00000089879.1,CATG00000089924.1,CATG00000090064.1,CATG00000090076.1,CATG00000090078.1,CATG00000090117.1,CATG00000090166.1,CATG00000090176.1,CATG00000090351.1,CATG00000090352.1,CATG00000090646.1,CATG00000090647.1,CATG00000090689.1,CATG00000090692.1,CATG00000090718.1,CATG00000090870.1,CATG00000090945.1,CATG00000091049.1,CATG00000091079.1,CATG00000091277.1,CATG00000091553.1,CATG00000091612.1,CATG00000091664.1,CATG00000091713.1,CATG00000091754.1,CATG00000091923.1,CATG00000091993.1,CATG00000092062.1,CATG00000092090.1,CATG00000092102.1,CATG00000092110.1,CATG00000092159.1,CATG00000092189.1,CATG00000092654.1,CATG00000093092.1,CATG00000093147.1,CATG00000093208.1,CATG00000093240.1,CATG00000093245.1,CATG00000093306.1,CATG00000093328.1,CATG00000093343.1,CATG00000093534.1,CATG00000093597.1,CATG00000093917.1,CATG00000094248.1,CATG00000094254.1,CATG00000094544.1,CATG00000094584.1,CATG00000094624.1,CATG00000094629.1,CATG00000094865.1,CATG00000094965.1,CATG00000095080.1,CATG00000095151.1,CATG00000095269.1,CATG00000095569.1,CATG00000095637.1,CATG00000095745.1,CATG00000095749.1,CATG00000095801.1,CATG00000095809.1,CATG00000095864.1,CATG00000096133.1,CATG00000096150.1,CATG00000096154.1,CATG00000096161.1,CATG00000096269.1,CATG00000096391.1,CATG00000096540.1,CATG00000096613.1,CATG00000096704.1,CATG00000097241.1,CATG00000097260.1,CATG00000097276.1,CATG00000097365.1,CATG00000097527.1,CATG00000097536.1,CATG00000097537.1,CATG00000097548.1,CATG00000097572.1,CATG00000097577.1,CATG00000097606.1,CATG00000097633.1,CATG00000097697.1,CATG00000097755.1,CATG00000097970.1,CATG00000097971.1,CATG00000097973.1,CATG00000097975.1,CATG00000098096.1,CATG00000098118.1,CATG00000098201.1,CATG00000098667.1,CATG00000098794.1,CATG00000098860.1,CATG00000098861.1,CATG00000098986.1,CATG00000099192.1,CATG00000099282.1,CATG00000099396.1,CATG00000099735.1,CATG00000099738.1,CATG00000099985.1,CATG00000100026.1,CATG00000100027.1,CATG00000100379.1,CATG00000100403.1,CATG00000100452.1,CATG00000100624.1,CATG00000100695.1,CATG00000100699.1,CATG00000100701.1,CATG00000100898.1,CATG00000100937.1,CATG00000101053.1,CATG00000101210.1,CATG00000101238.1,CATG00000101286.1,CATG00000101298.1,CATG00000101401.1,CATG00000101669.1,CATG00000101701.1,CATG00000101799.1,CATG00000101831.1,CATG00000101944.1,CATG00000102070.1,CATG00000102488.1,CATG00000102491.1,CATG00000102565.1,CATG00000102657.1,CATG00000102686.1,CATG00000103053.1,CATG00000103067.1,CATG00000103199.1,CATG00000103252.1,CATG00000103334.1,CATG00000103482.1,CATG00000103484.1,CATG00000103500.1,CATG00000103516.1,CATG00000103647.1,CATG00000103942.1,CATG00000104155.1,CATG00000104158.1,CATG00000104230.1,CATG00000104609.1,CATG00000104613.1,CATG00000104811.1,CATG00000105110.1,CATG00000105112.1,CATG00000105294.1,CATG00000105476.1,CATG00000105590.1,CATG00000105765.1,CATG00000105951.1,CATG00000105999.1,CATG00000106032.1,CATG00000106033.1,CATG00000106035.1,CATG00000106078.1,CATG00000106179.1,CATG00000106180.1,CATG00000106364.1,CATG00000106461.1,CATG00000106474.1,CATG00000106563.1,CATG00000106576.1,CATG00000106578.1,CATG00000106637.1,CATG00000106649.1,CATG00000106734.1,CATG00000106742.1,CATG00000106755.1,CATG00000106793.1,CATG00000106963.1,CATG00000106964.1,CATG00000107083.1,CATG00000107109.1,CATG00000107234.1,CATG00000107236.1,CATG00000107275.1,CATG00000107551.1,CATG00000107758.1,CATG00000108059.1,CATG00000108317.1,CATG00000108418.1,CATG00000108864.1,CATG00000108906.1,CATG00000108914.1,CATG00000108968.1,CATG00000108997.1,CATG00000109057.1,CATG00000109089.1,CATG00000109173.1,CATG00000109206.1,CATG00000109219.1,CATG00000109327.1,CATG00000109328.1,CATG00000109342.1,CATG00000109367.1,CATG00000109561.1,CATG00000109672.1,CATG00000109810.1,CATG00000109829.1,CATG00000109838.1,CATG00000109938.1,CATG00000110041.1,CATG00000110129.1,CATG00000110132.1,CATG00000110231.1,CATG00000110458.1,CATG00000110601.1,CATG00000110610.1,CATG00000110641.1,CATG00000110727.1,CATG00000110841.1,CATG00000110925.1,CATG00000111088.1,CATG00000111123.1,CATG00000111166.1,CATG00000111979.1,CATG00000112270.1,CATG00000112294.1,CATG00000112324.1,CATG00000112622.1,CATG00000112739.1,CATG00000112867.1,CATG00000112871.1,CATG00000112889.1,CATG00000113121.1,CATG00000113170.1,CATG00000113436.1,CATG00000113490.1,CATG00000113548.1,CATG00000113598.1,CATG00000113809.1,CATG00000114222.1,CATG00000114512.1,CATG00000114610.1,CATG00000114676.1,CATG00000114923.1,CATG00000115342.1,CATG00000115352.1,CATG00000115361.1,CATG00000115482.1,CATG00000115504.1,CATG00000115574.1,CATG00000115576.1,CATG00000115588.1,CATG00000115594.1,CATG00000115595.1,CATG00000115631.1,CATG00000115645.1,CATG00000115726.1,CATG00000115736.1,CATG00000115951.1,CATG00000116101.1,CATG00000116108.1,CATG00000116288.1,CATG00000116323.1,CATG00000116359.1,CATG00000116588.1,CATG00000116600.1,CATG00000116620.1,CATG00000116675.1,CATG00000116895.1,CATG00000116934.1,CATG00000116959.1,CATG00000116961.1,CATG00000116966.1,CATG00000117086.1,CATG00000117089.1,CATG00000117093.1,CATG00000117095.1,CATG00000117099.1,CATG00000117105.1,CATG00000117131.1,CATG00000117134.1,CATG00000117202.1,CATG00000117207.1,CATG00000117213.1,CATG00000117498.1,CATG00000117607.1,CATG00000117643.1,CATG00000117745.1,CATG00000117747.1,CATG00000117754.1,CATG00000117784.1,CATG00000118009.1,CATG00000118048.1,CATG00000118263.1,ENSG00000000938.8,ENSG00000006074.4,ENSG00000006075.11,ENSG00000007968.6,ENSG00000010030.9,ENSG00000010327.6,ENSG00000010610.5,ENSG00000010671.11,ENSG00000011422.7,ENSG00000011600.7,ENSG00000012779.6,ENSG00000017483.10,ENSG00000018280.12,ENSG00000019169.9,ENSG00000019582.10,ENSG00000021355.8,ENSG00000025708.8,ENSG00000026297.11,ENSG00000026751.12,ENSG00000028137.12,ENSG00000035681.3,ENSG00000038945.10,ENSG00000041353.5,ENSG00000042493.11,ENSG00000043462.7,ENSG00000049247.9,ENSG00000049249.4,ENSG00000050730.11,ENSG00000052795.8,ENSG00000053918.11,ENSG00000054967.8,ENSG00000056558.6,ENSG00000057657.10,ENSG00000059377.11,ENSG00000060558.3,ENSG00000064225.8,ENSG00000066294.10,ENSG00000066336.7,ENSG00000073737.12,ENSG00000073756.7,ENSG00000076770.10,ENSG00000076944.10,ENSG00000081041.8,ENSG00000085265.6,ENSG00000085514.11,ENSG00000086300.11,ENSG00000086730.12,ENSG00000087074.7,ENSG00000087086.9,ENSG00000088827.8,ENSG00000089041.12,ENSG00000089127.8,ENSG00000090104.7,ENSG00000090339.4,ENSG00000090376.4,ENSG00000090382.2,ENSG00000090659.13,ENSG00000091106.14,ENSG00000091181.15,ENSG00000093072.11,ENSG00000095970.12,ENSG00000100055.16,ENSG00000100079.5,ENSG00000100351.12,ENSG00000100365.10,ENSG00000100368.9,ENSG00000100448.3,ENSG00000100453.8,ENSG00000100906.6,ENSG00000100985.7,ENSG00000101160.9,ENSG00000101162.3,ENSG00000101336.8,ENSG00000101916.11,ENSG00000102032.8,ENSG00000102393.5,ENSG00000102524.7,ENSG00000102575.6,ENSG00000102794.5,ENSG00000102962.4,ENSG00000103313.7,ENSG00000103569.5,ENSG00000103642.7,ENSG00000103811.11,ENSG00000104043.10,ENSG00000104081.9,ENSG00000104093.9,ENSG00000104763.13,ENSG00000104765.10,ENSG00000104903.4,ENSG00000104918.4,ENSG00000104972.10,ENSG00000104974.6,ENSG00000105371.8,ENSG00000105383.10,ENSG00000105609.12,ENSG00000105612.4,ENSG00000105851.6,ENSG00000105967.11,ENSG00000106003.8,ENSG00000106066.9,ENSG00000106178.2,ENSG00000106565.13,ENSG00000107201.5,ENSG00000107593.15,ENSG00000107798.13,ENSG00000107968.5,ENSG00000108179.9,ENSG00000108405.3,ENSG00000108688.7,ENSG00000108691.5,ENSG00000108700.4,ENSG00000108702.3,ENSG00000109320.7,ENSG00000109943.4,ENSG00000110031.8,ENSG00000110057.3,ENSG00000110077.10,ENSG00000110079.12,ENSG00000110203.4,ENSG00000110324.5,ENSG00000110446.5,ENSG00000110944.4,ENSG00000111331.8,ENSG00000111335.8,ENSG00000111644.3,ENSG00000111679.12,ENSG00000111729.8,ENSG00000112096.12,ENSG00000112149.5,ENSG00000112299.7,ENSG00000112394.12,ENSG00000112799.4,ENSG00000114013.11,ENSG00000115008.5,ENSG00000115009.7,ENSG00000115267.5,ENSG00000115602.12,ENSG00000115919.10,ENSG00000115956.9,ENSG00000116514.12,ENSG00000116701.10,ENSG00000117009.7,ENSG00000117226.7,ENSG00000117228.9,ENSG00000117560.6,ENSG00000118513.14,ENSG00000118515.7,ENSG00000118557.11,ENSG00000118855.14,ENSG00000118976.5,ENSG00000119457.7,ENSG00000119917.9,ENSG00000119922.7,ENSG00000120051.10,ENSG00000120217.9,ENSG00000120280.5,ENSG00000120664.6,ENSG00000120949.10,ENSG00000121316.6,ENSG00000121797.9,ENSG00000121933.13,ENSG00000122025.10,ENSG00000122188.8,ENSG00000122223.8,ENSG00000122254.6,ENSG00000122862.4,ENSG00000122877.9,ENSG00000123146.15,ENSG00000123338.8,ENSG00000123405.9,ENSG00000123610.3,ENSG00000124491.11,ENSG00000124882.3,ENSG00000125538.7,ENSG00000125657.3,ENSG00000125735.6,ENSG00000125740.9,ENSG00000125772.8,ENSG00000125898.8,ENSG00000126246.5,ENSG00000126262.4,ENSG00000126759.8,ENSG00000126860.7,ENSG00000127074.10,ENSG00000127507.13,ENSG00000127951.5,ENSG00000128383.8,ENSG00000128604.14,ENSG00000128815.13,ENSG00000129226.9,ENSG00000129277.9,ENSG00000129450.4,ENSG00000129538.9,ENSG00000130052.9,ENSG00000130066.12,ENSG00000130592.9,ENSG00000130775.11,ENSG00000130830.10,ENSG00000131042.9,ENSG00000131203.8,ENSG00000131401.7,ENSG00000131669.5,ENSG00000131979.14,ENSG00000131981.11,ENSG00000132205.6,ENSG00000132510.6,ENSG00000132514.9,ENSG00000132819.12,ENSG00000133063.11,ENSG00000133106.10,ENSG00000133246.7,ENSG00000133606.6,ENSG00000133805.11,ENSG00000134028.10,ENSG00000134070.4,ENSG00000134256.8,ENSG00000134321.7,ENSG00000134326.7,ENSG00000134830.3,ENSG00000134955.7,ENSG00000135047.10,ENSG00000135077.4,ENSG00000135094.6,ENSG00000135114.8,ENSG00000135604.9,ENSG00000135605.8,ENSG00000135625.6,ENSG00000135678.7,ENSG00000135838.9,ENSG00000135929.4,ENSG00000136167.9,ENSG00000136235.11,ENSG00000136250.7,ENSG00000136286.10,ENSG00000136634.5,ENSG00000136689.14,ENSG00000136869.13,ENSG00000136929.8,ENSG00000137265.10,ENSG00000137331.11,ENSG00000137393.8,ENSG00000137491.10,ENSG00000137496.13,ENSG00000137628.12,ENSG00000137673.4,ENSG00000137752.18,ENSG00000137757.6,ENSG00000137841.7,ENSG00000137959.11,ENSG00000137965.6,ENSG00000137976.7,ENSG00000138061.7,ENSG00000138646.4,ENSG00000138670.12,ENSG00000138678.6,ENSG00000138755.5,ENSG00000138964.12,ENSG00000139318.7,ENSG00000139572.3,ENSG00000139832.3,ENSG00000140090.13,ENSG00000140105.13,ENSG00000140287.6,ENSG00000140379.7,ENSG00000140678.12,ENSG00000140749.7,ENSG00000140961.8,ENSG00000140968.6,ENSG00000141480.13,ENSG00000141506.9,ENSG00000141574.3,ENSG00000141682.11,ENSG00000142185.12,ENSG00000142224.11,ENSG00000142347.12,ENSG00000142405.17,ENSG00000142512.10,ENSG00000143110.7,ENSG00000143119.8,ENSG00000143162.7,ENSG00000143226.9,ENSG00000143546.5,ENSG00000143851.11,ENSG00000144130.7,ENSG00000144802.7,ENSG00000144843.7,ENSG00000145107.11,ENSG00000145779.7,ENSG00000146070.12,ENSG00000146094.9,ENSG00000146192.10,ENSG00000147416.6,ENSG00000147454.9,ENSG00000147570.5,ENSG00000147614.3,ENSG00000149289.6,ENSG00000149781.8,ENSG00000150681.5,ENSG00000150782.7,ENSG00000150783.5,ENSG00000151012.9,ENSG00000151117.4,ENSG00000151650.7,ENSG00000152213.3,ENSG00000152229.14,ENSG00000152766.5,ENSG00000153485.5,ENSG00000153898.8,ENSG00000154099.13,ENSG00000154451.10,ENSG00000154589.2,ENSG00000155307.13,ENSG00000155465.14,ENSG00000155629.10,ENSG00000155659.10,ENSG00000155962.8,ENSG00000156127.6,ENSG00000156265.11,ENSG00000156273.11,ENSG00000157404.11,ENSG00000157601.9,ENSG00000158050.4,ENSG00000158428.3,ENSG00000158473.6,ENSG00000158477.6,ENSG00000158481.8,ENSG00000158485.6,ENSG00000158488.11,ENSG00000158714.6,ENSG00000158869.6,ENSG00000159189.7,ENSG00000159339.9,ENSG00000159374.13,ENSG00000160219.7,ENSG00000160255.12,ENSG00000160326.9,ENSG00000160593.13,ENSG00000160712.8,ENSG00000160791.12,ENSG00000160883.6,ENSG00000161570.4,ENSG00000161642.13,ENSG00000161921.10,ENSG00000161929.10,ENSG00000161955.12,ENSG00000162511.7,ENSG00000162645.8,ENSG00000162676.7,ENSG00000162711.12,ENSG00000162722.8,ENSG00000162723.5,ENSG00000162747.5,ENSG00000162772.12,ENSG00000162881.5,ENSG00000163106.6,ENSG00000163121.5,ENSG00000163131.6,ENSG00000163154.5,ENSG00000163220.10,ENSG00000163221.7,ENSG00000163376.7,ENSG00000163464.7,ENSG00000163563.7,ENSG00000163606.6,ENSG00000163694.10,ENSG00000163734.4,ENSG00000163736.3,ENSG00000163751.3,ENSG00000163823.3,ENSG00000164120.9,ENSG00000164136.12,ENSG00000164400.4,ENSG00000164430.11,ENSG00000164509.9,ENSG00000164733.16,ENSG00000164935.2,ENSG00000165025.10,ENSG00000165140.5,ENSG00000165168.6,ENSG00000165312.5,ENSG00000165406.11,ENSG00000165457.9,ENSG00000165685.4,ENSG00000166349.5,ENSG00000166428.8,ENSG00000166523.3,ENSG00000166920.6,ENSG00000166927.8,ENSG00000166928.6,EN</t>
  </si>
  <si>
    <t>UBERON:0002405</t>
  </si>
  <si>
    <t>immune system</t>
  </si>
  <si>
    <t>Anatomical system that protects the body from foreign substances, cells, and tissues by producing the immune response and that includes especially the thymus, spleen, lymphoid tissue, lymphocytes including the B cells and T cells, and antibodies.</t>
  </si>
  <si>
    <t>CNhs10631,CNhs10633,CNhs10650,CNhs10651,CNhs10654,CNhs10852,CNhs10857,CNhs10858,CNhs10861,CNhs10865,CNhs11062,CNhs11073,CNhs11316,CNhs11322,CNhs11344,CNhs11788,CNhs11897,CNhs11899,CNhs11901,CNhs11904,CNhs11906,CNhs11936,CNhs11941,CNhs11954,CNhs11997,CNhs12000,CNhs12003,CNhs12100,CNhs12118,CNhs12126,CNhs12196,CNhs12200,CNhs12366,CNhs12367,CNhs12519,CNhs12552,CNhs12566,CNhs12592,CNhs12593,CNhs12594,CNhs12842,CNhs13098,CNhs13157,CNhs13174,CNhs13207,CNhs13208,CNhs13216,CNhs13224,CNhs13229,CNhs13276,CNhs13379,CNhs13465,CNhs13466,CNhs13467,CNhs13468,CNhs13469,CNhs13470,CNhs13471,CNhs13472,CNhs13473,CNhs13474,CNhs13475,CNhs13476,CNhs13480,CNhs13483,CNhs13484,CNhs13485,CNhs13487,CNhs13488,CNhs13489,CNhs13490,CNhs13491,CNhs13492,CNhs13493,CNhs13494,CNhs13495,CNhs13532,CNhs13533,CNhs13537,CNhs13540,CNhs13541,CNhs13543,CNhs13544,CNhs13545,CNhs13546,CNhs13548,CNhs13549,CNhs13554,CNhs13555,CNhs13556,CNhs13557,CNhs13559,CNhs13560,CNhs13561,CNhs13562,CNhs13637,CNhs13638,CNhs13639,CNhs13640,CNhs13641,CNhs13643,CNhs13645,CNhs13646,CNhs13647,CNhs13649,CNhs13650,CNhs13651,CNhs13924,CNhs13925,CNhs13926,CNhs13927</t>
  </si>
  <si>
    <t>CATG00000000110.1,CATG00000000135.1,CATG00000000232.1,CATG00000000494.1,CATG00000000704.1,CATG00000001007.1,CATG00000001127.1,CATG00000001134.1,CATG00000001177.1,CATG00000001257.1,CATG00000001342.1,CATG00000001378.1,CATG00000001512.1,CATG00000002025.1,CATG00000002208.1,CATG00000002235.1,CATG00000002332.1,CATG00000002339.1,CATG00000002341.1,CATG00000002370.1,CATG00000002453.1,CATG00000002485.1,CATG00000002514.1,CATG00000002612.1,CATG00000002638.1,CATG00000002981.1,CATG00000003116.1,CATG00000003118.1,CATG00000003441.1,CATG00000003445.1,CATG00000003457.1,CATG00000003781.1,CATG00000003787.1,CATG00000003969.1,CATG00000003970.1,CATG00000003973.1,CATG00000005249.1,CATG00000005254.1,CATG00000005608.1,CATG00000005715.1,CATG00000005769.1,CATG00000005771.1,CATG00000005835.1,CATG00000005853.1,CATG00000005854.1,CATG00000005856.1,CATG00000005987.1,CATG00000005990.1,CATG00000006104.1,CATG00000006826.1,CATG00000006919.1,CATG00000007131.1,CATG00000007149.1,CATG00000007793.1,CATG00000007795.1,CATG00000007797.1,CATG00000007805.1,CATG00000007869.1,CATG00000007947.1,CATG00000007948.1,CATG00000007970.1,CATG00000008137.1,CATG00000008381.1,CATG00000008504.1,CATG00000008768.1,CATG00000009097.1,CATG00000009193.1,CATG00000009441.1,CATG00000009446.1,CATG00000009942.1,CATG00000009957.1,CATG00000009958.1,CATG00000010051.1,CATG00000010268.1,CATG00000010410.1,CATG00000010413.1,CATG00000010414.1,CATG00000010416.1,CATG00000010462.1,CATG00000010538.1,CATG00000010647.1,CATG00000010764.1,CATG00000010771.1,CATG00000011086.1,CATG00000011100.1,CATG00000011181.1,CATG00000011252.1,CATG00000011656.1,CATG00000011986.1,CATG00000011988.1,CATG00000012003.1,CATG00000012261.1,CATG00000012306.1,CATG00000012366.1,CATG00000012368.1,CATG00000012385.1,CATG00000012759.1,CATG00000012786.1,CATG00000012857.1,CATG00000013090.1,CATG00000013318.1,CATG00000013322.1,CATG00000013499.1,CATG00000013598.1,CATG00000013694.1,CATG00000013695.1,CATG00000013703.1,CATG00000013871.1,CATG00000013891.1,CATG00000014047.1,CATG00000014104.1,CATG00000014196.1,CATG00000014352.1,CATG00000014561.1,CATG00000014592.1,CATG00000014661.1,CATG00000014689.1,CATG00000015348.1,CATG00000016002.1,CATG00000016043.1,CATG00000016218.1,CATG00000016263.1,CATG00000016281.1,CATG00000016285.1,CATG00000016379.1,CATG00000016384.1,CATG00000016438.1,CATG00000016581.1,CATG00000016705.1,CATG00000016926.1,CATG00000016929.1,CATG00000016939.1,CATG00000017017.1,CATG00000017029.1,CATG00000018191.1,CATG00000018334.1,CATG00000018531.1,CATG00000018535.1,CATG00000018539.1,CATG00000018542.1,CATG00000018543.1,CATG00000018777.1,CATG00000018862.1,CATG00000018880.1,CATG00000018884.1,CATG00000018907.1,CATG00000019056.1,CATG00000019058.1,CATG00000019061.1,CATG00000019184.1,CATG00000019208.1,CATG00000019510.1,CATG00000019532.1,CATG00000019583.1,CATG00000019901.1,CATG00000019949.1,CATG00000020018.1,CATG00000020269.1,CATG00000021091.1,CATG00000021187.1,CATG00000021189.1,CATG00000021316.1,CATG00000021329.1,CATG00000021544.1,CATG00000021586.1,CATG00000021641.1,CATG00000021643.1,CATG00000021645.1,CATG00000021674.1,CATG00000021872.1,CATG00000022086.1,CATG00000022489.1,CATG00000022612.1,CATG00000022613.1,CATG00000022684.1,CATG00000022686.1,CATG00000022687.1,CATG00000022826.1,CATG00000022987.1,CATG00000023019.1,CATG00000023070.1,CATG00000023278.1,CATG00000023443.1,CATG00000023547.1,CATG00000023809.1,CATG00000024020.1,CATG00000024278.1,CATG00000024500.1,CATG00000024667.1,CATG00000024742.1,CATG00000024798.1,CATG00000024799.1,CATG00000024823.1,CATG00000024825.1,CATG00000025046.1,CATG00000025233.1,CATG00000025533.1,CATG00000025564.1,CATG00000025682.1,CATG00000025687.1,CATG00000025760.1,CATG00000025827.1,CATG00000025972.1,CATG00000026333.1,CATG00000026610.1,CATG00000026622.1,CATG00000026746.1,CATG00000027083.1,CATG00000027119.1,CATG00000027120.1,CATG00000027127.1,CATG00000027596.1,CATG00000027715.1,CATG00000027790.1,CATG00000027795.1,CATG00000027831.1,CATG00000027872.1,CATG00000028064.1,CATG00000028125.1,CATG00000028176.1,CATG00000028512.1,CATG00000028697.1,CATG00000028924.1,CATG00000029009.1,CATG00000029018.1,CATG00000029081.1,CATG00000029200.1,CATG00000029233.1,CATG00000029361.1,CATG00000029656.1,CATG00000029814.1,CATG00000030049.1,CATG00000030116.1,CATG00000030137.1,CATG00000030174.1,CATG00000030178.1,CATG00000030392.1,CATG00000030408.1,CATG00000030411.1,CATG00000030415.1,CATG00000030417.1,CATG00000030492.1,CATG00000030587.1,CATG00000030660.1,CATG00000030733.1,CATG00000030758.1,CATG00000031413.1,CATG00000031418.1,CATG00000031446.1,CATG00000031540.1,CATG00000031741.1,CATG00000031871.1,CATG00000031932.1,CATG00000032029.1,CATG00000032125.1,CATG00000032371.1,CATG00000032373.1,CATG00000032415.1,CATG00000032416.1,CATG00000032430.1,CATG00000032530.1,CATG00000032550.1,CATG00000032634.1,CATG00000032669.1,CATG00000032703.1,CATG00000032704.1,CATG00000032738.1,CATG00000032969.1,CATG00000033111.1,CATG00000033349.1,CATG00000033360.1,CATG00000033444.1,CATG00000033577.1,CATG00000033674.1,CATG00000033869.1,CATG00000033899.1,CATG00000034132.1,CATG00000034235.1,CATG00000034487.1,CATG00000034522.1,CATG00000034680.1,CATG00000034706.1,CATG00000034718.1,CATG00000034724.1,CATG00000034729.1,CATG00000034805.1,CATG00000034825.1,CATG00000034914.1,CATG00000034989.1,CATG00000035014.1,CATG00000035034.1,CATG00000035036.1,CATG00000035124.1,CATG00000035242.1,CATG00000035337.1,CATG00000035835.1,CATG00000035920.1,CATG00000035934.1,CATG00000035959.1,CATG00000036111.1,CATG00000036123.1,CATG00000036129.1,CATG00000036299.1,CATG00000036636.1,CATG00000036637.1,CATG00000036717.1,CATG00000036787.1,CATG00000036797.1,CATG00000036803.1,CATG00000037257.1,CATG00000037451.1,CATG00000037612.1,CATG00000037704.1,CATG00000037745.1,CATG00000038023.1,CATG00000038176.1,CATG00000038197.1,CATG00000038215.1,CATG00000038230.1,CATG00000038280.1,CATG00000038320.1,CATG00000038372.1,CATG00000038597.1,CATG00000038607.1,CATG00000038647.1,CATG00000038721.1,CATG00000038834.1,CATG00000039135.1,CATG00000039355.1,CATG00000039425.1,CATG00000039435.1,CATG00000039461.1,CATG00000039496.1,CATG00000039559.1,CATG00000039749.1,CATG00000039751.1,CATG00000039820.1,CATG00000039821.1,CATG00000039920.1,CATG00000039942.1,CATG00000039983.1,CATG00000040018.1,CATG00000040026.1,CATG00000040121.1,CATG00000040167.1,CATG00000040307.1,CATG00000040376.1,CATG00000040378.1,CATG00000040393.1,CATG00000040419.1,CATG00000040425.1,CATG00000040454.1,CATG00000040501.1,CATG00000040514.1,CATG00000040550.1,CATG00000040791.1,CATG00000040825.1,CATG00000041032.1,CATG00000041116.1,CATG00000041147.1,CATG00000041269.1,CATG00000041277.1,CATG00000041336.1,CATG00000041357.1,CATG00000041420.1,CATG00000041423.1,CATG00000041685.1,CATG00000041725.1,CATG00000041925.1,CATG00000042127.1,CATG00000042146.1,CATG00000042228.1,CATG00000042297.1,CATG00000042518.1,CATG00000042563.1,CATG00000042935.1,CATG00000043013.1,CATG00000043083.1,CATG00000043101.1,CATG00000043105.1,CATG00000043203.1,CATG00000043235.1,CATG00000043248.1,CATG00000043289.1,CATG00000043383.1,CATG00000043803.1,CATG00000043839.1,CATG00000043841.1,CATG00000043937.1,CATG00000044214.1,CATG00000044539.1,CATG00000044822.1,CATG00000044833.1,CATG00000044867.1,CATG00000044871.1,CATG00000044875.1,CATG00000044948.1,CATG00000045046.1,CATG00000045070.1,CATG00000045402.1,CATG00000045514.1,CATG00000045696.1,CATG00000046012.1,CATG00000046209.1,CATG00000046409.1,CATG00000046838.1,CATG00000046965.1,CATG00000047017.1,CATG00000047096.1,CATG00000047111.1,CATG00000047280.1,CATG00000047289.1,CATG00000047338.1,CATG00000047451.1,CATG00000047463.1,CATG00000047844.1,CATG00000047933.1,CATG00000047995.1,CATG00000048264.1,CATG00000048324.1,CATG00000048676.1,CATG00000048931.1,CATG00000048934.1,CATG00000049239.1,CATG00000049353.1,CATG00000049464.1,CATG00000049669.1,CATG00000049695.1,CATG00000049710.1,CATG00000049794.1,CATG00000049898.1,CATG00000049914.1,CATG00000050185.1,CATG00000050187.1,CATG00000050213.1,CATG00000050219.1,CATG00000050525.1,CATG00000050714.1,CATG00000050856.1,CATG00000050881.1,CATG00000051248.1,CATG00000051324.1,CATG00000051355.1,CATG00000051361.1,CATG00000051365.1,CATG00000051556.1,CATG00000051559.1,CATG00000051629.1,CATG00000051669.1,CATG00000051797.1,CATG00000051826.1,CATG00000051829.1,CATG00000051865.1,CATG00000052107.1,CATG00000052211.1,CATG00000052233.1,CATG00000052261.1,CATG00000052364.1,CATG00000052772.1,CATG00000052891.1,CATG00000052895.1,CATG00000052975.1,CATG00000053110.1,CATG00000053250.1,CATG00000053253.1,CATG00000053260.1,CATG00000053365.1,CATG00000053503.1,CATG00000053566.1,CATG00000053672.1,CATG00000053829.1,CATG00000053834.1,CATG00000053835.1,CATG00000053945.1,CATG00000053951.1,CATG00000053995.1,CATG00000054077.1,CATG00000054151.1,CATG00000054167.1,CATG00000054202.1,CATG00000054724.1,CATG00000054725.1,CATG00000054726.1,CATG00000054839.1,CATG00000055043.1,CATG00000055053.1,CATG00000055056.1,CATG00000055057.1,CATG00000055062.1,CATG00000055064.1,CATG00000055085.1,CATG00000055093.1,CATG00000055097.1,CATG00000055117.1,CATG00000055118.1,CATG00000055184.1,CATG00000055191.1,CATG00000055207.1,CATG00000055217.1,CATG00000055241.1,CATG00000055342.1,CATG00000055392.1,CATG00000055405.1,CATG00000055413.1,CATG00000055461.1,CATG00000055547.1,CATG00000055869.1,CATG00000055944.1,CATG00000055945.1,CATG00000055982.1,CATG00000056223.1,CATG00000056262.1,CATG00000056322.1,CATG00000056744.1,CATG00000056759.1,CATG00000056762.1,CATG00000056822.1,CATG00000056943.1,CATG00000056980.1,CATG00000057194.1,CATG00000057408.1,CATG00000057414.1,CATG00000057419.1,CATG00000057420.1,CATG00000057430.1,CATG00000057735.1,CATG00000057783.1,CATG00000057849.1,CATG00000058311.1,CATG00000058417.1,CATG00000058571.1,CATG00000058647.1,CATG00000058651.1,CATG00000059016.1,CATG00000059027.1,CATG00000059036.1,CATG00000059216.1,CATG00000059241.1,CATG00000059473.1,CATG00000059742.1,CATG00000059856.1,CATG00000059950.1,CATG00000059964.1,CATG00000059988.1,CATG00000059990.1,CATG00000059992.1,CATG00000059993.1,CATG00000059995.1,CATG00000060000.1,CATG00000060207.1,CATG00000060467.1,CATG00000061175.1,CATG00000061185.1,CATG00000061230.1,CATG00000061411.1,CATG00000061507.1,CATG00000061700.1,CATG00000061701.1,CATG00000061782.1,CATG00000061787.1,CATG00000062067.1,CATG00000062140.1,CATG00000062392.1,CATG00000062406.1,CATG00000063086.1,CATG00000063144.1,CATG00000063228.1,CATG00000063381.1,CATG00000063432.1,CATG00000063434.1,CATG00000063508.1,CATG00000064178.1,CATG00000064354.1,CATG00000064461.1,CATG00000064465.1,CATG00000064587.1,CATG00000065351.1,CATG00000065396.1,CATG00000065460.1,CATG00000065824.1,CATG00000066456.1,CATG00000066493.1,CATG00000066543.1,CATG00000066547.1,CATG00000066549.1,CATG00000066580.1,CATG00000066809.1,CATG00000066857.1,CATG00000067072.1,CATG00000067293.1,CATG00000067410.1,CATG00000067536.1,CATG00000067849.1,CATG00000068045.1,CATG00000068101.1,CATG00000068222.1,CATG00000068362.1,CATG00000068404.1,CATG00000068412.1,CATG00000068951.1,CATG00000069212.1,CATG00000069894.1,CATG00000070014.1,CATG00000070137.1,CATG00000070139.1,CATG00000070304.1,CATG00000070309.1,CATG00000070323.1,CATG00000070347.1,CATG00000070697.1,CATG00000070753.1,CATG00000070760.1,CATG00000070928.1,CATG00000071332.1,CATG00000071336.1,CATG00000071341.1,CATG00000071356.1,CATG00000071364.1,CATG00000071501.1,CATG00000071737.1,CATG00000071756.1,CATG00000071942.1,CATG00000072166.1,CATG00000072170.1,CATG00000072411.1,CATG00000072823.1,CATG00000073012.1,CATG00000073317.1,CATG00000073889.1,CATG00000073950.1,CATG00000073953.1,CATG00000073955.1,CATG00000074077.1,CATG00000074221.1,CATG00000074343.1,CATG00000074344.1,CATG00000074504.1,CATG00000074748.1,CATG00000074760.1,CATG00000074949.1,CATG00000074971.1,CATG00000075247.1,CATG00000075669.1,CATG00000075931.1,CATG00000076083.1,CATG00000076152.1,CATG00000076244.1,CATG00000076837.1,CATG00000077037.1,CATG00000077092.1,CATG00000077537.1,CATG00000077557.1,CATG00000077851.1,CATG00000077988.1,CATG00000078628.1,CATG00000078629.1,CATG00000078706.1,CATG00000078936.1,CATG00000079027.1,CATG00000079126.1,CATG00000079334.1,CATG00000079611.1,CATG00000079612.1,CATG00000079614.1,CATG00000079792.1,CATG00000079793.1,CATG00000079812.1,CATG00000079873.1,CATG00000079883.1,CATG00000080165.1,CATG00000080168.1,CATG00000080218.1,CATG00000080304.1,CATG00000080641.1,CATG00000080947.1,CATG00000081003.1,CATG00000081209.1,CATG00000081246.1,CATG00000081414.1,CATG00000081415.1,CATG00000081428.1,CATG00000081601.1,CATG00000081626.1,CATG00000081984.1,CATG00000081985.1,CATG00000082033.1,CATG00000082039.1,CATG00000082156.1,CATG00000082230.1,CATG00000082242.1,CATG00000082260.1,CATG00000082387.1,CATG00000082570.1,CATG00000082571.1,CATG00000082780.1,CATG00000082884.1,CATG00000082901.1,CATG00000082918.1,CATG00000083468.1,CATG00000083570.1,CATG00000083575.1,CATG00000083577.1,CATG00000083592.1,CATG00000083598.1,CATG00000083749.1,CATG00000083755.1,CATG00000083853.1,CATG00000083983.1,CATG00000084412.1,CATG00000084563.1,CATG00000084638.1,CATG00000084696.1,CATG00000084802.1,CATG00000085191.1,CATG00000085208.1,CATG00000085214.1,CATG00000085239.1,CATG00000085346.1,CATG00000085390.1,CATG00000085471.1,CATG00000085845.1,CATG00000086010.1,CATG00000086022.1,CATG00000086102.1,CATG00000086103.1,CATG00000086143.1,CATG00000086157.1,CATG00000086775.1,CATG00000086826.1,CATG00000087044.1,CATG00000087047.1,CATG00000087169.1,CATG00000087267.1,CATG00000087503.1,CATG00000087507.1,CATG00000087567.1,CATG00000087637.1,CATG00000087971.1,CATG00000087998.1,CATG00000088026.1,CATG00000088064.1,CATG00000088071.1,CATG00000088084.1,CATG00000088127.1,CATG00000088367.1,CATG00000088558.1,CATG00000088826.1,CATG00000088881.1,CATG00000089041.1,CATG00000089207.1,CATG00000089485.1,CATG00000089491.1,CATG00000089492.1,CATG00000089561.1,CATG00000089591.1,CATG00000089621.1,CATG00000089657.1,CATG00000089879.1,CATG00000090064.1,CATG00000090076.1,CATG00000090078.1,CATG00000090176.1,CATG00000090352.1,CATG00000090646.1,CATG00000090689.1,CATG00000090870.1,CATG00000090945.1,CATG00000091079.1,CATG00000091277.1,CATG00000091612.1,CATG00000091664.1,CATG00000091713.1,CATG00000091754.1,CATG00000091923.1,CATG00000092062.1,CATG00000092102.1,CATG00000092110.1,CATG00000092159.1,CATG00000092189.1,CATG00000092654.1,CATG00000093092.1,CATG00000093147.1,CATG00000093240.1,CATG00000093245.1,CATG00000093328.1,CATG00000093343.1,CATG00000093534.1,CATG00000093917.1,CATG00000094248.1,CATG00000094254.1,CATG00000094544.1,CATG00000094584.1,CATG00000094624.1,CATG00000094629.1,CATG00000094965.1,CATG00000095080.1,CATG00000095269.1,CATG00000095749.1,CATG00000095801.1,CATG00000095809.1,CATG00000096133.1,CATG00000096150.1,CATG00000096154.1,CATG00000096161.1,CATG00000096269.1,CATG00000096391.1,CATG00000096540.1,CATG00000096613.1,CATG00000096704.1,CATG00000097260.1,CATG00000097527.1,CATG00000097537.1,CATG00000097548.1,CATG00000097572.1,CATG00000097577.1,CATG00000097606.1,CATG00000097633.1,CATG00000097697.1,CATG00000097755.1,CATG00000097971.1,CATG00000097973.1,CATG00000097975.1,CATG00000098794.1,CATG00000098860.1,CATG00000098861.1,CATG00000098986.1,CATG00000099282.1,CATG00000099396.1,CATG00000099735.1,CATG00000099985.1,CATG00000100026.1,CATG00000100027.1,CATG00000100379.1,CATG00000100452.1,CATG00000100624.1,CATG00000100699.1,CATG00000100937.1,CATG00000101053.1,CATG00000101210.1,CATG00000101298.1,CATG00000101401.1,CATG00000101701.1,CATG00000101831.1,CATG00000101944.1,CATG00000101948.1,CATG00000102070.1,CATG00000102491.1,CATG00000102565.1,CATG00000102657.1,CATG00000102686.1,CATG00000103053.1,CATG00000103067.1,CATG00000103199.1,CATG00000103252.1,CATG00000103334.1,CATG00000103482.1,CATG00000103500.1,CATG00000103516.1,CATG00000103647.1,CATG00000104155.1,CATG00000104158.1,CATG00000104230.1,CATG00000104609.1,CATG00000104613.1,CATG00000104811.1,CATG00000105110.1,CATG00000105112.1,CATG00000105294.1,CATG00000105590.1,CATG00000105951.1,CATG00000105999.1,CATG00000106032.1,CATG00000106033.1,CATG00000106035.1,CATG00000106179.1,CATG00000106461.1,CATG00000106474.1,CATG00000106563.1,CATG00000106576.1,CATG00000106578.1,CATG00000106637.1,CATG00000106649.1,CATG00000106742.1,CATG00000106755.1,CATG00000106963.1,CATG00000106964.1,CATG00000107083.1,CATG00000107109.1,CATG00000107236.1,CATG00000107758.1,CATG00000108317.1,CATG00000108906.1,CATG00000108968.1,CATG00000109057.1,CATG00000109089.1,CATG00000109173.1,CATG00000109219.1,CATG00000109327.1,CATG00000109328.1,CATG00000109342.1,CATG00000109367.1,CATG00000109810.1,CATG00000109838.1,CATG00000110041.1,CATG00000110129.1,CATG00000110458.1,CATG00000110727.1,CATG00000111088.1,CATG00000111093.1,CATG00000111123.1,CATG00000111166.1,CATG00000112270.1,CATG00000112294.1,CATG00000112324.1,CATG00000112622.1,CATG00000112739.1,CATG00000112867.1,CATG00000112889.1,CATG00000113548.1,CATG00000113809.1,CATG00000114512.1,CATG00000114610.1,CATG00000114676.1,CATG00000114923.1,CATG00000115342.1,CATG00000115352.1,CATG00000115361.1,CATG00000115574.1,CATG00000115576.1,CATG00000115588.1,CATG00000115594.1,CATG00000115595.1,CATG00000115631.1,CATG00000115736.1,CATG00000115951.1,CATG00000116288.1,CATG00000116359.1,CATG00000116588.1,CATG00000116620.1,CATG00000116675.1,CATG00000116895.1,CATG00000116959.1,CATG00000116961.1,CATG00000116966.1,CATG00000117086.1,CATG00000117089.1,CATG00000117093.1,CATG00000117095.1,CATG00000117099.1,CATG00000117105.1,CATG00000117131.1,CATG00000117134.1,CATG00000117202.1,CATG00000117213.1,CATG00000117607.1,CATG00000117643.1,CATG00000117745.1,CATG00000118048.1,ENSG00000000938.8,ENSG00000006074.4,ENSG00000006075.11,ENSG00000010030.9,ENSG00000010327.6,ENSG00000010610.5,ENSG00000010671.11,ENSG00000011422.7,ENSG00000011600.7,ENSG00000012779.6,ENSG00000018280.12,ENSG00000019169.9,ENSG00000025708.8,ENSG00000026751.12,ENSG00000028137.12,ENSG00000038945.10,ENSG00000042493.11,ENSG00000043462.7,ENSG00000049249.4,ENSG00000050730.11,ENSG00000052795.8,ENSG00000054967.8,ENSG00000056558.6,ENSG00000057657.10,ENSG00000059377.11,ENSG00000060558.3,ENSG00000064225.8,ENSG00000066294.10,ENSG00000066336.7,ENSG00000073737.12,ENSG00000073756.7,ENSG00000076944.10,ENSG00000081041.8,ENSG00000085265.6,ENSG00000085514.11,ENSG00000086300.11,ENSG00000086730.12,ENSG00000087074.7,ENSG00000087086.9,ENSG00000088827.8,ENSG00000089041.12,ENSG00000089127.8,ENSG00000090104.7,ENSG00000090339.4,ENSG00000090376.4,ENSG00000090382.2,ENSG00000090659.13,ENSG00000091106.14,ENSG00000093072.11,ENSG00000095970.12,ENSG00000100079.5,ENSG00000100368.9,ENSG00000100448.3,ENSG00000100453.8,ENSG00000100600.10,ENSG00000100906.6,ENSG00000100985.7,ENSG00000101160.9,ENSG00000101336.8,ENSG00000101916.11,ENSG00000102032.8,ENSG00000102393.5,ENSG00000102524.7,ENSG00000102575.6,ENSG00000102794.5,ENSG00000102962.4,ENSG00000103313.7,ENSG00000103569.5,ENSG00000103642.7,ENSG00000103811.11,ENSG00000104043.10,ENSG00000104081.9,ENSG00000104918.4,ENSG00000104972.10,ENSG00000104974.6,ENSG00000105383.10,ENSG00000105609.12,ENSG00000105612.4,ENSG00000105967.11,ENSG00000106066.9,ENSG00000106178.2,ENSG00000107201.5,ENSG00000107593.15,ENSG00000107798.13,ENSG00000107968.5,ENSG00000108179.9,ENSG00000108405.3,ENSG00000108688.7,ENSG00000108691.5,ENSG00000108700.4,ENSG00000108702.3,ENSG00000109320.7,ENSG00000109943.4,ENSG00000110031.8,ENSG00000110057.3,ENSG00000110077.10,ENSG00000110079.12,ENSG00000110324.5,ENSG00000110944.4,ENSG00000111331.8,ENSG00000111335.8,ENSG00000111729.8,ENSG00000112096.12,ENSG00000112149.5,ENSG00000112394.12,ENSG00000112799.4,ENSG00000114013.11,ENSG00000115008.5,ENSG00000115009.7,ENSG00000115267.5,ENSG00000115602.12,ENSG00000115604.6,ENSG00000115919.10,ENSG00000115956.9,ENSG00000116514.12,ENSG00000116701.10,ENSG00000117009.7,ENSG00000117226.7,ENSG00000117228.9,ENSG00000117560.6,ENSG00000118557.11,ENSG00000118976.5,ENSG00000119457.7,ENSG00000119917.9,ENSG00000119922.7,ENSG00000120217.9,ENSG00000120280.5,ENSG00000120664.6,ENSG00000120949.10,ENSG00000121316.6,ENSG00000121797.9,ENSG00000121933.13,ENSG00000122025.10,ENSG00000122188.8,ENSG00000122223.8,ENSG00000122254.6,ENSG00000122877.9,ENSG00000123610.3,ENSG00000124216.3,ENSG00000124491.11,ENSG00000124882.3,ENSG00000125538.7,ENSG00000125657.3,ENSG00000125735.6,ENSG00000125740.9,ENSG00000126246.5,ENSG00000126759.8,ENSG00000127074.10,ENSG00000127507.13,ENSG00000127951.5,ENSG00000128383.8,ENSG00000128604.14,ENSG00000129226.9,ENSG00000129277.9,ENSG00000129450.4,ENSG00000129538.9,ENSG00000130052.9,ENSG00000131042.9,ENSG00000131203.8,ENSG00000131401.7,ENSG00000131979.14,ENSG00000131981.11,ENSG00000132205.6,ENSG00000132510.6,ENSG00000132514.9,ENSG00000133063.11,ENSG00000133106.10,ENSG00000133246.7,ENSG00000133805.11,ENSG00000134028.10,ENSG00000134070.4,ENSG00000134321.7,ENSG00000134326.7,ENSG00000134955.7,ENSG00000135047.10,ENSG00000135077.4,ENSG00000135094.6,ENSG00000135114.8,ENSG00000135124.10,ENSG00000135604.9,ENSG00000135605.8,ENSG00000135625.6,ENSG00000135678.7,ENSG00000135838.9,ENSG00000135929.4,ENSG00000136235.11,ENSG00000136250.7,ENSG00000136634.5,ENSG00000136689.14,ENSG00000136869.13,ENSG00000137265.10,ENSG00000137331.11,ENSG00000137491.10,ENSG00000137496.13,ENSG00000137628.12,ENSG00000137673.4,ENSG00000137752.18,ENSG00000137757.6,ENSG00000137959.11,ENSG00000137965.6,ENSG00000137976.7,ENSG00000138061.7,ENSG00000138646.4,ENSG00000138670.12,ENSG00000138678.6,ENSG00000138755.5,ENSG00000139572.3,ENSG00000139832.3,ENSG00000140105.13,ENSG00000140287.6,ENSG00000140678.12,ENSG00000140749.7,ENSG00000140961.8,ENSG00000140968.6,ENSG00000141574.3,ENSG00000141682.11,ENSG00000142185.12,ENSG00000142224.11,ENSG00000142405.17,ENSG00000142512.10,ENSG00000143110.7,ENSG00000143162.7,ENSG00000144130.7,ENSG00000144802.7,ENSG00000144843.7,ENSG00000145107.11,ENSG00000146070.12,ENSG00000146094.9,ENSG00000146192.10,ENSG00000147570.5,ENSG00000147614.3,ENSG00000149289.6,ENSG00000149781.8,ENSG00000150782.7,ENSG00000151012.9,ENSG00000151117.4,ENSG00000151650.7,ENSG00000152213.3,ENSG00000152766.5,ENSG00000153485.5,ENSG00000153898.8,ENSG00000154099.13,ENSG00000154589.2,ENSG00000155307.13,ENSG00000155465.14,ENSG00000155629.10,ENSG00000155659.10,ENSG00000156127.6,ENSG00000156273.11,ENSG00000157404.11,ENSG00000157601.9,ENSG00000158428.3,ENSG00000158473.6,ENSG00000158477.6,ENSG00000158481.8,ENSG00000158485.6,ENSG00000158714.6,ENSG00000158869.6,ENSG00000159189.7,ENSG00000159374.13,ENSG00000160255.12,ENSG00000160712.8,ENSG00000160791.12,ENSG00000160883.6,ENSG00000161921.10,ENSG00000161929.10,ENSG00000161955.12,ENSG00000162511.7,ENSG00000162676.7,ENSG00000162711.12,ENSG00000162723.5,ENSG00000162772.12,ENSG00000163106.6,ENSG00000163121.5,ENSG00000163131.6,ENSG00000163220.10,ENSG00000163221.7,ENSG00000163376.7,ENSG00000163687.9,ENSG00000163694.10,ENSG00000163734.4,ENSG00000163823.3,ENSG00000164400.4,ENSG00000164509.9,ENSG00000164733.16,ENSG00000164935.2,ENSG00000165025.10,ENSG00000165140.5,ENSG00000165168.6,ENSG00000165312.5,ENSG00000165457.9,ENSG00000165685.4,ENSG00000166349.5,ENSG00000166428.8,ENSG00000166523.3,ENSG00000166920.6,ENSG00000166927.8,ENSG00000166928.6,ENSG00000167207.7,ENSG00000167208.10,ENSG00000167236.2,ENSG00000167604.9,ENSG00000167613.11,ENSG00000167633.12,ENSG00000167680.11,ENSG00000167850.3,ENSG00000167851.9,ENSG00000168062.5,ENSG00000168961.12,ENSG00000168995.9,ENSG00000169224.8,ENSG00000169245.4,ENSG00000169248.8,ENSG00000169252.4,ENSG00000169385.2,ENSG00000169403.7,ENSG00000169413.2,ENSG00000169495.4,ENSG00000169508.6,ENSG00000169756.12,ENSG00000169896.12,ENSG00000170458.9,ENSG00000170542.5,ENSG00000170866.7,ENSG00000170909.9,ENSG00000171101.9,ENSG00000171119.2,ENSG00000171611.5,ENSG00000171631.10,ENSG00000171643.9,ENSG00000171657.5,ENSG00000171658.4,ENSG00000171659.9,ENSG00000171777.11,ENSG00000171860.4,ENSG00000172232.5,ENSG00000172243.13,ENSG00000172322.9,ENSG00000172345.9,ENSG00000172548.10,ENSG00000172578.7,ENSG00000172965.10,ENSG00000172967.7,ENSG00000173077.10,ENSG00000173083.10,ENSG00000173193.9,ENSG00000173369.11,ENSG00000173372.12,ENSG00000173391.4,ENSG00000173578.6,ENSG00000174004.5,ENSG00000174083.13,ENSG00000174600.9,ENSG00000174837.10,ENSG00000175294.5,ENSG00000175352.6,ENSG00000175471.15,ENSG00000175489.9,ENSG00000175538.6,ENSG00000175556.12,ENSG00000175857.4,ENSG00000176635.13,ENSG00000177575.8,ENSG00000178146.9,ENSG00000178623.7,ENSG00000178723.7,ENSG00000178789.4,ENSG00000179163.11,ENSG00000179331.2,ENSG00000179344.12,ENSG00000179348.7,ENSG00000179388.8,ENSG00000179630.6,ENSG00000179639.6,ENSG00000179921.10,ENSG00000180061.5,ENSG00000180233.9,ENSG00000180316.7,ENSG00000180509.7,ENSG00000180725.4,ENSG00000180767.5,ENSG00000181381.9,ENSG00000181634.7,ENSG00000182048.7,ENSG00000182109.3,ENSG00000182578.9,ENSG00000182759.3,ENSG00000182782.7,ENSG00000183484.7,ENSG00000183486.8,ENSG00000184060.6,ENSG00000184979.9,ENSG00000184988.4,ENSG00000185215.4,ENSG00000185338.4,ENSG00000185507.15,ENSG00000185947.10,ENSG00000186074.14,ENSG00000186088.11,ENSG00000186152.6,ENSG00000186407.4,ENSG00000186431.14,ENSG00000186451.1,ENSG00000186818.8,ENSG00000187037.4,ENSG00000187116.9,ENSG00000187474.4,ENSG00000187608.5,ENSG00000187796.9,ENSG00000188001.5,ENSG00000188056.7,ENSG00000188676.9,ENSG00000188820.8,ENSG00000188825.9,ENSG00000189013.10,ENSG00000189068.5,ENSG00000189149.7,ENSG00000196126.6,ENSG00000196301.3,ENSG00000196664.4,ENSG00000196743.4,ENSG00000196839.8,ENSG00000197272.2,ENSG00000197405.3,ENSG00000197582.5,ENSG00000197629.5,ENSG00000197632.4,ENSG00000197746.9,ENSG00000198019.8,ENSG00000198106.7,ENSG00000198502.5,ENSG00000198576.2,ENSG00000198814.8,ENSG00000198829.5,ENSG00000199568.1,ENSG00000199603.1,ENSG00000199961.1,ENSG00000199990.1,ENSG00000200169.1,ENSG00000201524.1,ENSG00000202077.1,ENSG00000202198.1,ENSG00000202272.1,ENSG00000202496.1,ENSG00000202569.2,ENSG00000203364.2,ENSG00000203395.2,ENSG00000203446.2,ENSG00000204020.5,ENSG00000204044.5,ENSG00000204099.7,ENSG00000204103.2,ENSG00000204161.9,ENSG00000204257.10,ENSG00000204287.9,ENSG00000204472.8,ENSG00000204482.6,ENSG00000204577.7,ENSG00000205300.3,ENSG00000205846.3,ENSG00000205865.4,ENSG00000206814.1,ENSG00000207005.1,ENSG00000207215.1,ENSG00000207357.1,ENSG00000207491.1,ENSG00000208037.1,ENSG00000211697.2,ENSG00000212144.1,ENSG00000212195.1,ENSG00000212456.1,ENSG00000213240.7,ENSG00000213512.1,ENSG00000213876.4,ENSG00000213886.3,ENSG00000214212.4,ENSG00000214407.3,ENSG00000214787.4,ENSG00000215022.3,ENSG00000215458.4,ENSG00000215533.4,ENSG00000216490.3,ENSG00000217801.5,ENSG00000218565.2,ENSG00000219507.4,ENSG00000220201.3,ENSG00000220240.1,ENSG00000220412.1,ENSG00000221030.1,ENSG00000221676.1,ENSG00000222041.6,ENSG00000223387.2,ENSG00000223401.1,ENSG00000223534.1,ENSG00000223552.1,ENSG00000223662.1,ENSG00000223799.1,ENSG00000223969.1,ENSG00000224034.1,ENSG00000224137.1,ENSG00000224272.2,ENSG00000224298.2,ENSG00000224397.1,ENSG00000224418.1,ENSG00000224596.3,ENSG00000224789.1,ENSG00000224794.1,ENSG00000224977.1,ENSG00000225039.1,ENSG00000225331.1,ENSG00000225370.1,ENSG00000225434.2,ENSG00000225492.2,ENSG00000225839.2,ENSG00000225864.1,ENSG00000226004.1,ENSG00000226212.2,ENSG00000226251.1,ENSG00000226281.2,ENSG00000226312.3,ENSG00000226334.1,ENSG00000226380.3,ENSG00000226601.1,ENSG00000226608.2,ENSG00000226738.1,ENSG00000226751.2,ENSG00000226822.1,ENSG00000226891.2,ENSG00000226989.1,ENSG00000227017.1,ENSG00000227262.3,ENSG00000227531.1,ENSG00000228013.1,ENSG00000228022.1,ENSG00000228084.1,ENSG00000228158.1,ENSG00000228329.1,ENSG00000228360.1,ENSG00000228521.2,ENSG00000228668.1,ENSG00000228857.2,ENSG00000228863.4,ENSG00000229056.2,ENSG00000229140.4,ENSG00000229162.1,ENSG00000229512.1,ENSG00000229851.1,ENSG00000230013.1,ENSG00000230387.1,ENSG00000230438.5,ENSG00000230647.1,ENSG00000230753.1,ENSG00000230943.1,ENSG00000230955.1,ENSG00000231027.1,ENSG00000231210.2,ENSG00000231233.1,ENSG00000231389.3,ENSG00000231426.1,ENSG00000231505.1,ENSG00000231858.1,ENSG00000231881.1,ENSG00000231927.1,ENSG00000231971.1,ENSG00000232124.1,ENSG00000232368.1,ENSG00000232498.1,ENSG00000232629.4,ENSG00000232680.2,ENSG00000232810.3,ENSG00000232973.7,ENSG00000233013.4,ENSG00000233038.1,ENSG00000233392.1,ENSG00000233610.1,ENSG00000233746.1,ENSG00000233896.1,ENSG00000234142.1,ENSG00000234261.1,ENSG00000234263.1,ENSG00000234292.3,ENSG00000234311.1,ENSG00000234424.1,ENSG00000234572.1,ENSG00000234698.1,ENSG00000234883.2,ENSG00000234975.5,ENSG00000235151.1,ENSG00000235172.3,ENSG00000235480.1,ENSG00000235568.2,ENSG00000235862.2,ENSG00000235888.1,ENSG00000236069.1,ENSG00000236120.2,ENSG00000236352.1,ENSG00000236453.1,ENSG00000236528.1,ENSG00000236700.1,ENSG00000236990.1,ENSG00000237152.2,ENSG00000237181.1,ENSG00000237272.1,ENSG00000237398.1,ENSG00000237476.1,ENSG00000237513.1,ENSG00000237525.2,ENSG00000237541.3,ENSG00000237576.1,ENSG00000237595.2,ENSG00000237604.1,ENSG00000237605.1,ENSG00000237805.1,ENSG00000237980.1,ENSG00000238057.4,ENSG00000238241.1,ENSG00000238449.1,ENSG00000239642.1,ENSG00000239920.1,ENSG00000239961.2,ENSG00000239998.1,ENSG00000240296.1,ENSG00000240707.2,ENSG00000240859.1,ENSG00000241155.1,ENSG00000241220.1,ENSG00000241679.2,ENSG00000242048.2,ENSG00000242258.1,ENSG00000242550.1,ENSG00000242574.4,ENSG00000242659.1,ENSG00000243273.1,ENSG00000243440.2,ENSG00000244165.1,ENSG00000244482.5,ENSG00000244609.2,ENSG00000244675.2,ENSG00000245322.2,ENSG00000247193.2,ENSG00000248166.1,ENSG00000248208.1,ENSG00000248323.1,ENSG00000248360.3,ENSG00000248727.1,ENSG00000248810.1,ENSG00000248884.1,ENSG00000248993.1,ENSG00000249069.3,ENSG00000249096.2,ENSG00000249173.1,ENSG00000249274.1,ENSG00000249795.1,ENSG00000249816.2,ENSG00000250129.1,ENSG00000250155.1,ENSG00000250274.1,ENSG00000250400.3,ENSG00000250551.1,ENSG00000250771.2,ENSG00000250929.2,ENSG00000251072.2,ENSG00000251143.1,ENSG00000251230.1,ENSG00000251323.2,ENSG00000251916.1,ENSG00000252508.1,ENSG00000253123.2,ENSG00000253190.2,ENSG00000253214.1,ENSG00000253227.1,ENSG00000253256.1,ENSG00000253395.1,ENSG00000253522.2,ENSG00000253535.1,ENSG00000253593.2,ENSG00000253628.1,ENSG00000253838.1,ENSG00000254211.1,ENSG00000254281.1,ENSG00000254521.2,ENSG00000254554.1,ENSG00000254639.1,ENSG00000254659.2,ENSG00000254813.1,ENSG00000255080.1,ENSG00000255144.1,ENSG00000255168.1,ENSG00000255197.1,ENSG00000255236.2,ENSG00000255299.1,ENSG00000255355.1,ENSG00000255363.1,ENSG00000255398.2,ENSG00000255401.1,ENSG00000255422.1,ENSG00000255446.1,ENSG00000255479.1,ENSG00000255521.1,ENSG00000255587.3,ENSG00000255833.1,ENSG00000255874.1,ENSG00000255921.1,ENSG00000256234.1,ENSG00000256292.1,ENSG00000256312.1,ENSG00000257065.1,ENSG00000257067.1,ENSG00000257194.2,ENSG00000257553.1,ENSG00000257595.2,ENSG00000257718.1,ENSG00000257764.2,ENSG00000258153.1,ENSG00000258227.2,ENSG00000258413.1,ENSG00000258602.1,ENSG00000258667.1,ENSG00000258689.1,ENSG00000258732.1,ENSG00000258860.1,ENSG00000258929.2,ENSG00000259004.1,ENSG00000259011.1,ENSG00000259162.1,ENSG00000259225.2,ENSG00000259354.1,ENSG00000259375.1,ENSG00000259712.1,ENSG00000259883.1,ENSG00000260035.1,ENSG00000260135.2,ENSG00000260352.1,ENSG00000260475.1,ENSG00000260476.1,ENSG00000260517.1,ENSG00000260528.2,ENSG00000260651.1,ENSG00000260727.1,ENSG00000260742.1,ENSG00000260805.1,ENSG00000260898.1,ENSG00000261015.1,ENSG00000261156.2,ENSG00000261211.1,ENSG00000261222.2,ENSG00000261420.1,ENSG00000262001.1,ENSG00000262074.3,ENSG00000262222.1,ENSG00000262810.1,ENSG00000263683.1,ENSG00000263800.1,ENSG00000263923.1,ENSG00000263934.2,ENSG00000264030.1,ENSG00000264371.1,ENSG00000264402.1,ENSG00000264408.1,ENSG00000264707.1,ENSG00000264739.1,ENSG00000264741.1,ENSG00000264773.1,ENSG00000265134.1,ENSG00000265306.1,ENSG00000265692.1,ENSG00000265930.1,ENSG00000266389.1,ENSG00000266401.1,ENSG00000266708.1,ENSG00000266835.1,ENSG00000266907.1,ENSG00000266989.1,ENSG00000267009.2,ENSG00000267200.1,ENSG00000267226.1,ENSG00000267257.1,ENSG00000267262.1,ENSG00000267270.1,ENSG00000267293.1,ENSG00000267658.1,ENSG00000267735.1,ENSG00000267737.1,ENSG00000267764.1,ENSG00000267898.1,ENSG00000268172.1,ENSG00000268473.1,ENSG00000268581.1,ENSG00000268603.1,ENSG00000268729.1,ENSG00000268734.1,ENSG00000268849.1,ENSG00000269019.1,ENSG00000269303.1,ENSG00000269640.1,ENSG00000269899.1,ENSG00000270008.1,ENSG00000270103.2,ENSG00000270210.1,ENSG00000270457.1,ENSG00000271361.1,ENSG00000271555.1,ENSG00000271614.1,ENSG00000271646.1,ENSG00000271762.1,ENSG00000271855.1,ENSG00000271931.1,ENSG00000272023.1,ENSG00000272138.1,ENSG00000272205.1,ENSG00000272366.1,ENSG00000272449.1,ENSG00000272666.1,ENSG00000272703.1,ENSG00000272741.1,ENSG00000272967.1,ENSG00000273129.1,ENSG00000273199.1,ENSG00000273210.1,ENSG00000273319.1,ENSG00000273331.1,ENSG00000273338.1,ENSG00000273341.1,ENSG00000273443.1</t>
  </si>
  <si>
    <t>UBERON:0002416</t>
  </si>
  <si>
    <t>integumental system</t>
  </si>
  <si>
    <t>Connected anatomical system that forms a barrier between an animal and its environment. In vertebrates, the integumental system consists of the epidermis, dermis plus associated glands and adnexa such as hair and scales. In invertebrates, the integumental system may include cuticle.</t>
  </si>
  <si>
    <t>CNhs10847,CNhs11064,CNhs11074,CNhs11351,CNhs11352,CNhs11353,CNhs11354,CNhs11371,CNhs11379,CNhs11381,CNhs11774,CNhs11911,CNhs11912,CNhs11913,CNhs11914,CNhs11951,CNhs11979,CNhs11981,CNhs12017,CNhs12028,CNhs12030,CNhs12031,CNhs12038,CNhs12052,CNhs12055,CNhs12059,CNhs12339,CNhs12347,CNhs12494,CNhs12499,CNhs12501</t>
  </si>
  <si>
    <t>CATG00000012735.1,CATG00000016989.1,CATG00000022481.1,CATG00000052085.1,CATG00000054135.1,CATG00000055285.1,CATG00000057872.1,CATG00000066318.1,CATG00000073694.1,CATG00000077249.1,CATG00000089018.1,CATG00000089639.1,CATG00000095756.1,CATG00000097955.1,CATG00000099244.1,CATG00000105788.1,ENSG00000101282.4,ENSG00000107984.5,ENSG00000138131.3,ENSG00000143631.10,ENSG00000149968.7,ENSG00000163364.5,ENSG00000166396.8,ENSG00000171346.9,ENSG00000174564.8,ENSG00000175315.2,ENSG00000177300.5,ENSG00000186847.5,ENSG00000188624.2,ENSG00000203721.1,ENSG00000204941.9,ENSG00000212724.2,ENSG00000223617.1,ENSG00000226992.1,ENSG00000228035.1,ENSG00000233608.2,ENSG00000239332.1,ENSG00000250748.2,ENSG00000251144.1,ENSG00000257642.1,ENSG00000259091.1,ENSG00000259450.1,ENSG00000262003.1,ENSG00000264823.1</t>
  </si>
  <si>
    <t>UBERON:0002421</t>
  </si>
  <si>
    <t>hippocampal formation</t>
  </si>
  <si>
    <t>Hippocampus (proper) plus dentate gyrus and subiculum[definition derived from NIF comments and ontology alignment].</t>
  </si>
  <si>
    <t>CNhs12312,CNhs13795,CNhs14081,CNhs14227</t>
  </si>
  <si>
    <t>CATG00000000031.1,CATG00000000068.1,CATG00000000263.1,CATG00000000442.1,CATG00000000487.1,CATG00000000944.1,CATG00000000975.1,CATG00000001087.1,CATG00000001260.1,CATG00000001331.1,CATG00000001395.1,CATG00000001565.1,CATG00000001570.1,CATG00000001662.1,CATG00000001690.1,CATG00000001744.1,CATG00000001815.1,CATG00000001994.1,CATG00000002551.1,CATG00000002560.1,CATG00000002948.1,CATG00000002958.1,CATG00000003266.1,CATG00000003318.1,CATG00000003993.1,CATG00000004052.1,CATG00000004091.1,CATG00000004114.1,CATG00000004170.1,CATG00000004224.1,CATG00000004775.1,CATG00000005018.1,CATG00000005139.1,CATG00000005151.1,CATG00000005272.1,CATG00000005864.1,CATG00000005956.1,CATG00000006010.1,CATG00000006092.1,CATG00000006432.1,CATG00000006868.1,CATG00000006934.1,CATG00000006970.1,CATG00000006990.1,CATG00000007174.1,CATG00000007192.1,CATG00000007282.1,CATG00000007530.1,CATG00000007536.1,CATG00000007548.1,CATG00000007655.1,CATG00000007993.1,CATG00000008033.1,CATG00000008212.1,CATG00000008242.1,CATG00000008305.1,CATG00000008313.1,CATG00000008704.1,CATG00000009041.1,CATG00000009500.1,CATG00000009605.1,CATG00000009624.1,CATG00000009673.1,CATG00000009677.1,CATG00000009695.1,CATG00000009771.1,CATG00000010339.1,CATG00000010474.1,CATG00000010636.1,CATG00000010730.1,CATG00000011038.1,CATG00000011381.1,CATG00000011458.1,CATG00000011461.1,CATG00000011702.1,CATG00000011894.1,CATG00000011979.1,CATG00000012211.1,CATG00000012319.1,CATG00000012404.1,CATG00000013067.1,CATG00000013181.1,CATG00000013286.1,CATG00000013327.1,CATG00000013716.1,CATG00000013767.1,CATG00000014020.1,CATG00000014027.1,CATG00000014051.1,CATG00000014150.1,CATG00000015185.1,CATG00000015304.1,CATG00000015345.1,CATG00000015453.1,CATG00000015859.1,CATG00000015911.1,CATG00000016162.1,CATG00000016163.1,CATG00000016250.1,CATG00000016393.1,CATG00000016531.1,CATG00000016638.1,CATG00000016690.1,CATG00000016764.1,CATG00000016826.1,CATG00000016977.1,CATG00000017160.1,CATG00000017254.1,CATG00000017304.1,CATG00000017348.1,CATG00000017381.1,CATG00000017469.1,CATG00000017523.1,CATG00000017615.1,CATG00000017664.1,CATG00000017734.1,CATG00000017843.1,CATG00000017845.1,CATG00000017870.1,CATG00000017985.1,CATG00000018002.1,CATG00000018046.1,CATG00000018090.1,CATG00000018441.1,CATG00000019364.1,CATG00000019381.1,CATG00000019424.1,CATG00000019589.1,CATG00000019663.1,CATG00000019685.1,CATG00000019706.1,CATG00000019782.1,CATG00000019874.1,CATG00000020415.1,CATG00000020479.1,CATG00000020758.1,CATG00000021011.1,CATG00000021813.1,CATG00000022102.1,CATG00000022223.1,CATG00000022349.1,CATG00000022351.1,CATG00000022352.1,CATG00000022433.1,CATG00000022467.1,CATG00000022514.1,CATG00000022620.1,CATG00000022758.1,CATG00000022796.1,CATG00000022957.1,CATG00000023316.1,CATG00000023500.1,CATG00000023542.1,CATG00000023722.1,CATG00000023958.1,CATG00000023974.1,CATG00000023979.1,CATG00000024010.1,CATG00000024079.1,CATG00000024243.1,CATG00000024292.1,CATG00000024385.1,CATG00000024680.1,CATG00000025349.1,CATG00000025521.1,CATG00000025949.1,CATG00000026115.1,CATG00000026181.1,CATG00000026337.1,CATG00000026456.1,CATG00000026458.1,CATG00000026477.1,CATG00000026511.1,CATG00000026600.1,CATG00000026604.1,CATG00000026715.1,CATG00000026874.1,CATG00000026954.1,CATG00000027150.1,CATG00000027520.1,CATG00000027674.1,CATG00000027736.1,CATG00000027751.1,CATG00000027885.1,CATG00000027890.1,CATG00000028255.1,CATG00000028280.1,CATG00000028352.1,CATG00000028510.1,CATG00000028610.1,CATG00000028672.1,CATG00000028744.1,CATG00000028758.1,CATG00000028782.1,CATG00000028979.1,CATG00000029339.1,CATG00000029652.1,CATG00000029705.1,CATG00000030101.1,CATG00000030382.1,CATG00000030436.1,CATG00000030559.1,CATG00000030572.1,CATG00000030640.1,CATG00000030821.1,CATG00000030880.1,CATG00000030938.1,CATG00000031145.1,CATG00000031558.1,CATG00000031609.1,CATG00000031917.1,CATG00000032016.1,CATG00000032133.1,CATG00000032513.1,CATG00000032684.1,CATG00000032959.1,CATG00000033249.1,CATG00000033262.1,CATG00000033353.1,CATG00000033768.1,CATG00000033858.1,CATG00000034013.1,CATG00000034239.1,CATG00000034307.1,CATG00000034468.1,CATG00000034615.1,CATG00000034684.1,CATG00000034705.1,CATG00000034917.1,CATG00000035056.1,CATG00000035162.1,CATG00000035174.1,CATG00000035205.1,CATG00000035391.1,CATG00000035533.1,CATG00000035623.1,CATG00000035635.1,CATG00000035655.1,CATG00000035663.1,CATG00000035737.1,CATG00000036474.1,CATG00000036564.1,CATG00000036566.1,CATG00000036573.1,CATG00000036619.1,CATG00000036940.1,CATG00000036978.1,CATG00000036987.1,CATG00000037107.1,CATG00000037297.1,CATG00000037610.1,CATG00000037996.1,CATG00000038041.1,CATG00000038144.1,CATG00000038151.1,CATG00000038289.1,CATG00000038299.1,CATG00000038513.1,CATG00000038538.1,CATG00000038550.1,CATG00000038795.1,CATG00000038821.1,CATG00000038978.1,CATG00000039173.1,CATG00000039453.1,CATG00000039476.1,CATG00000039482.1,CATG00000039525.1,CATG00000039534.1,CATG00000039603.1,CATG00000039617.1,CATG00000039925.1,CATG00000039993.1,CATG00000040069.1,CATG00000040073.1,CATG00000040126.1,CATG00000040304.1,CATG00000040335.1,CATG00000040846.1,CATG00000041126.1,CATG00000041202.1,CATG00000041207.1,CATG00000041274.1,CATG00000041303.1,CATG00000041437.1,CATG00000041439.1,CATG00000041483.1,CATG00000041533.1,CATG00000041595.1,CATG00000042190.1,CATG00000042255.1,CATG00000042287.1,CATG00000042301.1,CATG00000042368.1,CATG00000042776.1,CATG00000043014.1,CATG00000043046.1,CATG00000043538.1,CATG00000043553.1,CATG00000043871.1,CATG00000043965.1,CATG00000044060.1,CATG00000044079.1,CATG00000044244.1,CATG00000044334.1,CATG00000044430.1,CATG00000044524.1,CATG00000044981.1,CATG00000045084.1,CATG00000045169.1,CATG00000045212.1,CATG00000045387.1,CATG00000045509.1,CATG00000045707.1,CATG00000046035.1,CATG00000046881.1,CATG00000046943.1,CATG00000047038.1,CATG00000047049.1,CATG00000047287.1,CATG00000047345.1,CATG00000047424.1,CATG00000047450.1,CATG00000047453.1,CATG00000047636.1,CATG00000047891.1,CATG00000047893.1,CATG00000047911.1,CATG00000048229.1,CATG00000049026.1,CATG00000049721.1,CATG00000051058.1,CATG00000051130.1,CATG00000051152.1,CATG00000051529.1,CATG00000051699.1,CATG00000051720.1,CATG00000051723.1,CATG00000051761.1,CATG00000051891.1,CATG00000052243.1,CATG00000052511.1,CATG00000052592.1,CATG00000052881.1,CATG00000052919.1,CATG00000052961.1,CATG00000052980.1,CATG00000053087.1,CATG00000053286.1,CATG00000053329.1,CATG00000053458.1,CATG00000053477.1,CATG00000053609.1,CATG00000054017.1,CATG00000054031.1,CATG00000054040.1,CATG00000054237.1,CATG00000054240.1,CATG00000054354.1,CATG00000054413.1,CATG00000054697.1,CATG00000055307.1,CATG00000055365.1,CATG00000055381.1,CATG00000055484.1,CATG00000055499.1,CATG00000055881.1,CATG00000057149.1,CATG00000057232.1,CATG00000057359.1,CATG00000057481.1,CATG00000057587.1,CATG00000057701.1,CATG00000057733.1,CATG00000057926.1,CATG00000058072.1,CATG00000058103.1,CATG00000058112.1,CATG00000058738.1,CATG00000058739.1,CATG00000058866.1,CATG00000059184.1,CATG00000059197.1,CATG00000059477.1,CATG00000059615.1,CATG00000059733.1,CATG00000060295.1,CATG00000060361.1,CATG00000060663.1,CATG00000060721.1,CATG00000060795.1,CATG00000060811.1,CATG00000060818.1,CATG00000060819.1,CATG00000061170.1,CATG00000061213.1,CATG00000061316.1,CATG00000061337.1,CATG00000061634.1,CATG00000061639.1,CATG00000061692.1,CATG00000061804.1,CATG00000061961.1,CATG00000061966.1,CATG00000062235.1,CATG00000062238.1,CATG00000062280.1,CATG00000062678.1,CATG00000063058.1,CATG00000063126.1,CATG00000063194.1,CATG00000063589.1,CATG00000063718.1,CATG00000064074.1,CATG00000064217.1,CATG00000064287.1,CATG00000064385.1,CATG00000064447.1,CATG00000064974.1,CATG00000065058.1,CATG00000065672.1,CATG00000065719.1,CATG00000065776.1,CATG00000066020.1,CATG00000066135.1,CATG00000066287.1,CATG00000066767.1,CATG00000066805.1,CATG00000067469.1,CATG00000067478.1,CATG00000067565.1,CATG00000067617.1,CATG00000067653.1,CATG00000067670.1,CATG00000067799.1,CATG00000068089.1,CATG00000068251.1,CATG00000068391.1,CATG00000068584.1,CATG00000069256.1,CATG00000070221.1,CATG00000070412.1,CATG00000070838.1,CATG00000070950.1,CATG00000071146.1,CATG00000071188.1,CATG00000071222.1,CATG00000071506.1,CATG00000071663.1,CATG00000071713.1,CATG00000072010.1,CATG00000072013.1,CATG00000072026.1,CATG00000072029.1,CATG00000072049.1,CATG00000072220.1,CATG00000072343.1,CATG00000072471.1,CATG00000072538.1,CATG00000072675.1,CATG00000072972.1,CATG00000073532.1,CATG00000073720.1,CATG00000073722.1,CATG00000074135.1,CATG00000074664.1,CATG00000075148.1,CATG00000075150.1,CATG00000075306.1,CATG00000075349.1,CATG00000076297.1,CATG00000076574.1,CATG00000076886.1,CATG00000077048.1,CATG00000077809.1,CATG00000078284.1,CATG00000078295.1,CATG00000078680.1,CATG00000078987.1,CATG00000079138.1,CATG00000079668.1,CATG00000080033.1,CATG00000080176.1,CATG00000080416.1,CATG00000080417.1,CATG00000080429.1,CATG00000080447.1,CATG00000080521.1,CATG00000080524.1,CATG00000080584.1,CATG00000080923.1,CATG00000081169.1,CATG00000081189.1,CATG00000081298.1,CATG00000081364.1,CATG00000081381.1,CATG00000081406.1,CATG00000081437.1,CATG00000081438.1,CATG00000081468.1,CATG00000081561.1,CATG00000081852.1,CATG00000081943.1,CATG00000081953.1,CATG00000081971.1,CATG00000082073.1,CATG00000082109.1,CATG00000082126.1,CATG00000082803.1,CATG00000082809.1,CATG00000083073.1,CATG00000083439.1,CATG00000083522.1,CATG00000083780.1,CATG00000083829.1,CATG00000083874.1,CATG00000083876.1,CATG00000084398.1,CATG00000084670.1,CATG00000084791.1,CATG00000084873.1,CATG00000084905.1,CATG00000084956.1,CATG00000085339.1,CATG00000085379.1,CATG00000085527.1,CATG00000085658.1,CATG00000085674.1,CATG00000085745.1,CATG00000085848.1,CATG00000086845.1,CATG00000086881.1,CATG00000087051.1,CATG00000087178.1,CATG00000087230.1,CATG00000087606.1,CATG00000088098.1,CATG00000088274.1,CATG00000088372.1,CATG00000088473.1,CATG00000088682.1,CATG00000088723.1,CATG00000088763.1,CATG00000088791.1,CATG00000088862.1,CATG00000089009.1,CATG00000089293.1,CATG00000089308.1,CATG00000089553.1,CATG00000089825.1,CATG00000089843.1,CATG00000090207.1,CATG00000090211.1,CATG00000090250.1,CATG00000090629.1,CATG00000090731.1,CATG00000090770.1,CATG00000090771.1,CATG00000090797.1,CATG00000090844.1,CATG00000091000.1,CATG00000091219.1,CATG00000091228.1,CATG00000091494.1,CATG00000092119.1,CATG00000092121.1,CATG00000092318.1,CATG00000092779.1,CATG00000092891.1,CATG00000093197.1,CATG00000093273.1,CATG00000093297.1,CATG00000093518.1,CATG00000093999.1,CATG00000094169.1,CATG00000094264.1,CATG00000094290.1,CATG00000094474.1,CATG00000094486.1,CATG00000094495.1,CATG00000094497.1,CATG00000095041.1,CATG00000095444.1,CATG00000095580.1,CATG00000095582.1,CATG00000095701.1,CATG00000095755.1,CATG00000095982.1,CATG00000095985.1,CATG00000096069.1,CATG00000096140.1,CATG00000096332.1,CATG00000096960.1,CATG00000097055.1,CATG00000097097.1,CATG00000097152.1,CATG00000097554.1,CATG00000097560.1,CATG00000097628.1,CATG00000097652.1,CATG00000097657.1,CATG00000097660.1,CATG00000097707.1,CATG00000097710.1,CATG00000097719.1,CATG00000097938.1,CATG00000097991.1,CATG00000098071.1,CATG00000098146.1,CATG00000098250.1,CATG00000098303.1,CATG00000099273.1,CATG00000099394.1,CATG00000099629.1,CATG00000099632.1,CATG00000099849.1,CATG00000099990.1,CATG00000100215.1,CATG00000100233.1,CATG00000100669.1,CATG00000100706.1,CATG00000100961.1,CATG00000100975.1,CATG00000101205.1,CATG00000101272.1,CATG00000101344.1,CATG00000101427.1,CATG00000101480.1,CATG00000101639.1,CATG00000101644.1,CATG00000101708.1,CATG00000101985.1,CATG00000102005.1,CATG00000102021.1,CATG00000102061.1,CATG00000102128.1,CATG00000102240.1,CATG00000102257.1,CATG00000102414.1,CATG00000102516.1,CATG00000102567.1,CATG00000102592.1,CATG00000103048.1,CATG00000103342.1,CATG00000103394.1,CATG00000103459.1,CATG00000103788.1,CATG00000104271.1,CATG00000104357.1,CATG00000104423.1,CATG00000104457.1,CATG00000104674.1,CATG00000104902.1,CATG00000104923.1,CATG00000105045.1,CATG00000105435.1,CATG00000105544.1,CATG00000105769.1,CATG00000106069.1,CATG00000106279.1,CATG00000107014.1,CATG00000107096.1,CATG00000107100.1,CATG00000107192.1,CATG00000107433.1,CATG00000107494.1,CATG00000108399.1,CATG00000108477.1,CATG00000108541.1,CATG00000108830.1,CATG00000108852.1,CATG00000108992.1,CATG00000109046.1,CATG00000109118.1,CATG00000109741.1,CATG00000109856.1,CATG00000109887.1,CATG00000109896.1,CATG00000109912.1,CATG00000110027.1,CATG00000110095.1,CATG00000110436.1,CATG00000110566.1,CATG00000110688.1,CATG00000111096.1,CATG00000111174.1,CATG00000111198.1,CATG00000111321.1,CATG00000111992.1,CATG00000112054.1,CATG00000112325.1,CATG00000112351.1,CATG00000112359.1,CATG00000112403.1,CATG00000112532.1,CATG00000112790.1,CATG00000113235.1,CATG00000113253.1,CATG00000113607.1,CATG00000113693.1,CATG00000113861.1,CATG00000113906.1,CATG00000114144.1,CATG00000114145.1,CATG00000114354.1,CATG00000114514.1,CATG00000114680.1,CATG00000114997.1,CATG00000115291.1,CATG00000115811.1,CATG00000116003.1,CATG00000116021.1,CATG00000116062.1,CATG00000116140.1,CATG00000116148.1,CATG00000116207.1,CATG00000116298.1,CATG00000116622.1,CATG00000116840.1,CATG00000116951.1,CATG00000117097.1,CATG00000117192.1,CATG00000117224.1,CATG00000117227.1,CATG00000117368.1,CATG00000117381.1,CATG00000117497.1,CATG00000117524.1,CATG00000117636.1,CATG00000118141.1,CATG00000118225.1,CATG00000118287.1,ENSG00000002746.10,ENSG00000003987.9,ENSG00000004660.10,ENSG00000004848.6,ENSG00000005379.11,ENSG00000006071.7,ENSG00000006116.3,ENSG00000006210.6,ENSG00000006740.12,ENSG00000007001.8,ENSG00000007174.13,ENSG00000007516.9,ENSG00000008056.8,ENSG00000008118.5,ENSG00000008277.10,ENSG00000008735.10,ENSG00000010404.13,ENSG00000011083.4,ENSG00000011332.15,ENSG00000011347.5,ENSG00000011677.8,ENSG00000013016.10,ENSG00000013293.5,ENSG00000015568.8,ENSG00000015592.12,ENSG00000018189.8,ENSG00000018236.10,ENSG00000018625.10,ENSG00000019505.3,ENSG00000020129.11,ENSG00000021300.9,ENSG00000021645.13,ENSG00000022355.10,ENSG00000023171.10,ENSG00000033122.14,ENSG00000034053.10,ENSG00000036530.4,ENSG00000040608.9,ENSG00000040731.6,ENSG00000046653.10,ENSG00000046889.14,ENSG00000048540.10,ENSG00000050030.9,ENSG00000053524.7,ENSG00000054179.7,ENSG00000054356.9,ENSG00000054803.3,ENSG00000055813.5,ENSG00000058335.11,ENSG00000058404.15,ENSG00000058866.10,ENSG00000059915.12,ENSG00000060709.9,ENSG00000061918.8,ENSG00000063015.15,ENSG00000063180.4,ENSG00000064218.4,ENSG00000065609.10,ENSG00000065989.11,ENSG00000066032.14,ENSG00000067606.11,ENSG00000067715.9,ENSG00000067840.8,ENSG00000067842.13,ENSG00000068078.13,ENSG00000070729.9,ENSG00000070808.11,ENSG00000070886.6,ENSG00000072071.12,ENSG00000072182.8,ENSG00000072315.3,ENSG00000072657.4,ENSG00000073464.7,ENSG00000073670.9,ENSG00000073969.14,ENSG00000074211.9,ENSG00000074317.6,ENSG00000075035.5,ENSG00000075043.13,ENSG00000075340.18,ENSG00000076864.15,ENSG00000077080.5,ENSG00000077264.10,ENSG00000078018.15,ENSG00000078053.12,ENSG00000078295.11,ENSG00000078328.15,ENSG00000078549.10,ENSG00000078725.8,ENSG00000079101.12,ENSG00000079215.9,ENSG00000079482.11,ENSG00000079841.14,ENSG00000080224.13,ENSG00000080493.9,ENSG00000080709.10,ENSG00000081818.1,ENSG00000081985.6,ENSG00000082556.6,ENSG00000082684.10,ENSG00000084710.9,ENSG00000084731.9,ENSG00000084764.6,ENSG00000087250.4,ENSG00000087258.9,ENSG00000087495.12,ENSG00000088367.16,ENSG00000088538.12,ENSG00000088899.10,ENSG00000089169.10,ENSG00000089199.5,ENSG00000090539.11,ENSG00000091129.15,ENSG00000091428.13,ENSG00000092051.12,ENSG00000092096.10,ENSG00000099365.5,ENSG00000099822.2,ENSG00000099864.13,ENSG00000099984.6,ENSG00000100033.12,ENSG00000100095.14,ENSG00000100167.15,ENSG00000100276.9,ENSG00000100314.3,ENSG00000100321.10,ENSG00000100346.13,ENSG00000100427.11,ENSG00000100433.11,ENSG00000100505.9,ENSG00000100604.8,ENSG00000100626.12,ENSG00000100884.5,ENSG00000100987.10,ENSG00000101098.8,ENSG00000101144.8,ENSG00000101180.11,ENSG00000101198.10,ENSG00000101203.12,ENSG00000101204.11,ENSG00000101210.6,ENSG00000101276.10,ENSG00000101292.6,ENSG00000101298.9,ENSG00000101327.4,ENSG00000101463.5,ENSG00000101489.14,ENSG00000101542.5,ENSG00000101638.9,ENSG00000101746.11,ENSG00000102003.6,ENSG00000102109.7,ENSG00000102290.17,ENSG00000103034.10,ENSG00000103154.5,ENSG00000103269.9,ENSG00000103316.6,ENSG00000103528.12,ENSG00000103723.8,ENSG00000103740.5,ENSG00000104059.4,ENSG00000104112.4,ENSG00000104327.3,ENSG00000104381.8,ENSG00000104435.9,ENSG00000104722.9,ENSG00000104725.9,ENSG00000104888.5,ENSG00000104967.6,ENSG00000105143.8,ENSG00000105255.6,ENSG00000105278.6,ENSG00000105376.4,ENSG00000105409.11,ENSG00000105520.6,ENSG00000105605.3,ENSG00000105613.5,ENSG00000105642.11,ENSG00000105649.5,ENSG00000105696.4,ENSG00000105737.5,ENSG00000105988.6,ENSG00000106089.7,ENSG00000106236.3,ENSG00000106278.7,ENSG00000106536.15,ENSG00000106689.6,ENSG00000106976.14,ENSG00000107105.10,ENSG00000107130.6,ENSG00000107147.7,ENSG00000107282.5,ENSG00000107295.8,ENSG00000107518.12,ENSG00000107954.6,ENSG00000108231.7,ENSG00000108309.8,ENSG00000108352.7,ENSG00000108684.10,ENSG00000108797.7,ENSG00000108852.10,ENSG00000108924.9,ENSG00000108947.4,ENSG00000109107.9,ENSG00000109158.6,ENSG00000109339.14,ENSG00000109472.9,ENSG00000109654.10,ENSG00000109738.6,ENSG00000109832.8,ENSG00000109956.8,ENSG00000110076.14,ENSG00000110148.5,ENSG00000110328.5,ENSG00000110427.10,ENSG00000110436.7,ENSG00000110675.8,ENSG00000110786.13,ENSG00000110975.4,ENSG00000111218.7,ENSG00000111262.4,ENSG00000111344.7,ENSG00000111490.8,ENSG00000111783.8,ENSG00000112038.13,ENSG00000112186.7,ENSG00000112232.8,ENSG00000112290.8,ENSG00000112309.6,ENSG00000112333.7,ENSG00000112379.8,ENSG00000112530.7,ENSG00000112539.10,ENSG00000112981.3,ENSG00000113100.5,ENSG00000113211.3,ENSG00000113231.9,ENSG00000113327.10,ENSG00000113578.13,ENSG00000113763.6,ENSG00000114631.10,ENSG00000114646.5,ENSG00000114757.14,ENSG00000114923.12,ENSG00000115041.8,ENSG00000115194.6,ENSG00000115266.7,ENSG00000115423.14,ENSG00000116147.12,ENSG00000116254.13,ENSG00000116329.6,ENSG00000116544.7,ENSG00000116661.9,ENSG00000116675.11,ENSG00000116983.8,ENSG00000117016.5,ENSG00000117069.10,ENSG00000117154.7,ENSG00000117245.8,ENSG00000117598.7,ENSG00000117600.8,ENSG00000117707.11,ENSG00000118160.9,ENSG00000118271.5,ENSG00000118432.11,ENSG00000118473.17,ENSG00000118946.7,ENSG00000119125.12,ENSG00000119698.7,ENSG00000119737.5,ENSG00000119782.9,ENSG00000119946.9,ENSG00000120049.14,ENSG00000120251.14,ENSG00000120645.7,ENSG00000120885.15,ENSG00000120907.13,ENSG00000121335.10,ENSG00000121653.7,ENSG00000121753.8,ENSG00000121853.3,ENSG00000121871.3,ENSG00000121905.5,ENSG00000122574.6,ENSG00000122584.8,ENSG00000122733.11,ENSG00000123119.7,ENSG00000123570.3,ENSG00000123901.4,ENSG00000124140.8,ENSG00000124194.11,ENSG00000124479.8,ENSG00000124507.6,ENSG00000125285.4,ENSG00000125462.12,ENSG00000125510.11,ENSG00000125648.10,ENSG00000125675.13,ENSG00000125814.13,ENSG00000125851.5,ENSG00000125869.5,ENSG00000126351.8,ENSG00000126583.6,ENSG00000126733.16,ENSG00000126861.4,ENSG00000126950.7,ENSG00000127561.10,ENSG00000127585.7,ENSG00000128011.4,ENSG00000128245.10,ENSG00000128253.9,ENSG00000128254.9,ENSG00000128266.7,ENSG00000128482.11,ENSG00000128564.5,ENSG00000128596.12,ENSG00000128656.9,ENSG00000128683.9,ENSG00000128872.5,ENSG00000129151.4,ENSG00000129159.6,ENSG00000129244.4,ENSG00000129682.9,ENSG00000129951.14,ENSG00000129990.10,ENSG00000130035.2,ENSG00000130226.12,ENSG00000130283.7,ENSG00000130287.9,ENSG00000130294.10,ENSG00000130477.10,ENSG00000130540.9,ENSG00000130558.14,ENSG00000130643.4,ENSG00000130711.3,ENSG00000130720.8,ENSG00000130758.3,ENSG00000130822.11,ENSG00000131089.9,ENSG00000131095.7,ENSG00000131097.2,ENSG00000131409.8,ENSG00000131437.11,ENSG00000132535.14,ENSG00000132563.11,ENSG00000132613.10,ENSG00000132639.8,ENSG00000132640.10,ENSG00000132671.4,ENSG00000132692.14,ENSG00000132718.7,ENSG00000132821.7,ENSG00000132832.5,ENSG00000132932.12,ENSG00000132970.8,ENSG00000132975.6,ENSG00000133019.7,ENSG00000133083.10,ENSG00000133134.7,ENSG00000133169.5,ENSG00000133424.16,ENSG00000133665.8,ENSG00000134042.8,ENSG00000134121.5,ENSG00000134201.6,ENSG00000134343.8,ENSG00000134376.10,ENSG00000134548.5,ENSG00000134569.5,ENSG00000134769.17,ENSG00000134817.9,ENSG00000134873.5,ENSG00000134982.12,ENSG00000135116.5,ENSG00000135298.9,ENSG00000135333.9,ENSG00000135423.8,ENSG00000135439.7,ENSG00000135454.9,ENSG00000135472.4,ENSG00000135502.12,ENSG00000135519.6,ENSG00000135622.8,ENSG00000135625.6,ENSG00000135638.9,ENSG00000135643.4,ENSG00000135709.8,ENSG00000135916.11,ENSG00000136002.12,ENSG00000136099.9,ENSG00000136267.9,ENSG00000136297.10,ENSG00000136367.12,ENSG00000136531.9,ENSG00000136535.10,ENSG00000136750.7,ENSG00000136854.13,ENSG00000136928.4,ENSG00000137261.9,ENSG00000137766.12,ENSG00000137843.7,ENSG00000137941.12,ENSG00000137968.12,ENSG00000138028.10,ENSG00000138696.6,ENSG00000139155.4,ENSG00000139200.9,ENSG00000139220.12,ENSG00000139364.6,ENSG00000139767.4,ENSG00000139874.5,ENSG00000139915.14,ENSG00000139970.12,ENSG00000140067.6,ENSG00000140323.4,ENSG00000140488.10,ENSG00000140538.12,ENSG00000140600.12,ENSG00000140798.11,ENSG00000141314.8,ENSG00000141576.10,ENSG00000141622.9,ENSG00000141639.7,ENSG00000142235.4,ENSG00000142408.2,ENSG00000142494.9,ENSG00000142549.9,ENSG00000142686.7,ENSG00000143107.4,ENSG00000143126.7,ENSG00000143153.8,ENSG00000143195.8,ENSG00000143473.7,ENSG00000143502.10,ENSG00000143603.14,ENSG00000143847.11,ENSG00000144040.8,ENSG00000144119.3,ENSG00000144230.12,ENSG00000144290.12,ENSG00000144339.7,ENSG00000144369.8,ENSG00000144406.14,ENSG00000144407.5,ENSG00000144460.10,ENSG00000144834.8,ENSG00000144847.8,ENSG00000145063.10,ENSG00000145087.8,ENSG00000145198.10,ENSG00000145242.9,ENSG00000145284.7,ENSG00000145362.12,ENSG00000145721.7,ENSG00000145832.8,ENSG00000145864.8,ENSG00000145920.10,ENSG00000145934.11,ENSG00000146005.3,ENSG00000146006.7,ENSG00000146151.8,ENSG00000146216.7,ENSG00000146352.8,ENSG00000146378.5,ENSG00000146469.8,ENSG00000146938.10,ENSG00000147041.7,ENSG00000147402.7,ENSG00000147481.9,ENSG00000147588.6,ENSG00000147642.12,ENSG00000147655.6,ENSG00000147724.7,ENSG00000148053.11,ENSG00000148082.5,ENSG00000148123.10,ENSG00000148408.8,ENSG00000148482.7,ENSG00000148798.5,ENSG00000148826.6,ENSG00000149403.7,ENSG00000149575.5,ENSG00000149927.13,ENSG00000149970.10,ENSG00000149972.6,ENSG00000150275.13,ENSG00000150394.9,ENSG00000150471.11,ENSG00000150625.12,ENSG00000150627.11,ENSG00000150672.12,ENSG00000150873.7,ENSG00000151079.6,ENSG00000151320.6,ENSG00000151322.14,ENSG00000151490.9,ENSG00000151572.12,ENSG00000151778.6,ENSG00000151834.11,ENSG00000151967.14,ENSG00000152092.11,ENSG00000152154.6,ENSG00000152214.8,ENSG00000152402.6,ENSG00000152467.5,ENSG00000152583.8,ENSG00000152784.11,ENSG00000152822.9,ENSG00000152931.7,ENSG00000152932.6,ENSG00000152936.6,ENSG00000152954.7,ENSG00000152969.12,ENSG00000153233.8,ENSG00000153253.11,ENSG00000153266.8,ENSG00000153820.8,ENSG00000153930.6,ENSG00000154027.14,ENSG00000154118.8,ENSG00000154146.8,ENSG00000154162.9,ENSG00000154316.10,ENSG00000154478.3,ENSG00000154545.12,ENSG00000154548.8,ENSG00000154654.10,ENSG00000154917.6,ENSG00000155052.14,ENSG00000155265.6,ENSG00000155511.13,ENSG00000155816.15,ENSG00000155886.7,ENSG00000155897.5,ENSG00000155966.9,ENSG00000155980.7,ENSG00000156076.5,ENSG00000156097.8,ENSG00000156298.8,ENSG00000156395.8,ENSG00000156414.14,ENSG00000156475.14,ENSG00000156486.7,ENSG00000156564.8,ENSG00000156959.7,ENSG00000157064.6,ENSG00000157087.12,ENSG00000157103.6,ENSG00000157152.12,ENSG00000157219.3,ENSG00000157445.10,ENSG00000157470.7,ENSG00000157542.8,ENSG00000157782.5,ENSG00000157890.13,ENSG00000158008.5,ENSG00000158106.8,ENSG00000158220.9,ENSG00000158258.11,ENSG00000158301.14,ENSG00000158445.7,ENSG00000158560.10,ENSG00000158806.9,ENSG00000158856.13,ENSG00000159164.5,ENSG00000159409.10,ENSG00000159712.10,ENSG00000159753.9,ENSG00000159904.7,ENSG00000159915.8,ENSG00000160145.11,ENSG00000160161.5,ENSG00000160460.11,ENSG00000160469.12,ENSG00000160716.4,ENSG00000160963.9,ENSG00000161082.8,ENSG00000161509.9,ENSG00000161681.11,ENSG00000162188.5,ENSG00000162374.12,ENSG00000162456.5,ENSG00000162545.5,ENSG00000162621.5,ENSG00000162670.8,ENSG00000162706.8,ENSG00000162728.4,ENSG00000162931.7,ENSG00000162951.6,ENSG00000162975.3,ENSG00000162989.3,ENSG00000162999.8,ENSG00000163032.7,ENSG00000163046.11,ENSG00000163075.8,ENSG00000163285.7,ENSG00000163288.9,ENSG00000163406.6,ENSG00000163485.11,ENSG00000163491.12,ENSG00000163536.8,ENSG00000163596.12,ENSG00000163618.13,ENSG00000163630.6,ENSG00000163793.8,ENSG00000163888.3,ENSG00000164049.10,ENSG00000164061.4,ENSG00000164076.12,ENSG00000164082.10,ENSG00000164089.4,ENSG00000164100.7,ENSG00000164112.8,ENSG00000164129.7,ENSG00000164188.4,ENSG00000164199.11,ENSG00000164270.13,ENSG00000164326.4,ENSG00000164418.15,ENSG00000164588.4,ENSG00000164600.4,ENSG00000164707.11,ENSG00000164742.10,ENSG00000164794.4,ENSG00000164796.13,ENSG00000164929.12,ENSG00000165023.5,ENSG00000165061.10,ENSG00000165084.11,ENSG00000165194.10,ENSG00000165238.12,ENSG00000165300.6,ENSG00000165379.9,ENSG00000165388.8,ENSG00000165434.6,ENSG00000165443.7,ENSG00000165478.6,ENSG00000165521.11,ENSG00000165553.4,ENSG00000165566.11,ENSG00000165730.10,ENSG00000165795.16,ENSG00000165802.15,ENSG00000165837.7,ENSG00000165868.8,ENSG00000165973.13,ENSG00000165985.8,ENSG00000166006.8,ENSG00000166105.11,ENSG00000166111.5,ENSG00000166159.6,ENSG00000166165.8,ENSG00000166206.9,ENSG00000166257.4,ENSG00000166342.14,ENSG00000166402.4,ENSG00000166448.10,ENSG00000166676.10,ENSG00000166682.6,ENSG00000166780.6,ENSG00000166862.6,ENSG00000166897.10,ENSG00000166924.4,ENSG00000166963.8,ENSG00000167191.7,ENSG00000167371.12,ENSG00000167614.9,ENSG00000167619.7,ENSG00000167654.13,ENSG00000167964.8,ENSG00000167971.14,ENSG00000168135.4,ENSG00000168280.12,ENSG00000168309.12,ENSG00000168348.3,ENSG00000168490.9,ENSG00000168539.3,ENSG00000168546.6,ENSG00000168702.12,ENSG00000168748.9,ENSG00000168830.6,ENSG00000168913.6,ENSG00000168959.10,ENSG00000169006.6,ENSG00000169085.7,ENSG00000169246.12,ENSG00000169258.6,ENSG00000169282.13,ENSG00000169313.9,ENSG00000169325.9,ENSG00000169330.4,ENSG00000169676.4,ENSG00000169783.8,ENSG00000169851.11,ENSG00000169862.14,ENSG00000169884.9,ENSG00000169918.5,ENSG00000169933.8,ENSG00000169992.5,ENSG00000170075.8,ENSG00000170089.11,ENSG00000170091.6,ENSG00000170214.3,ENSG00000170324.15,ENSG00000170370.10,ENSG00000170381.8,ENSG00000170382.7,ENSG00000170390.10,ENSG00000170419.6,ENSG00000170500.8,ENSG00000170579.10,ENSG00000171126.7,ENSG00000171130.13,ENSG00000171189.12,ENSG00000171224.7,ENSG00000171246.5,ENSG00000171385.5,ENSG00000171435.9,ENSG00000171450.4,ENSG00000171502.10,ENSG00000171509.11,ENSG00000171532.4,ENSG00000171533.7,ENSG00000171587.10,ENSG00000171617.9,ENSG00000171798.13,ENSG00000171873.6,ENSG00000171885.9,ENSG00000172020.8,ENSG00000172209.4,ENSG00000172350.5,ENSG00000172379.14,ENSG00000172458.4,ENSG00000172461.6,ENSG00000172733.10,ENSG00000172803.13,ENSG00000172824.10,ENSG00000172915.14,ENSG00000173227.9,ENSG00000173258.8,ENSG00000173267.9,ENSG00000173320.5,ENSG00000173714.7,ENSG00000173805.11,ENSG00000173898.7,ENSG00000174145.7,ENSG00000174417.2,ENSG00000174453.5,ENSG00000174460.3,ENSG00000174482.6,ENSG00000174514.8,ENSG00000174521.7,ENSG00000174576.4,ENSG00000174672.11,ENSG00000174680.5,ENSG00000174684.6,ENSG00000174871.6,ENSG00000174939.6,ENSG00000175161.9,ENSG00000175170.10,ENSG00000175175.4,ENSG00000175182.9,ENSG00000175264.3,ENSG00000175497.12,ENSG00000175766.7,ENSG00000175874.5,ENSG00000176165.7,ENSG00000176204.9,ENSG00000176244.6,ENSG00000176349.7,ENSG00000176381.4,ENSG00000176383.8,ENSG00000176595.3,ENSG00000176734.3,ENSG00000176749.4,ENSG00000176769.9,ENSG00000176884.10,ENSG00000176956.8,ENSG00000176984.2,ENSG00000177103.9,ENSG00000177108.5,ENSG00000177181.10,ENSG00000177182.6,ENSG00000177236.3,ENSG00000177261.7,ENSG00000177301.9,ENSG00000177380.9,ENSG00000177432.6,ENSG00000177453.3,ENSG00000177511.5,ENSG00000177551.5,ENSG00000177614.5,ENSG00000177807.6,ENSG00000177875.3,ENSG00000178015.4,ENSG00000178125.10,ENSG00000178171.6,ENSG00000178201.3,ENSG00000178233.13,ENSG00000178235.6,ENSG00000178342.4,ENSG00000178394.3,ENSG00000178403.3,ENSG00000178531.4,ENSG00000178642.5,ENSG00000178662.11,ENSG00000178722.8,ENSG00000178796.8,ENSG00000178947.8,ENSG00000178965.9,ENSG00000179292.4,ENSG00000179399.9,ENSG00000179456.9,ENSG00000179520.6,ENSG00000179542.11,ENSG00000179673.3,ENSG00000179698.9,ENSG00000179774.7,ENSG00000179796.7,ENSG00000179841.8,ENSG00000179846.7,ENSG00000179915.16,ENSG00000179935.5,ENSG00000180155.14,ENSG00000180332.5,ENSG00000180440.3,ENSG00000180616.4,ENSG00000180777.9,ENSG00000180828.1,ENSG00000180929.4,ENSG00000181039.7,ENSG00000181291.5,ENSG00000181322.9,ENSG00000181418.7,ENSG00000181449.2,ENSG00000181585.3,ENSG00000182013.13,ENSG00000182050.9,ENSG00000182103.3,ENSG00000182230.7,ENSG00000182255.6,ENSG00000182256.8,ENSG00000182272.7,ENSG00000182329.6,ENSG00000182450.8,ENSG00000182508.9,ENSG00000182600.5,ENSG00000182601.6,ENSG00000182674.5,ENSG00000182698.7,ENSG00000182771.13,ENSG00000182870.8,ENSG00000182901.11,ENSG00000182902.9,ENSG00000182916.7,ENSG00000183044.7,ENSG00000183066.10,ENSG00000183117.13,ENSG00000183166.6,ENSG00000183186.6,ENSG00000183248.7,ENSG00000183307.3,ENSG00000183317.12,ENSG00000183454.9,ENSG00000183473.5,ENSG00000183662.6,ENSG00000183715.9,ENSG00000183773.11,ENSG00000183775.6,ENSG00000183780.8,ENSG00000183785.10,ENSG00000183831.6,ENSG00000183837.8,ENSG00000183888.4,ENSG00000183908.5,ENSG00000184156.11,ENSG00000184221.8,ENSG00000184224.3,ENSG00000184226.10,ENSG00000184258.5,ENSG00000184368.11,ENSG00000184414.2,ENSG00000184515.6,ENSG00000184524.5,ENSG00000184613.6,ENSG00000184672.7,ENSG00000184702.13,ENSG00000184905.4,ENSG00000184911.10,ENSG00000184984.8,ENSG00000185046.14,ENSG00000185052.7,ENSG00000185133.9,ENSG00000185149.5,ENSG00000185274.7,ENSG00000185352.7,ENSG00000185518.7,ENSG00000185565.7,ENSG00000185610.6,ENSG00000185634.7,ENSG00000185666.10,ENSG00000185736.11,ENSG00000185737.8,ENSG00000185742.6,ENSG00000185774.10,ENSG00000185818.7,ENSG00000185924.6,ENSG00000185942.7,ENSG00000185985.7,ENSG00000186094.12,ENSG00000186231.12,ENSG00000186297.7,ENSG00000186310.9,ENSG00000186369.5,ENSG00000186377.6,ENSG00000186462.7,ENSG00000186472.15,ENSG00000186479.4,ENSG00000186481.11,ENSG00000186487.13,ENSG00000186642.11,ENSG00000186648.10,ENSG00000186675.5,ENSG00000186732.9,ENSG00000186868.11,ENSG00000186889.5,ENSG00000186907.3,ENSG00000186960.6,ENSG00000187094.7,ENSG00000187122.12,ENSG00000187135.7,ENSG00000187323.7,ENSG00000187391.13,ENSG00000187398.7,ENSG00000187416.7,ENSG00000187461.5,ENSG00000187672.8,ENSG00000187715.9,ENSG00000187730.6,ENSG00000187848.8,ENSG00000187902.7,ENSG00000187905.6,ENSG00000187957.7,ENSG00000187984.8,ENSG00000187999.4,ENSG00000188004.5,ENSG00000188011.5,ENSG00000188039.9,ENSG00000188385.7,ENSG00000188517.10,ENSG00000188573.7,ENSG00000188662.5,ENSG00000188674.6,ENSG00000188760.6,ENSG00000188803.10,ENSG00000188981.6,ENSG00000189157.9,ENSG00000189212.8,ENSG00000189316.3,ENSG00000189420.7,ENSG00000196090.8,ENSG00000196104.6,ENSG00000196169.10,ENSG00000196277.11,ENSG00000196338.8,ENSG00000196350.7,ENSG00000196353.7,ENSG00000196358.6,ENSG00000196361.5,ENSG00000196376.6,ENSG00000196581.6,ENSG00000196593.5,ENSG00000196872.6,ENSG00000196876.9,ENSG00000196972.6,ENSG00000196990.4,ENSG00000197047.1,ENSG00000197106.6,ENSG00000197177.11,ENSG00000197283.8,ENSG00000197322.1,ENSG00000197360.5,ENSG00000197410.8,ENSG00000197430.6,ENSG00000197444.5,ENSG00000197457.5,ENSG00000197584.7,ENSG00000197748.8,ENSG00000197753.6,ENSG00000197959.9,ENSG00000197991.10,ENSG00000198003.7,ENSG00000198208.7,ENSG00000198216.6,ENSG00000198300.8,ENSG00000198513.7,ENSG00000198739.6,ENSG00000198750.7,ENSG00000198753.7,ENSG00000198785.4,ENSG00000198794.7,ENSG00000198797.6,ENSG00000198838.7,ENSG00000198883.7,ENSG00000198910.8,ENSG00000198915.7,ENSG00000198929.8,ENSG00000198932.8,ENSG00000198934.3,ENSG00000198944.4,ENSG00000199030.1,ENSG00000199077.1,ENSG00000199712.1,ENSG00000200089.1,ENSG00000200176.1,ENSG00000200215.2,ENSG00000200413.1,ENSG00000200480.1,ENSG00000200807.1,ENSG00000201229.1,ENSG00000201331.1,ENSG00000201672.1,ENSG00000201689.1,ENSG00000201700.2,ENSG00000201839.1,ENSG00000202157.1,ENSG00000202363.1,ENSG00000203562.2,ENSG00000203593.3,ENSG00000203601.3,ENSG00000203685.5,ENSG00000203877.3,ENSG00000203963.7,ENSG00000204052.4,ENSG00000204060.4,ENSG00000204065.2,ENSG00000204071.5,ENSG00000204128.5,ENSG00000204278.8,ENSG00000204306.2,ENSG00000204314.6,ENSG00000204352.2,ENSG00000204442.2,ENSG00000204588.5,ENSG00000204624.6,ENSG00000204650.9,ENSG00000204653.5,ENSG00000204681.6,ENSG00000204709.4,ENSG00000204851.5,ENSG00000204869.4,ENSG00000204950.2,ENSG00000204961.5,ENSG00000204967.6,ENSG00000204970.5,ENSG00000205035.4,ENSG00000205037.2,ENSG00000205147.3,ENSG00000205236.6,ENSG00000205363.4,ENSG00000205669.2,ENSG00000205704.5,ENSG00000205791.2,ENSG00000205927.4,ENSG00000205955.3,ENSG00000206052.6,ENSG00000206149.6,ENSG00000206187.3,ENSG00000206199.5,ENSG00000206579.7,ENSG00000</t>
  </si>
  <si>
    <t>UBERON:0002423</t>
  </si>
  <si>
    <t>hepatobiliary system</t>
  </si>
  <si>
    <t>The part of the digestive system that contains the liver and the biliary system</t>
  </si>
  <si>
    <t>CNhs10624,CNhs10845,CNhs11335,CNhs11346,CNhs11798,CNhs12075,CNhs12092,CNhs12093,CNhs12340,CNhs12349,CNhs12626,CNhs12730,CNhs12848</t>
  </si>
  <si>
    <t>CATG00000007838.1,CATG00000021922.1,CATG00000023031.1,CATG00000030843.1,CATG00000040454.1,CATG00000055806.1,CATG00000056063.1,CATG00000056133.1,CATG00000067476.1,CATG00000075713.1,CATG00000081623.1,CATG00000101894.1,CATG00000106394.1,CATG00000110289.1,ENSG00000000971.11,ENSG00000002933.3,ENSG00000003989.12,ENSG00000005187.7,ENSG00000005421.4,ENSG00000007933.8,ENSG00000009694.9,ENSG00000012504.9,ENSG00000015413.5,ENSG00000015520.10,ENSG00000019991.11,ENSG00000021852.8,ENSG00000023839.6,ENSG00000025423.7,ENSG00000039537.9,ENSG00000047457.9,ENSG00000049239.8,ENSG00000055955.11,ENSG00000055957.6,ENSG00000060566.9,ENSG00000065325.8,ENSG00000073060.11,ENSG00000075234.12,ENSG00000083807.5,ENSG00000084674.9,ENSG00000086696.6,ENSG00000087237.6,ENSG00000090539.11,ENSG00000091513.10,ENSG00000091583.6,ENSG00000095539.11,ENSG00000099834.14,ENSG00000099869.6,ENSG00000100344.6,ENSG00000100557.5,ENSG00000100665.7,ENSG00000101049.10,ENSG00000101076.12,ENSG00000102743.10,ENSG00000103067.7,ENSG00000103876.7,ENSG00000104635.9,ENSG00000104760.12,ENSG00000105707.9,ENSG00000105852.6,ENSG00000106384.6,ENSG00000106538.5,ENSG00000106565.13,ENSG00000106927.7,ENSG00000108846.11,ENSG00000109072.9,ENSG00000109511.6,ENSG00000110169.6,ENSG00000110245.7,ENSG00000111275.8,ENSG00000112414.10,ENSG00000112936.14,ENSG00000112964.9,ENSG00000113600.6,ENSG00000113790.6,ENSG00000113924.7,ENSG00000114200.5,ENSG00000114378.12,ENSG00000114771.9,ENSG00000115255.6,ENSG00000115718.13,ENSG00000116285.8,ENSG00000116690.7,ENSG00000116761.7,ENSG00000116771.5,ENSG00000116833.9,ENSG00000117594.5,ENSG00000117707.11,ENSG00000117791.11,ENSG00000118004.13,ENSG00000118137.5,ENSG00000118271.5,ENSG00000119547.5,ENSG00000120341.14,ENSG00000120907.13,ENSG00000120915.9,ENSG00000121310.12,ENSG00000121410.7,ENSG00000122121.6,ENSG00000122971.4,ENSG00000123453.12,ENSG00000123838.6,ENSG00000124253.9,ENSG00000124602.5,ENSG00000124713.5,ENSG00000124915.6,ENSG00000125730.12,ENSG00000125798.10,ENSG00000126218.7,ENSG00000127241.12,ENSG00000127831.6,ENSG00000128311.9,ENSG00000128655.12,ENSG00000129214.10,ENSG00000129514.4,ENSG00000130173.9,ENSG00000130203.5,ENSG00000130649.5,ENSG00000130707.13,ENSG00000130812.6,ENSG00000130988.8,ENSG00000131187.5,ENSG00000132437.13,ENSG00000132744.3,ENSG00000132840.5,ENSG00000134240.7,ENSG00000134463.10,ENSG00000134962.6,ENSG00000135744.7,ENSG00000136371.5,ENSG00000136574.13,ENSG00000136872.13,ENSG00000136881.7,ENSG00000136883.8,ENSG00000137561.4,ENSG00000137875.4,ENSG00000138207.8,ENSG00000138356.9,ENSG00000138792.5,ENSG00000138823.8,ENSG00000139178.6,ENSG00000139194.3,ENSG00000139269.2,ENSG00000139835.9,ENSG00000140107.10,ENSG00000140479.12,ENSG00000141485.11,ENSG00000141505.7,ENSG00000142484.5,ENSG00000142494.9,ENSG00000142748.8,ENSG00000143412.5,ENSG00000143819.8,ENSG00000143845.10,ENSG00000144908.9,ENSG00000145192.8,ENSG00000145321.8,ENSG00000145850.4,ENSG00000146678.5,ENSG00000147257.9,ENSG00000148702.10,ENSG00000148935.6,ENSG00000149131.11,ENSG00000149150.4,ENSG00000150526.7,ENSG00000151655.13,ENSG00000151790.4,ENSG00000156006.4,ENSG00000157399.10,ENSG00000158104.7,ENSG00000158125.5,ENSG00000158874.7,ENSG00000159261.6,ENSG00000159403.11,ENSG00000159423.12,ENSG00000160180.14,ENSG00000160233.6,ENSG00000160282.9,ENSG00000160339.11,ENSG00000160862.8,ENSG00000160867.10,ENSG00000160870.8,ENSG00000161267.7,ENSG00000161574.11,ENSG00000161653.6,ENSG00000161944.12,ENSG00000162267.8,ENSG00000162383.7,ENSG00000163217.1,ENSG00000163347.5,ENSG00000163581.9,ENSG00000163586.5,ENSG00000163631.12,ENSG00000163687.9,ENSG00000163959.5,ENSG00000164107.7,ENSG00000164403.10,ENSG00000164690.3,ENSG00000164749.7,ENSG00000165376.6,ENSG00000165828.9,ENSG00000166126.6,ENSG00000166347.14,ENSG00000166741.3,ENSG00000166816.9,ENSG00000167701.9,ENSG00000167711.9,ENSG00000167874.6,ENSG00000168306.8,ENSG00000168509.13,ENSG00000169136.4,ENSG00000169174.9,ENSG00000169242.7,ENSG00000169418.9,ENSG00000169562.9,ENSG00000169715.10,ENSG00000169738.3,ENSG00000169856.7,ENSG00000169894.13,ENSG00000169903.6,ENSG00000170099.5,ENSG00000170214.3,ENSG00000171227.6,ENSG00000171236.9,ENSG00000171557.12,ENSG00000171560.10,ENSG00000171564.7,ENSG00000171759.4,ENSG00000171954.8,ENSG00000172425.6,ENSG00000172955.13,ENSG00000173432.6,ENSG00000173599.9,ENSG00000174827.9,ENSG00000175899.10,ENSG00000176919.7,ENSG00000176974.13,ENSG00000177459.6,ENSG00000178401.10,ENSG00000180089.4,ENSG00000180210.10,ENSG00000180525.9,ENSG00000182326.10,ENSG00000182871.10,ENSG00000183044.7,ENSG00000183971.5,ENSG00000184374.2,ENSG00000184500.10,ENSG00000184999.7,ENSG00000185186.4,ENSG00000186907.3,ENSG00000187097.8,ENSG00000187193.8,ENSG00000187824.4,ENSG00000187867.4,ENSG00000188257.6,ENSG00000188338.10,ENSG00000188488.9,ENSG00000188833.5,ENSG00000189409.8,ENSG00000196136.12,ENSG00000196616.8,ENSG00000197249.8,ENSG00000197580.7,ENSG00000197859.5,ENSG00000198417.5,ENSG00000198455.3,ENSG00000198959.7,ENSG00000204128.5,ENSG00000205361.4,ENSG00000205362.6,ENSG00000205364.3,ENSG00000205403.8,ENSG00000205622.5,ENSG00000213275.2,ENSG00000213398.3,ENSG00000213494.5,ENSG00000213949.4,ENSG00000213996.8,ENSG00000214274.5,ENSG00000215481.4,ENSG00000216588.4,ENSG00000222019.3,ENSG00000223652.2,ENSG00000224093.1,ENSG00000227038.2,ENSG00000227240.1,ENSG00000231100.1,ENSG00000231690.2,ENSG00000232667.5,ENSG00000234678.1,ENSG00000234906.4,ENSG00000235142.3,ENSG00000235910.1,ENSG00000237125.4,ENSG00000241388.3,ENSG00000241644.2,ENSG00000242612.2,ENSG00000243649.4,ENSG00000243694.2,ENSG00000243955.1,ENSG00000244067.1,ENSG00000244255.1,ENSG00000247844.1,ENSG00000248144.1,ENSG00000249201.2,ENSG00000249319.1,ENSG00000249746.1,ENSG00000249948.2,ENSG00000250229.1,ENSG00000250722.1,ENSG00000251154.1,ENSG00000251169.2,ENSG00000253163.1,ENSG00000254827.1,ENSG00000254959.2,ENSG00000254979.1,ENSG00000256612.3,ENSG00000257767.2,ENSG00000258818.2,ENSG00000259171.1,ENSG00000259343.1,ENSG00000259444.1,ENSG00000259827.1,ENSG00000259974.2,ENSG00000260276.1,ENSG00000260802.1,ENSG00000261572.1,ENSG00000261701.2,ENSG00000262445.3,ENSG00000264575.1,ENSG00000264614.1,ENSG00000265606.1,ENSG00000266304.1,ENSG00000266636.1,ENSG00000266903.1,ENSG00000267045.1,ENSG00000267385.1,ENSG00000267391.1,ENSG00000267596.1,ENSG00000267629.2,ENSG00000267660.1,ENSG00000273138.1,ENSG00000273259.1</t>
  </si>
  <si>
    <t>UBERON:0002435</t>
  </si>
  <si>
    <t>striatum</t>
  </si>
  <si>
    <t>A region of the forebrain consisting of the caudate nucleus, putamen and fundus striati.[GO].</t>
  </si>
  <si>
    <t>CNhs10644,CNhs12321,CNhs12324,CNhs13802,CNhs13912,CNhs14071,CNhs14083,CNhs14618</t>
  </si>
  <si>
    <t>CATG00000000027.1,CATG00000000031.1,CATG00000000313.1,CATG00000000487.1,CATG00000000533.1,CATG00000000944.1,CATG00000000986.1,CATG00000001087.1,CATG00000001203.1,CATG00000001260.1,CATG00000001331.1,CATG00000001384.1,CATG00000001469.1,CATG00000001570.1,CATG00000001662.1,CATG00000001665.1,CATG00000001682.1,CATG00000001744.1,CATG00000001900.1,CATG00000001918.1,CATG00000001957.1,CATG00000002237.1,CATG00000002571.1,CATG00000002622.1,CATG00000002840.1,CATG00000002948.1,CATG00000002958.1,CATG00000002970.1,CATG00000003009.1,CATG00000003032.1,CATG00000003136.1,CATG00000003338.1,CATG00000003410.1,CATG00000003412.1,CATG00000003487.1,CATG00000003745.1,CATG00000003810.1,CATG00000003921.1,CATG00000003938.1,CATG00000004052.1,CATG00000004091.1,CATG00000004098.1,CATG00000004224.1,CATG00000004376.1,CATG00000004478.1,CATG00000004492.1,CATG00000004493.1,CATG00000004874.1,CATG00000004927.1,CATG00000004937.1,CATG00000004985.1,CATG00000005088.1,CATG00000005139.1,CATG00000005391.1,CATG00000005450.1,CATG00000005700.1,CATG00000005717.1,CATG00000005759.1,CATG00000005899.1,CATG00000005922.1,CATG00000005956.1,CATG00000006193.1,CATG00000006385.1,CATG00000006500.1,CATG00000006776.1,CATG00000006860.1,CATG00000006868.1,CATG00000006970.1,CATG00000007059.1,CATG00000007174.1,CATG00000007212.1,CATG00000007270.1,CATG00000007282.1,CATG00000007549.1,CATG00000007588.1,CATG00000007594.1,CATG00000007639.1,CATG00000007655.1,CATG00000007829.1,CATG00000007993.1,CATG00000008033.1,CATG00000008097.1,CATG00000008099.1,CATG00000008128.1,CATG00000008212.1,CATG00000008226.1,CATG00000008305.1,CATG00000008313.1,CATG00000008601.1,CATG00000008704.1,CATG00000008825.1,CATG00000008939.1,CATG00000009186.1,CATG00000009232.1,CATG00000009375.1,CATG00000009605.1,CATG00000009673.1,CATG00000009676.1,CATG00000009695.1,CATG00000009893.1,CATG00000010339.1,CATG00000010474.1,CATG00000010477.1,CATG00000010520.1,CATG00000010570.1,CATG00000010790.1,CATG00000010877.1,CATG00000010993.1,CATG00000011038.1,CATG00000011094.1,CATG00000011129.1,CATG00000011634.1,CATG00000011673.1,CATG00000011702.1,CATG00000011894.1,CATG00000011979.1,CATG00000012069.1,CATG00000012137.1,CATG00000012173.1,CATG00000012319.1,CATG00000012430.1,CATG00000012584.1,CATG00000012664.1,CATG00000013067.1,CATG00000013188.1,CATG00000013194.1,CATG00000013286.1,CATG00000013625.1,CATG00000013691.1,CATG00000013767.1,CATG00000013817.1,CATG00000013940.1,CATG00000014029.1,CATG00000014051.1,CATG00000014054.1,CATG00000014149.1,CATG00000014150.1,CATG00000014230.1,CATG00000014320.1,CATG00000014472.1,CATG00000014479.1,CATG00000014567.1,CATG00000014867.1,CATG00000015185.1,CATG00000015243.1,CATG00000015304.1,CATG00000015453.1,CATG00000015462.1,CATG00000015546.1,CATG00000015778.1,CATG00000015859.1,CATG00000015872.1,CATG00000016119.1,CATG00000016250.1,CATG00000016252.1,CATG00000016305.1,CATG00000016319.1,CATG00000016393.1,CATG00000016469.1,CATG00000016481.1,CATG00000016552.1,CATG00000016559.1,CATG00000016564.1,CATG00000016565.1,CATG00000016576.1,CATG00000016577.1,CATG00000016597.1,CATG00000016638.1,CATG00000016668.1,CATG00000016703.1,CATG00000016764.1,CATG00000016842.1,CATG00000016854.1,CATG00000016977.1,CATG00000017160.1,CATG00000017254.1,CATG00000017469.1,CATG00000017549.1,CATG00000017615.1,CATG00000017791.1,CATG00000017825.1,CATG00000017985.1,CATG00000018008.1,CATG00000018046.1,CATG00000018308.1,CATG00000018441.1,CATG00000018442.1,CATG00000018669.1,CATG00000018892.1,CATG00000019179.1,CATG00000019238.1,CATG00000019424.1,CATG00000019544.1,CATG00000019613.1,CATG00000019720.1,CATG00000019756.1,CATG00000019782.1,CATG00000019898.1,CATG00000019970.1,CATG00000020016.1,CATG00000020039.1,CATG00000020077.1,CATG00000020220.1,CATG00000020266.1,CATG00000020292.1,CATG00000020370.1,CATG00000020399.1,CATG00000020415.1,CATG00000020630.1,CATG00000020659.1,CATG00000020689.1,CATG00000020733.1,CATG00000020805.1,CATG00000020924.1,CATG00000021389.1,CATG00000021393.1,CATG00000021421.1,CATG00000021505.1,CATG00000021813.1,CATG00000021817.1,CATG00000021927.1,CATG00000021983.1,CATG00000022055.1,CATG00000022083.1,CATG00000022102.1,CATG00000022184.1,CATG00000022223.1,CATG00000022351.1,CATG00000022386.1,CATG00000022433.1,CATG00000022467.1,CATG00000022514.1,CATG00000022587.1,CATG00000022681.1,CATG00000022758.1,CATG00000023177.1,CATG00000023415.1,CATG00000023701.1,CATG00000023722.1,CATG00000023728.1,CATG00000023732.1,CATG00000023739.1,CATG00000023881.1,CATG00000023932.1,CATG00000023958.1,CATG00000023974.1,CATG00000023998.1,CATG00000024079.1,CATG00000024243.1,CATG00000024246.1,CATG00000024255.1,CATG00000024386.1,CATG00000024409.1,CATG00000024434.1,CATG00000024531.1,CATG00000024584.1,CATG00000024680.1,CATG00000024685.1,CATG00000024686.1,CATG00000024786.1,CATG00000024848.1,CATG00000024850.1,CATG00000025100.1,CATG00000025376.1,CATG00000025521.1,CATG00000025555.1,CATG00000025559.1,CATG00000025620.1,CATG00000026180.1,CATG00000026181.1,CATG00000026337.1,CATG00000026394.1,CATG00000026408.1,CATG00000026419.1,CATG00000026425.1,CATG00000026450.1,CATG00000026477.1,CATG00000026483.1,CATG00000026504.1,CATG00000026511.1,CATG00000026697.1,CATG00000026715.1,CATG00000026718.1,CATG00000026902.1,CATG00000027277.1,CATG00000027391.1,CATG00000027394.1,CATG00000027405.1,CATG00000027415.1,CATG00000027520.1,CATG00000027615.1,CATG00000027674.1,CATG00000027712.1,CATG00000027736.1,CATG00000027890.1,CATG00000028006.1,CATG00000028351.1,CATG00000028352.1,CATG00000028394.1,CATG00000028573.1,CATG00000028576.1,CATG00000028592.1,CATG00000028610.1,CATG00000028654.1,CATG00000028744.1,CATG00000028758.1,CATG00000028782.1,CATG00000028898.1,CATG00000028946.1,CATG00000028979.1,CATG00000029148.1,CATG00000029341.1,CATG00000029342.1,CATG00000029350.1,CATG00000029352.1,CATG00000029561.1,CATG00000029652.1,CATG00000029670.1,CATG00000029705.1,CATG00000029818.1,CATG00000029844.1,CATG00000029879.1,CATG00000029918.1,CATG00000030089.1,CATG00000030280.1,CATG00000030323.1,CATG00000030486.1,CATG00000030514.1,CATG00000030533.1,CATG00000030559.1,CATG00000030619.1,CATG00000030640.1,CATG00000030646.1,CATG00000030880.1,CATG00000031045.1,CATG00000031061.1,CATG00000031141.1,CATG00000031145.1,CATG00000031397.1,CATG00000031473.1,CATG00000031514.1,CATG00000031515.1,CATG00000031558.1,CATG00000031717.1,CATG00000031917.1,CATG00000031981.1,CATG00000032326.1,CATG00000032473.1,CATG00000032568.1,CATG00000032625.1,CATG00000032684.1,CATG00000032905.1,CATG00000032942.1,CATG00000032956.1,CATG00000032959.1,CATG00000033011.1,CATG00000033033.1,CATG00000033130.1,CATG00000033163.1,CATG00000033216.1,CATG00000033248.1,CATG00000033249.1,CATG00000033262.1,CATG00000033301.1,CATG00000033335.1,CATG00000033368.1,CATG00000033386.1,CATG00000033583.1,CATG00000033585.1,CATG00000033586.1,CATG00000033811.1,CATG00000033813.1,CATG00000033858.1,CATG00000034013.1,CATG00000034081.1,CATG00000034154.1,CATG00000034229.1,CATG00000034323.1,CATG00000034468.1,CATG00000034550.1,CATG00000034670.1,CATG00000034684.1,CATG00000034705.1,CATG00000034824.1,CATG00000034844.1,CATG00000035056.1,CATG00000035171.1,CATG00000035391.1,CATG00000035392.1,CATG00000035401.1,CATG00000035422.1,CATG00000035533.1,CATG00000035584.1,CATG00000035623.1,CATG00000035657.1,CATG00000035663.1,CATG00000035737.1,CATG00000036183.1,CATG00000036196.1,CATG00000036255.1,CATG00000036259.1,CATG00000036272.1,CATG00000036308.1,CATG00000036559.1,CATG00000036572.1,CATG00000036573.1,CATG00000036619.1,CATG00000036860.1,CATG00000036929.1,CATG00000036940.1,CATG00000037098.1,CATG00000037107.1,CATG00000037230.1,CATG00000037297.1,CATG00000037308.1,CATG00000037536.1,CATG00000037610.1,CATG00000037626.1,CATG00000037990.1,CATG00000038016.1,CATG00000038026.1,CATG00000038035.1,CATG00000038123.1,CATG00000038151.1,CATG00000038161.1,CATG00000038241.1,CATG00000038299.1,CATG00000038499.1,CATG00000038598.1,CATG00000038635.1,CATG00000038795.1,CATG00000038802.1,CATG00000038821.1,CATG00000038823.1,CATG00000039004.1,CATG00000039006.1,CATG00000039123.1,CATG00000039173.1,CATG00000039215.1,CATG00000039258.1,CATG00000039419.1,CATG00000039420.1,CATG00000039453.1,CATG00000039482.1,CATG00000039507.1,CATG00000039525.1,CATG00000039534.1,CATG00000039600.1,CATG00000039603.1,CATG00000039616.1,CATG00000039633.1,CATG00000039679.1,CATG00000039685.1,CATG00000039741.1,CATG00000039757.1,CATG00000039769.1,CATG00000039771.1,CATG00000039841.1,CATG00000039860.1,CATG00000039869.1,CATG00000039888.1,CATG00000039894.1,CATG00000039925.1,CATG00000039927.1,CATG00000039993.1,CATG00000039999.1,CATG00000040126.1,CATG00000040189.1,CATG00000040236.1,CATG00000040310.1,CATG00000040315.1,CATG00000040494.1,CATG00000040513.1,CATG00000040530.1,CATG00000040659.1,CATG00000040722.1,CATG00000040724.1,CATG00000040756.1,CATG00000040870.1,CATG00000040884.1,CATG00000041056.1,CATG00000041127.1,CATG00000041202.1,CATG00000041207.1,CATG00000041253.1,CATG00000041274.1,CATG00000041275.1,CATG00000041286.1,CATG00000041303.1,CATG00000041385.1,CATG00000041437.1,CATG00000041439.1,CATG00000041447.1,CATG00000041483.1,CATG00000041516.1,CATG00000041533.1,CATG00000041536.1,CATG00000041542.1,CATG00000041615.1,CATG00000041719.1,CATG00000041815.1,CATG00000042245.1,CATG00000042286.1,CATG00000042289.1,CATG00000042498.1,CATG00000042575.1,CATG00000042653.1,CATG00000042811.1,CATG00000042820.1,CATG00000042823.1,CATG00000042856.1,CATG00000043014.1,CATG00000043300.1,CATG00000043389.1,CATG00000043538.1,CATG00000043822.1,CATG00000043872.1,CATG00000043919.1,CATG00000043965.1,CATG00000044060.1,CATG00000044079.1,CATG00000044244.1,CATG00000044276.1,CATG00000044430.1,CATG00000044438.1,CATG00000044524.1,CATG00000044607.1,CATG00000044635.1,CATG00000044642.1,CATG00000044943.1,CATG00000044981.1,CATG00000045238.1,CATG00000045258.1,CATG00000045509.1,CATG00000045818.1,CATG00000045888.1,CATG00000046034.1,CATG00000046035.1,CATG00000046407.1,CATG00000046447.1,CATG00000046593.1,CATG00000046696.1,CATG00000046832.1,CATG00000046881.1,CATG00000046882.1,CATG00000046920.1,CATG00000046943.1,CATG00000046958.1,CATG00000046961.1,CATG00000046977.1,CATG00000047024.1,CATG00000047038.1,CATG00000047049.1,CATG00000047052.1,CATG00000047062.1,CATG00000047365.1,CATG00000047431.1,CATG00000047450.1,CATG00000047453.1,CATG00000047489.1,CATG00000047503.1,CATG00000047626.1,CATG00000047636.1,CATG00000047687.1,CATG00000047786.1,CATG00000047858.1,CATG00000047891.1,CATG00000047893.1,CATG00000047911.1,CATG00000048359.1,CATG00000048595.1,CATG00000049006.1,CATG00000049133.1,CATG00000049145.1,CATG00000049274.1,CATG00000049324.1,CATG00000049336.1,CATG00000049433.1,CATG00000049610.1,CATG00000049624.1,CATG00000049924.1,CATG00000049947.1,CATG00000049954.1,CATG00000049962.1,CATG00000050077.1,CATG00000050150.1,CATG00000050337.1,CATG00000050359.1,CATG00000050522.1,CATG00000050585.1,CATG00000050870.1,CATG00000050947.1,CATG00000051058.1,CATG00000051130.1,CATG00000051235.1,CATG00000051281.1,CATG00000051350.1,CATG00000051411.1,CATG00000051699.1,CATG00000051723.1,CATG00000051839.1,CATG00000051849.1,CATG00000051857.1,CATG00000051891.1,CATG00000052141.1,CATG00000052142.1,CATG00000052294.1,CATG00000052298.1,CATG00000052311.1,CATG00000052374.1,CATG00000052531.1,CATG00000052582.1,CATG00000052670.1,CATG00000052722.1,CATG00000052919.1,CATG00000052939.1,CATG00000052961.1,CATG00000052980.1,CATG00000053033.1,CATG00000053067.1,CATG00000053087.1,CATG00000053183.1,CATG00000053184.1,CATG00000053286.1,CATG00000053329.1,CATG00000053334.1,CATG00000053385.1,CATG00000053427.1,CATG00000053450.1,CATG00000053464.1,CATG00000053477.1,CATG00000053493.1,CATG00000053512.1,CATG00000053610.1,CATG00000053635.1,CATG00000053878.1,CATG00000053929.1,CATG00000053968.1,CATG00000054017.1,CATG00000054033.1,CATG00000054064.1,CATG00000054178.1,CATG00000054234.1,CATG00000054237.1,CATG00000054240.1,CATG00000054354.1,CATG00000054413.1,CATG00000054414.1,CATG00000054473.1,CATG00000054511.1,CATG00000054527.1,CATG00000054642.1,CATG00000054646.1,CATG00000054688.1,CATG00000054693.1,CATG00000054697.1,CATG00000054908.1,CATG00000055004.1,CATG00000055258.1,CATG00000055264.1,CATG00000055307.1,CATG00000055337.1,CATG00000055365.1,CATG00000055371.1,CATG00000055381.1,CATG00000055408.1,CATG00000055463.1,CATG00000055540.1,CATG00000055877.1,CATG00000055881.1,CATG00000056019.1,CATG00000056186.1,CATG00000056464.1,CATG00000056897.1,CATG00000056934.1,CATG00000056944.1,CATG00000056952.1,CATG00000057058.1,CATG00000057072.1,CATG00000057103.1,CATG00000057149.1,CATG00000057232.1,CATG00000057241.1,CATG00000057297.1,CATG00000057342.1,CATG00000057448.1,CATG00000057481.1,CATG00000057570.1,CATG00000057607.1,CATG00000057669.1,CATG00000057733.1,CATG00000057822.1,CATG00000057992.1,CATG00000058072.1,CATG00000058073.1,CATG00000058095.1,CATG00000058203.1,CATG00000058274.1,CATG00000058365.1,CATG00000058488.1,CATG00000058619.1,CATG00000058713.1,CATG00000058738.1,CATG00000058837.1,CATG00000058866.1,CATG00000059034.1,CATG00000059036.1,CATG00000059154.1,CATG00000059162.1,CATG00000059224.1,CATG00000059304.1,CATG00000059306.1,CATG00000059477.1,CATG00000059538.1,CATG00000059883.1,CATG00000059933.1,CATG00000060027.1,CATG00000060177.1,CATG00000060295.1,CATG00000060361.1,CATG00000060519.1,CATG00000060668.1,CATG00000060677.1,CATG00000060696.1,CATG00000060701.1,CATG00000060721.1,CATG00000060819.1,CATG00000060907.1,CATG00000061008.1,CATG00000061213.1,CATG00000061316.1,CATG00000061444.1,CATG00000061487.1,CATG00000061501.1,CATG00000061571.1,CATG00000061587.1,CATG00000061599.1,CATG00000061601.1,CATG00000061639.1,CATG00000061804.1,CATG00000061961.1,CATG00000061966.1,CATG00000062037.1,CATG00000062380.1,CATG00000062678.1,CATG00000062736.1,CATG00000062788.1,CATG00000062802.1,CATG00000062991.1,CATG00000063058.1,CATG00000063073.1,CATG00000063126.1,CATG00000063159.1,CATG00000063343.1,CATG00000063413.1,CATG00000063589.1,CATG00000063720.1,CATG00000063724.1,CATG00000063727.1,CATG00000063826.1,CATG00000064074.1,CATG00000064157.1,CATG00000064174.1,CATG00000064217.1,CATG00000064385.1,CATG00000064422.1,CATG00000064601.1,CATG00000064694.1,CATG00000064931.1,CATG00000064943.1,CATG00000065013.1,CATG00000065037.1,CATG00000065311.1,CATG00000065324.1,CATG00000065328.1,CATG00000065372.1,CATG00000065641.1,CATG00000065672.1,CATG00000065719.1,CATG00000065722.1,CATG00000065811.1,CATG00000065920.1,CATG00000065958.1,CATG00000065998.1,CATG00000066034.1,CATG00000066314.1,CATG00000066351.1,CATG00000066476.1,CATG00000066497.1,CATG00000066647.1,CATG00000066805.1,CATG00000067038.1,CATG00000067093.1,CATG00000067298.1,CATG00000067466.1,CATG00000067469.1,CATG00000067478.1,CATG00000067530.1,CATG00000067617.1,CATG00000067670.1,CATG00000067712.1,CATG00000068089.1,CATG00000068323.1,CATG00000068391.1,CATG00000068502.1,CATG00000068508.1,CATG00000068900.1,CATG00000068978.1,CATG00000069256.1,CATG00000069313.1,CATG00000069449.1,CATG00000069478.1,CATG00000069556.1,CATG00000069578.1,CATG00000069628.1,CATG00000069812.1,CATG00000070412.1,CATG00000070521.1,CATG00000070838.1,CATG00000070950.1,CATG00000070951.1,CATG00000071146.1,CATG00000071188.1,CATG00000071320.1,CATG00000071563.1,CATG00000071656.1,CATG00000071657.1,CATG00000071658.1,CATG00000071663.1,CATG00000071701.1,CATG00000071708.1,CATG00000071884.1,CATG00000071904.1,CATG00000071996.1,CATG00000072001.1,CATG00000072013.1,CATG00000072024.1,CATG00000072026.1,CATG00000072049.1,CATG00000072219.1,CATG00000072220.1,CATG00000072343.1,CATG00000072356.1,CATG00000072471.1,CATG00000072551.1,CATG00000072593.1,CATG00000072634.1,CATG00000072645.1,CATG00000072770.1,CATG00000072898.1,CATG00000073067.1,CATG00000073082.1,CATG00000073532.1,CATG00000073548.1,CATG00000073720.1,CATG00000073722.1,CATG00000073815.1,CATG00000073851.1,CATG00000073978.1,CATG00000074070.1,CATG00000074073.1,CATG00000074074.1,CATG00000074135.1,CATG00000074196.1,CATG00000074492.1,CATG00000074518.1,CATG00000074576.1,CATG00000074664.1,CATG00000074691.1,CATG00000074850.1,CATG00000075005.1,CATG00000075119.1,CATG00000075144.1,CATG00000075148.1,CATG00000075150.1,CATG00000075203.1,CATG00000075260.1,CATG00000075349.1,CATG00000075973.1,CATG00000076298.1,CATG00000076314.1,CATG00000076387.1,CATG00000076396.1,CATG00000076514.1,CATG00000076574.1,CATG00000076590.1,CATG00000076886.1,CATG00000076977.1,CATG00000076994.1,CATG00000077031.1,CATG00000077393.1,CATG00000077438.1,CATG00000077485.1,CATG00000077496.1,CATG00000077514.1,CATG00000077590.1,CATG00000077719.1,CATG00000077732.1,CATG00000077739.1,CATG00000077809.1,CATG00000077815.1,CATG00000077894.1,CATG00000078238.1,CATG00000078295.1,CATG00000078477.1,CATG00000078481.1,CATG00000078562.1,CATG00000078817.1,CATG00000079065.1,CATG00000079092.1,CATG00000079138.1,CATG00000079238.1,CATG00000079435.1,CATG00000079668.1,CATG00000079916.1,CATG00000080008.1,CATG00000080033.1,CATG00000080065.1,CATG00000080160.1,CATG00000080233.1,CATG00000080416.1,CATG00000080429.1,CATG00000080447.1,CATG00000080521.1,CATG00000080572.1,CATG00000080699.1,CATG00000080700.1,CATG00000080870.1,CATG00000080922.1,CATG00000081067.1,CATG00000081169.1,CATG00000081223.1,CATG00000081298.1,CATG00000081364.1,CATG00000081376.1,CATG00000081381.1,CATG00000081437.1,CATG00000081468.1,CATG00000081952.1,CATG00000081953.1,CATG00000082075.1,CATG00000082076.1,CATG00000082077.1,CATG00000082106.1,CATG00000082126.1,CATG00000082146.1,CATG00000082306.1,CATG00000082414.1,CATG00000082696.1,CATG00000082803.1,CATG00000082809.1,CATG00000082812.1,CATG00000082943.1,CATG00000083004.1,CATG00000083439.1,CATG00000083443.1,CATG00000083504.1,CATG00000083549.1,CATG00000083657.1,CATG00000083669.1,CATG00000083909.1,CATG00000084008.1,CATG00000084271.1,CATG00000084307.1,CATG00000084398.1,CATG00000084507.1,CATG00000084554.1,CATG00000084648.1,CATG00000084649.1,CATG00000084669.1,CATG00000084804.1,CATG00000084819.1,CATG00000084862.1,CATG00000084933.1,CATG00000084956.1,CATG00000085310.1,CATG00000085339.1,CATG00000085368.1,CATG00000085408.1,CATG00000085433.1,CATG00000085516.1,CATG00000085529.1,CATG00000085674.1,CATG00000085679.1,CATG00000086006.1,CATG00000086451.1,CATG00000086461.1,CATG00000086550.1,CATG00000086663.1,CATG00000086845.1,CATG00000086855.1,CATG00000086863.1,CATG00000086881.1,CATG00000086889.1,CATG00000087050.1,CATG00000087051.1,CATG00000087178.1,CATG00000087215.1,CATG00000087322.1,CATG00000087470.1,CATG00000087479.1,CATG00000087481.1,CATG00000087606.1,CATG00000087609.1,CATG00000087621.1,CATG00000087644.1,CATG00000087726.1,CATG00000087818.1,CATG00000087900.1,CATG00000087935.1,CATG00000087969.1,CATG00000088014.1,CATG00000088041.1,CATG00000088098.1,CATG00000088199.1,CATG00000088473.1,CATG00000088545.1,CATG00000088618.1,CATG00000088683.1,CATG00000088763.1,CATG00000088791.1,CATG00000088862.1,CATG00000088941.1,CATG00000089009.1,CATG00000089174.1,CATG00000089308.1,CATG00000089352.1,CATG00000089402.1,CATG00000089459.1,CATG00000089538.1,CATG00000089581.1,CATG00000089585.1,CATG00000089684.1,CATG00000089825.1,CATG00000089968.1,CATG00000090134.1,CATG00000090147.1,CATG00000090190.1,CATG00000090250.1,CATG00000090629.1,CATG00000090731.1,CATG00000090764.1,CATG00000090770.1,CATG00000090771.1,CATG00000090776.1,CATG00000090792.1,CATG00000090795.1,CATG00000090797.1,CATG00000090844.1,CATG00000091035.1,CATG00000091112.1,CATG00000091219.1,CATG00000091305.1,CATG00000091387.1,CATG00000091894.1,CATG00000091926.1,CATG00000092088.1,CATG00000092119.1,CATG00000092121.1,CATG00000092125.1,CATG00000092165.1,CATG00000092222.1,CATG00000092239.1,CATG00000092266.1,CATG00000092300.1,CATG00000092318.1,CATG00000092436.1,CATG00000092531.1,CATG00000092568.1,CATG00000092598.1,CATG00000092752.1,CATG00000092891.1,CATG00000092952.1,CATG00000093047.1,CATG00000093160.1,CATG00000093273.1,CATG00000093280.1,CATG00000093297.1,CATG00000093365.1,CATG00000093384.1,CATG00000093518.1,CATG00000093672.1,CATG00000093674.1,CATG00000093936.1,CATG00000093999.1,CATG00000094163.1,CATG00000094169.1,CATG00000094421.1,CATG00000094476.1,CATG00000094624.1,CATG00000094678.1,CATG00000094726.1,CATG00000094892.1,CATG00000094980.1,CATG00000095041.1,CATG00000095118.1,CATG00000095444.1,CATG00000095582.1,CATG00000095605.1,CATG00000095701.1,CATG00000095754.1,CATG00000095755.1,CATG00000095763.1,CATG00000095815.1,CATG00000095844.1,CATG00000095926.1,CATG00000095982.1,CATG00000095985.1,CATG00000096069.1,CATG00000096140.1,CATG00000096332.1,CATG00000096385.1,CATG00000096524.1,CATG00000096525.1,CATG00000096538.1,CATG00000096714.1,CATG00000096892.1,CATG00000096946.1,CATG00000096977.1,CATG00000097055.1,CATG00000097059.1,CATG00000097082.1,CATG00000097185.1,CATG00000097390.1,CATG00000097445.1,CATG00000097451.1,CATG00000097456.1,CATG00000097554.1,CATG00000097560.1,CATG00000097652.1,CATG00000097657.1,CATG00000097659.1,CATG00000097660.1,CATG00000097713.1,CATG00000097725.1,CATG00000097736.1,CATG00000097794.1,CATG00000097867.1,CATG00000097905.1,CATG00000097943.1,CATG00000097991.1,CATG00000098071.1,CATG00000098146.1,CATG00000098253.1,CATG00000098308.1,CATG00000098338.1,CATG00000098439.1,CATG00000098972.1,CATG00000099135.1,CATG00000099385.1,CATG00000099516.1,CATG00000099522.1,CATG00000099523.1,CATG00000099538.1,CATG00000099557.1,CATG00000099569.1,CATG00000099597.1,CATG00000099621.1,CATG00000099623.1,CATG00000099629.1,CATG00000099632.1,CATG00000099790.1,CATG00000099990.1,CATG00000100181.1,CATG00000100233.1,CATG00000100290.1,CATG00000100291.1,CATG00000100319.1,CATG00000100641.1,CATG00000100713.1,CATG00000100855.1,CATG00000101011.1,CATG00000101205.1,CATG00000101245.1,CATG00000101272.1,CATG00000101344.1,CATG00000101353.1,CATG00000101393.1,CATG00000101402.1,CATG00000101427.1,CATG00000101480.1,CATG00000101517.1,CATG00000101569.1,CATG00000101639.1,CATG00000101642.1,CATG00000101644.1,CATG00000101708.1,CATG00000101757.1,CATG00000101789.1,CATG00000101811.1,CATG00000101985.1,CATG00000102005.1,CATG00000102021.1,CATG00000102128.1,CATG00000102142.1,CATG00000102173.1,CATG00000102414.1,CATG00000102449.1,CATG00000102567.1,CATG00000102592.1,CATG00000102872.1,CATG00000103048.1,CATG00000103131.1,CATG00000103342.1,CATG00000103394.1,CATG00000103455.1,CATG00000103459.1,CATG00000103504.1,CATG00000103507.1,CATG00000103584.1,CATG00000103624.1,CATG00000103963.1,CATG00000104357.1,CATG00000104457.1,CATG00000104765.1,CATG00000104824.1,CATG00000104902.1,CATG00000104942.1,CATG00000105259.1,CATG00000105286.1,CATG00000105412.1,CATG00000105415.1,CATG00000105420.1,CATG00000105435.1,CATG00000105544.1,CATG00000105545.1,CATG00000105748.1,CATG00000105769.1,CATG00000105927.1,CATG00000106012.1,CATG00000106031.1,CATG00000106034.1,CATG00000106109.1,CATG00000106110.1,CATG00000106259.1,CATG00000106279.1,CATG00000106302.1,CATG00000106724.1,CATG00000106763.1,CATG00000106897.1,CATG00000106919.1,CATG00000106920.1,CATG00000107019.1,CATG00000107192.1,CATG00000107353.1,CATG00000107354.1,CATG00000107433.1,CATG00000107494.1,CATG00000107762.1,CATG00000107951.1,CATG00000108031.1,CATG00000108329.1,CATG00000108345.1,CATG00000108379.1,CATG00000108403.1,CATG00000108424.1,CATG00000108477.1,CATG00000108541.1,CATG00000108830.1,CATG00000108835.1,CATG00000108839.1,CATG00000108976.1,CATG00000109046.1,CATG00000109065.1,CATG00000109254.1,CATG00000109309.1,CATG00000109535.1,CATG00000109807.1,CATG00000109831.1,CATG00000109849.1,CATG00000109851.1,CATG00000109896.1,CATG00000109912.1,CATG00000109959.1,CATG00000109993.1,CATG00000110023.1,CATG00000110061.1,CATG00000110095.1,CATG00000110224.1,CATG00000110350.1,CATG00000110402.1,CATG00000110403.1,CATG00000110596.1,CATG00000110688.1,CATG00000110857.1,CATG00000111053.1,CATG00000111125.1,CATG00000111174.1,CATG00000111196.1,CATG00000111198.1,CATG00000111273.1,CATG00000111327.1,CATG00000111388.1,CATG00000111595.1,CATG00000111607.1,CATG00000111634.1,CATG00000111989.1,CATG00000111992.1,CATG00000112015.1,CATG00000112223.1,CATG00000112227.1,CATG00000112308.1,CATG00000112333.1,CATG00000112521.1,CATG00000112639.1,CATG00000112779.1,CATG00000112997.1,CATG00000113223.1,CATG00000113235.1,CATG00000113275.1,CATG00000113398.1,CATG00000113627.1,CATG00000113673.1,CATG00000113693.1,CATG00000113697.1,CATG00000113883.1,CATG00000113928.1,CATG00000113998.1,CATG00000114008.1,CATG00000114144.1,CATG00000114145.1,CATG00000114148.1,CATG00000114165.1,CATG00000114354.1,CATG00000114363.1,CATG00000114514.1,CATG00000114593.1,CATG00000114605.1,CATG00000114643.1,CATG00000114680.1,CATG00000114724.1,CATG00000115207.1,CATG00000115311.1,CATG00000115855.1,CATG00000116003.1,CATG00000116086.1,CATG00000116129.1,CATG00000116207.1,CATG00000116318.1,CATG00000116345.1,CATG00000116360.1,CATG00000116401.1,CATG00000116447.1,CATG00000116524.1,CATG00000116526.1,CATG00000116535.1,CATG00000116577.1,CATG00000116601.1,CATG00000116713.1,CATG00000116951.1,CATG00000116995.1,CATG00000117056.1,CATG00000117214.1,CATG00000117224.1,CATG00000117227.1,CATG00000117410.1,CATG00000117479.1,CATG00000117524.1,CATG00000117549.1,CATG00000117623.1,CATG00000117630.1,CATG00000117636.1,CATG00000117677.1,CATG00000117772.1,CATG00000117912.1,CATG00000118225.1,CATG00000118287.1,ENSG00000003096.9,ENSG00000003987.9,ENSG00000004660.10,ENSG00000004777.14,ENSG00000004848.6,ENSG00000005379.11,ENSG00000005513.9,ENSG00000006116.3,ENSG00000006128.7,ENSG00000006210.6,ENSG00000006377.9,ENSG00000006740.12,ENSG00000006747.10,ENSG00000007001.8,ENSG00000007174.13,ENSG00000007237.14,ENSG00000007516.9,ENSG00000008056.8,ENSG00000008086.6,ENSG00000008118.5,ENSG00000008277.10,ENSG00000008735.10,ENSG00000010404.13,ENSG00000011201.6,ENSG00000011332.15,ENSG00000011347.5,ENSG00000011677.8,ENSG00000013293.5,ENSG00000015592.12,ENSG00000016082.10,ENSG00000018189.8,ENSG00000018236.10,ENSG00000018625.10,ENSG00000020129.11,ENSG00000021300.9,ENSG00000021645.13,ENSG00000022355.10,ENSG00000023516.7,ENSG00000033122.14,ENSG00000034239.6,ENSG00000036530.4,ENSG00000042304.6,ENSG00000043591.4,ENSG00000046653.10,ENSG00000046889.14,ENSG00000047579.15,ENSG00000047662.4,ENSG00000048540.10,ENSG00000049759.12,ENSG00000050030.9,ENSG00000050165.13,ENSG00000053108.12,ENSG00000053438.7,ENSG00000053524.7,ENSG00000053702.10,ENSG00000054356.9,ENSG00000054803.3,ENSG00000058404.15,ENSG00000059915.12,ENSG00000060140.4,ENSG00000060709.9,ENSG00000061337.11,ENSG00000061918.8,ENSG00000063015.15,ENSG00000063180.4,ENSG00000064787.8,ENSG00000065609.10,ENSG00000065923.5,ENSG00000066032.14,ENSG00000066248.10,ENSG00000066382.12,ENSG00000066629.12,ENSG00000067606.11,ENSG00000067715.9,ENSG00000067840.8,ENSG00000067842.13,ENSG00000068078.13,ENSG00000068383.14,ENSG00000068615.12,ENSG00000069535.12,ENSG00000069712.9,ENSG00000070388.7,ENSG00000070748.13,ENSG00000070808.11,ENSG00000072071.12,ENSG00000072133.6,ENSG00000072182.8,ENSG00000072201.9,ENSG00000072315.3,ENSG00000073464.7,ENSG00000074211.9,ENSG00000075035.5,ENSG00000075043.13,ENSG00000075340.18,ENSG00000075429.4,ENSG00000075461.5,ENSG00000076344.11,ENSG00000076864.15,ENSG00000077063.6,ENSG00000077080.5,ENSG00000077092.14,ENSG00000077264.10,ENSG00000078018.15,ENSG00000078114.14,ENSG00000078295.11,ENSG00000078328.15,ENSG00000078549.10,ENSG00000078725.8,ENSG00000079215.9,ENSG00000079337.11,ENSG00000079482.11,ENSG00000080224.13,ENSG00000080493.9,ENSG00000080854.10,ENSG00000081138.9,ENSG00000081818.1,ENSG00000081842.13,ENSG00000082556.6,ENSG00000084453.12,ENSG00000084710.9,ENSG00000084764.6,ENSG00000087085.9,ENSG00000087250.4,ENSG00000087258.9,ENSG00000087495.12,ENSG00000088367.16,ENSG00000088538.12,ENSG00000088899.10,ENSG00000089101.13,ENSG00000089169.10,ENSG00000089250.14,ENSG00000089558.4,ENSG00000091129.15,ENSG00000091428.13,ENSG00000091622.11,ENSG00000092051.12,ENSG00000092096.10,ENSG00000095587.8,ENSG00000095777.10,ENSG00000099365.5,ENSG00000099625.8,ENSG00000099822.2,ENSG00000099864.13,ENSG00000100027.10,ENSG00000100033.12,ENSG00000100146.12,ENSG00000100167.15,ENSG00000100249.4,ENSG00000100276.9,ENSG00000100302.6,ENSG00000100341.7,ENSG00000100346.13,ENSG00000100379.13,ENSG00000100427.11,ENSG00000100473.11,ENSG00000100505.9,ENSG00000100583.4,ENSG00000100626.12,ENSG00000100884.5,ENSG00000101098.8,ENSG00000101180.11,ENSG00000101198.10,ENSG00000101203.12,ENSG00000101210.6,ENSG00000101222.8,ENSG00000101298.9,ENSG00000101327.4,ENSG00000101349.12,ENSG00000101438.3,ENSG00000101445.5,ENSG00000101489.14,ENSG00000101542.5,ENSG00000101746.11,ENSG00000101958.9,ENSG00000101977.15,ENSG00000102003.6,ENSG00000102109.7,ENSG00000102230.9,ENSG00000102290.17,ENSG00000102385.8,ENSG00000102452.11,ENSG00000102466.11,ENSG00000102468.6,ENSG00000102780.12,ENSG00000102904.10,ENSG00000103034.10,ENSG00000103056.7,ENSG00000103154.5,ENSG00000103184.7,ENSG00000103227.14,ENSG00000103269.9,ENSG00000103316.6,ENSG00000103723.8,ENSG00000103740.5,ENSG00000104059.4,ENSG00000104112.4,ENSG00000104154.5,ENSG00000104290.6,ENSG00000104313.13,ENSG00000104327.3,ENSG00000104381.8,ENSG00000104499.2,ENSG00000104833.6,ENSG00000104967.6,ENSG00000105143.8,ENSG00000105270.10,ENSG00000105278.6,ENSG00000105290.7,ENSG00000105376.4,ENSG00000105605.3,ENSG00000105642.11,ENSG00000105649.5,ENSG00000105662.11,ENSG00000105695.10,ENSG00000105696.4,ENSG00000105737.5,ENSG00000105784.11,ENSG00000105877.13,ENSG00000105880.4,ENSG00000106078.13,ENSG00000106113.14,ENSG00000106123.7,ENSG00000106278.7,ENSG00000106689.6,ENSG00000106852.11,ENSG00000106976.14,ENSG00000107130.6,ENSG00000107147.7,ENSG00000107282.5,ENSG00000107295.8,ENSG00000107518.12,ENSG00000107954.6,ENSG00000108018.11,ENSG00000108176.10,ENSG00000108231.7,ENSG00000108309.8,ENSG00000108352.7,ENSG00000108370.11,ENSG00000108387.10,ENSG00000108684.10,ENSG00000108924.9,ENSG00000108947.4,ENSG00000109107.9,ENSG00000109158.6,ENSG00000109339.14,ENSG00000109472.9,ENSG00000109654.10,ENSG00000109738.6,ENSG00000109832.8,ENSG00000109956.8,ENSG00000110076.14,ENSG00000110318.9,ENSG00000110427.10,ENSG00000110436.7,ENSG00000110675.8,ENSG00000110786.13,ENSG00000110881.7,ENSG00000110975.4,ENSG00000111218.7,ENSG00000111262.4,ENSG00000111344.7,ENSG00000111490.8,ENSG00000111674.4,ENSG00000111783.8,ENSG00000111785.14,ENSG00000111834.8,ENSG00000111879.14,ENSG00000111907.16,ENSG00000112038.13,ENSG00000112053.9,ENSG00000112137.12,ENSG00000112164.5,ENSG00000112218.7,ENSG00000112232.8,ENSG00000112290.8,ENSG00000112294.8,ENSG00000112309.6,ENSG00000112333.7,ENSG00000112379.8,ENSG00000112530.7,ENSG00000112539.10,ENSG00000112541.9,ENSG00000112981.3,ENSG00000113100.5,ENSG00000113205.2,ENSG00000113211.3,ENSG00000113231.9,ENSG00000113327.10,ENSG00000113578.13,ENSG00000113763.6,ENSG00000113966.5,ENSG00000114279.9,ENSG00000114646.5,ENSG00000114805.12,ENSG00000114923.12,ENSG00000114948.8,ENSG00000115041.8,ENSG00000115155.12,ENSG00000115266.7,ENSG00000115353.6,ENSG00000115423.14,ENSG00000115596.3,ENSG00000116147.12,ENSG00000116329.6,ENSG00000116544.7,ENSG00000116661.9,ENSG00000116675.11,ENSG00000116983.8,ENSG00000117016.5,ENSG00000117477.8,ENSG00000117480.11,ENSG00000117598.7,ENSG00000117600.8,ENSG00000118160.9,ENSG00000118432.11,ENSG00000118473.17,ENSG00000118733.12,ENSG00000118785.9,ENSG00000118946.7,ENSG00000119125.12,ENSG00000119411.10,ENSG00000119547.5,ENSG00000119698.7,ENSG00000119737.5,ENSG00000119782.9,ENSG00000119946.9,ENSG00000120049.14,ENSG00000120162.9,ENSG00000120251.14,ENSG00000120324.4,ENSG00000121335.10,ENSG00000121653.7,ENSG00000121753.8,ENSG00000121871.3,ENSG00000121904.13,ENSG00000121905.5,ENSG00000122012.9,ENSG00000122375.7,ENSG00000122574.6,ENSG00000122584.8,ENSG00000122585.3,ENSG00000122733.11,ENSG00000122735.11,ENSG00000122756.10,ENSG00000122966.9,ENSG00000123119.7,ENSG00000123191.9,ENSG00000123360.7,ENSG00000123560.9,ENSG00000123570.3,ENSG00000123612.11,ENSG00000123901.4,ENSG00000123977.5,ENSG00000124140.8,ENSG00000124194.11,ENSG00000124251.6,ENSG00000124406.12,ENSG00000124479.8,ENSG00000124507.6,ENSG00000124772.7,ENSG00000125398.5,ENSG00000125462.12,ENSG00000125510.11,ENSG00000125522.3,ENSG00000125648.10,ENSG00000125675.13,ENSG00000125814.13,ENSG00000125851.5,ENSG00000125869.5,ENSG00000125895.5,ENSG00000126351.8,ENSG00000126500.3,ENSG00000126583.6,ENSG00000126733.16,ENSG00000126861.4,ENSG00000126950.7,ENSG00000127561.10,ENSG00000127585.7,ENSG00000128203.6,ENSG00000128254.9,ENSG00000128266.7,ENSG00000128271.15,ENSG00000128482.11,ENSG00000128564.5,ENSG00000128578.5,ENSG00000128594.3,ENSG00000128656.9,ENSG00000128683.9,ENSG00000128872.5,ENSG00000128989.6,ENSG00000129151.4,ENSG00000129244.4,ENSG00000129295.4,ENSG00000129682.9,ENSG00000129951.14,ENSG00000129990.10,ENSG00000130037.3,ENSG00000130208.5,ENSG00000130226.12,ENSG00000130283.7,ENSG00000130287.9,ENSG00000130294.10,ENSG00000130477.10,ENSG00000130540.9,ENSG00000130643.4,ENSG00000130711.3,ENSG00000130758.3,ENSG00000130822.11,ENSG00000130876.7,ENSG00000130956.9,ENSG00000131044.12,ENSG00000131089.9,ENSG00000131095.7,ENSG00000131097.2,ENSG00000131409.8,ENSG00000131437.11,ENSG00000131771.9,ENSG00000131951.6,ENSG00000131969.10,ENSG00000132321.12,ENSG00000132535.14,ENSG00000132563.11,ENSG00000132639.8,ENSG00000132671.4,ENSG00000132692.14,ENSG00000132718.7,ENSG00000132832.5,ENSG00000132872.7,ENSG00000132911.4,ENSG00000132970.8,ENSG00000132975.6,ENSG00000133019.7,ENSG00000133083.10,ENSG00000133105.3,ENSG00000133115.7,ENSG00000133116.6,ENSG00000133134.7,ENSG00000133169.5,ENSG00000133401.11,ENSG00000133627.13,ENSG00000133640.14,ENSG00000133665.8,ENSG00000133687.11,ENSG00000</t>
  </si>
  <si>
    <t>UBERON:0002465</t>
  </si>
  <si>
    <t>lymphoid system</t>
  </si>
  <si>
    <t>The lymphatic system in vertebrates is a network of conduits that carry a clear fluid called lymph. It also includes the lymphoid tissue through which the lymph travels. Lymphoid tissue is found in many organs, particularly the lymph nodes, and in the lymphoid follicles associated with the digestive system such as the tonsils. The system also includes all the structures dedicated to the circulation and production of lymphocytes, which includes the spleen, thymus, bone marrow and the lymphoid tissue associated with the digestive system[WP].</t>
  </si>
  <si>
    <t>CNhs10631,CNhs10633,CNhs10650,CNhs10651,CNhs10654,CNhs10865,CNhs11322,CNhs11788,CNhs11901,CNhs11906,CNhs11936,CNhs12118,CNhs12842,CNhs13157,CNhs13276</t>
  </si>
  <si>
    <t>CATG00000000413.1,CATG00000002414.1,CATG00000005145.1,CATG00000005720.1,CATG00000007614.1,CATG00000008686.1,CATG00000010312.1,CATG00000012310.1,CATG00000015348.1,CATG00000018618.1,CATG00000023238.1,CATG00000023239.1,CATG00000025989.1,CATG00000028311.1,CATG00000035101.1,CATG00000037972.1,CATG00000043721.1,CATG00000046501.1,CATG00000048453.1,CATG00000048945.1,CATG00000049429.1,CATG00000051757.1,CATG00000056050.1,CATG00000059443.1,CATG00000059666.1,CATG00000059671.1,CATG00000059678.1,CATG00000062749.1,CATG00000063777.1,CATG00000068636.1,CATG00000068640.1,CATG00000070342.1,CATG00000072315.1,CATG00000072615.1,CATG00000074073.1,CATG00000074854.1,CATG00000074856.1,CATG00000075172.1,CATG00000076722.1,CATG00000078985.1,CATG00000080204.1,CATG00000084021.1,CATG00000085764.1,CATG00000088515.1,CATG00000095481.1,CATG00000102471.1,CATG00000103894.1,CATG00000105748.1,CATG00000107562.1,CATG00000117065.1,CATG00000117069.1,CATG00000117070.1,ENSG00000007908.11,ENSG00000037280.11,ENSG00000066056.9,ENSG00000069122.14,ENSG00000074527.7,ENSG00000078401.6,ENSG00000086696.6,ENSG00000087237.6,ENSG00000090975.8,ENSG00000091879.9,ENSG00000100311.12,ENSG00000102010.10,ENSG00000104938.12,ENSG00000106178.2,ENSG00000108342.8,ENSG00000110777.7,ENSG00000110799.9,ENSG00000113555.4,ENSG00000117245.8,ENSG00000119919.9,ENSG00000120278.10,ENSG00000120279.6,ENSG00000120337.7,ENSG00000124019.9,ENSG00000127329.10,ENSG00000128052.8,ENSG00000128709.10,ENSG00000130300.4,ENSG00000130307.7,ENSG00000133800.4,ENSG00000137077.3,ENSG00000138722.5,ENSG00000139194.3,ENSG00000140873.11,ENSG00000144837.4,ENSG00000147113.12,ENSG00000147697.4,ENSG00000148677.6,ENSG00000150048.6,ENSG00000151418.7,ENSG00000154133.10,ENSG00000157554.14,ENSG00000158683.3,ENSG00000159958.3,ENSG00000161940.6,ENSG00000162618.8,ENSG00000162692.6,ENSG00000163687.9,ENSG00000163762.2,ENSG00000164035.5,ENSG00000164400.4,ENSG00000166349.5,ENSG00000166670.5,ENSG00000166856.1,ENSG00000166960.12,ENSG00000170891.6,ENSG00000171388.9,ENSG00000174175.12,ENSG00000175746.4,ENSG00000177675.4,ENSG00000178175.7,ENSG00000179044.11,ENSG00000179776.13,ENSG00000181617.5,ENSG00000182240.11,ENSG00000184058.8,ENSG00000184113.8,ENSG00000185112.4,ENSG00000186105.7,ENSG00000188505.4,ENSG00000189120.3,ENSG00000199161.1,ENSG00000203635.2,ENSG00000204936.5,ENSG00000205502.3,ENSG00000211895.3,ENSG00000211897.3,ENSG00000213413.2,ENSG00000213494.5,ENSG00000213886.3,ENSG00000223786.1,ENSG00000226197.2,ENSG00000226320.1,ENSG00000226472.3,ENSG00000226790.2,ENSG00000228401.3,ENSG00000228495.1,ENSG00000229108.1,ENSG00000230006.3,ENSG00000230266.1,ENSG00000232891.1,ENSG00000233251.3,ENSG00000233292.1,ENSG00000233922.1,ENSG00000235333.3,ENSG00000235410.1,ENSG00000236740.2,ENSG00000240602.3,ENSG00000243243.1,ENSG00000244661.1,ENSG00000246627.2,ENSG00000248132.2,ENSG00000248896.2,ENSG00000249631.1,ENSG00000249751.1,ENSG00000249993.1,ENSG00000253177.1,ENSG00000254416.1,ENSG00000254943.1,ENSG00000254975.1,ENSG00000256083.1,ENSG00000256482.1,ENSG00000257582.1,ENSG00000259444.1,ENSG00000260103.2,ENSG00000263681.1,ENSG00000265799.1,ENSG00000267052.1,ENSG00000267107.2,ENSG00000269155.1,ENSG00000270547.1,ENSG00000271978.1</t>
  </si>
  <si>
    <t>UBERON:0002702</t>
  </si>
  <si>
    <t>middle frontal gyrus</t>
  </si>
  <si>
    <t>Component of the frontal lobe, lateral aspect (Christine Fennema-Notestine).</t>
  </si>
  <si>
    <t>CNhs12310,CNhs13796,CNhs14069,CNhs14221</t>
  </si>
  <si>
    <t>CATG00000000027.1,CATG00000000031.1,CATG00000000417.1,CATG00000000487.1,CATG00000000944.1,CATG00000000975.1,CATG00000001087.1,CATG00000001203.1,CATG00000001260.1,CATG00000001316.1,CATG00000001395.1,CATG00000001466.1,CATG00000001491.1,CATG00000001662.1,CATG00000001665.1,CATG00000001701.1,CATG00000001906.1,CATG00000001994.1,CATG00000002075.1,CATG00000002237.1,CATG00000002249.1,CATG00000002958.1,CATG00000003338.1,CATG00000003410.1,CATG00000003745.1,CATG00000003799.1,CATG00000003810.1,CATG00000003863.1,CATG00000003968.1,CATG00000004052.1,CATG00000004070.1,CATG00000004091.1,CATG00000004175.1,CATG00000004224.1,CATG00000004376.1,CATG00000004478.1,CATG00000004492.1,CATG00000004581.1,CATG00000004584.1,CATG00000004802.1,CATG00000004874.1,CATG00000004985.1,CATG00000005088.1,CATG00000005186.1,CATG00000005688.1,CATG00000005717.1,CATG00000005759.1,CATG00000005802.1,CATG00000005842.1,CATG00000005899.1,CATG00000006040.1,CATG00000006092.1,CATG00000006432.1,CATG00000006444.1,CATG00000006500.1,CATG00000006749.1,CATG00000006934.1,CATG00000006970.1,CATG00000007019.1,CATG00000007282.1,CATG00000007293.1,CATG00000007308.1,CATG00000007547.1,CATG00000007552.1,CATG00000007582.1,CATG00000007593.1,CATG00000007655.1,CATG00000007829.1,CATG00000007993.1,CATG00000008023.1,CATG00000008025.1,CATG00000008033.1,CATG00000008226.1,CATG00000008307.1,CATG00000008313.1,CATG00000008635.1,CATG00000008704.1,CATG00000008825.1,CATG00000009038.1,CATG00000009605.1,CATG00000009673.1,CATG00000009676.1,CATG00000009677.1,CATG00000009695.1,CATG00000009893.1,CATG00000010142.1,CATG00000010396.1,CATG00000010476.1,CATG00000010520.1,CATG00000010570.1,CATG00000010756.1,CATG00000010781.1,CATG00000010815.1,CATG00000010877.1,CATG00000010975.1,CATG00000010995.1,CATG00000011038.1,CATG00000011123.1,CATG00000011134.1,CATG00000011192.1,CATG00000011702.1,CATG00000011894.1,CATG00000011909.1,CATG00000011979.1,CATG00000011981.1,CATG00000011983.1,CATG00000012186.1,CATG00000012211.1,CATG00000012322.1,CATG00000012430.1,CATG00000012584.1,CATG00000012605.1,CATG00000013034.1,CATG00000013067.1,CATG00000013159.1,CATG00000013286.1,CATG00000013307.1,CATG00000013716.1,CATG00000013755.1,CATG00000013767.1,CATG00000013831.1,CATG00000013845.1,CATG00000014020.1,CATG00000014149.1,CATG00000014150.1,CATG00000014255.1,CATG00000014567.1,CATG00000014603.1,CATG00000014631.1,CATG00000014693.1,CATG00000014696.1,CATG00000015304.1,CATG00000015345.1,CATG00000015546.1,CATG00000015651.1,CATG00000015655.1,CATG00000015853.1,CATG00000015859.1,CATG00000016007.1,CATG00000016100.1,CATG00000016119.1,CATG00000016162.1,CATG00000016171.1,CATG00000016319.1,CATG00000016466.1,CATG00000016469.1,CATG00000016522.1,CATG00000016552.1,CATG00000016577.1,CATG00000016638.1,CATG00000016690.1,CATG00000016692.1,CATG00000016764.1,CATG00000017254.1,CATG00000017469.1,CATG00000017483.1,CATG00000017615.1,CATG00000017644.1,CATG00000017734.1,CATG00000017845.1,CATG00000017870.1,CATG00000017985.1,CATG00000018090.1,CATG00000018308.1,CATG00000018943.1,CATG00000019125.1,CATG00000019238.1,CATG00000019424.1,CATG00000019589.1,CATG00000019613.1,CATG00000019663.1,CATG00000019685.1,CATG00000019782.1,CATG00000019898.1,CATG00000020266.1,CATG00000020415.1,CATG00000020477.1,CATG00000020606.1,CATG00000020666.1,CATG00000020733.1,CATG00000020758.1,CATG00000020786.1,CATG00000021389.1,CATG00000021393.1,CATG00000021855.1,CATG00000021880.1,CATG00000021927.1,CATG00000022055.1,CATG00000022102.1,CATG00000022353.1,CATG00000022386.1,CATG00000022467.1,CATG00000022514.1,CATG00000022758.1,CATG00000022783.1,CATG00000022796.1,CATG00000023415.1,CATG00000023500.1,CATG00000023523.1,CATG00000023696.1,CATG00000023701.1,CATG00000023722.1,CATG00000023728.1,CATG00000023958.1,CATG00000023974.1,CATG00000023979.1,CATG00000024010.1,CATG00000024079.1,CATG00000024243.1,CATG00000024292.1,CATG00000024374.1,CATG00000024409.1,CATG00000024671.1,CATG00000024680.1,CATG00000024685.1,CATG00000024850.1,CATG00000025100.1,CATG00000025373.1,CATG00000025375.1,CATG00000025559.1,CATG00000025570.1,CATG00000025830.1,CATG00000025874.1,CATG00000026104.1,CATG00000026180.1,CATG00000026181.1,CATG00000026187.1,CATG00000026337.1,CATG00000026391.1,CATG00000026419.1,CATG00000026456.1,CATG00000026516.1,CATG00000026827.1,CATG00000027072.1,CATG00000027321.1,CATG00000027452.1,CATG00000027520.1,CATG00000027615.1,CATG00000027674.1,CATG00000027712.1,CATG00000027726.1,CATG00000027744.1,CATG00000027890.1,CATG00000028006.1,CATG00000028222.1,CATG00000028352.1,CATG00000028379.1,CATG00000028614.1,CATG00000028672.1,CATG00000028744.1,CATG00000028751.1,CATG00000028761.1,CATG00000028979.1,CATG00000029267.1,CATG00000029341.1,CATG00000029342.1,CATG00000029652.1,CATG00000029677.1,CATG00000029705.1,CATG00000029818.1,CATG00000030089.1,CATG00000030101.1,CATG00000030157.1,CATG00000030217.1,CATG00000030323.1,CATG00000030436.1,CATG00000030472.1,CATG00000030559.1,CATG00000030619.1,CATG00000030640.1,CATG00000030675.1,CATG00000031045.1,CATG00000031145.1,CATG00000031261.1,CATG00000031473.1,CATG00000031505.1,CATG00000031558.1,CATG00000031820.1,CATG00000031873.1,CATG00000031941.1,CATG00000032133.1,CATG00000032513.1,CATG00000032568.1,CATG00000032578.1,CATG00000032684.1,CATG00000032745.1,CATG00000032956.1,CATG00000032959.1,CATG00000033130.1,CATG00000033149.1,CATG00000033163.1,CATG00000033237.1,CATG00000033271.1,CATG00000033335.1,CATG00000033353.1,CATG00000033368.1,CATG00000033548.1,CATG00000033768.1,CATG00000033813.1,CATG00000033872.1,CATG00000033876.1,CATG00000034013.1,CATG00000034486.1,CATG00000034626.1,CATG00000034684.1,CATG00000034705.1,CATG00000034782.1,CATG00000034820.1,CATG00000034898.1,CATG00000035039.1,CATG00000035040.1,CATG00000035043.1,CATG00000035051.1,CATG00000035056.1,CATG00000035162.1,CATG00000035205.1,CATG00000035341.1,CATG00000035391.1,CATG00000035401.1,CATG00000035489.1,CATG00000035533.1,CATG00000035623.1,CATG00000035635.1,CATG00000035737.1,CATG00000036111.1,CATG00000036259.1,CATG00000036564.1,CATG00000036619.1,CATG00000036940.1,CATG00000036987.1,CATG00000037075.1,CATG00000037098.1,CATG00000037105.1,CATG00000037107.1,CATG00000037297.1,CATG00000037308.1,CATG00000037533.1,CATG00000037648.1,CATG00000038026.1,CATG00000038041.1,CATG00000038117.1,CATG00000038144.1,CATG00000038151.1,CATG00000038174.1,CATG00000038229.1,CATG00000038234.1,CATG00000038299.1,CATG00000038319.1,CATG00000038373.1,CATG00000038489.1,CATG00000038550.1,CATG00000038573.1,CATG00000038598.1,CATG00000038635.1,CATG00000038696.1,CATG00000038795.1,CATG00000038821.1,CATG00000038982.1,CATG00000039173.1,CATG00000039217.1,CATG00000039344.1,CATG00000039453.1,CATG00000039525.1,CATG00000039574.1,CATG00000039603.1,CATG00000039607.1,CATG00000039616.1,CATG00000039679.1,CATG00000039771.1,CATG00000039860.1,CATG00000039925.1,CATG00000039933.1,CATG00000040069.1,CATG00000040161.1,CATG00000040215.1,CATG00000040304.1,CATG00000040315.1,CATG00000040335.1,CATG00000040513.1,CATG00000040530.1,CATG00000040724.1,CATG00000040781.1,CATG00000041066.1,CATG00000041126.1,CATG00000041202.1,CATG00000041207.1,CATG00000041237.1,CATG00000041247.1,CATG00000041303.1,CATG00000041319.1,CATG00000041437.1,CATG00000041477.1,CATG00000041516.1,CATG00000041542.1,CATG00000041719.1,CATG00000041815.1,CATG00000042163.1,CATG00000042286.1,CATG00000042368.1,CATG00000042495.1,CATG00000042653.1,CATG00000042963.1,CATG00000043014.1,CATG00000043109.1,CATG00000043245.1,CATG00000043431.1,CATG00000043454.1,CATG00000043553.1,CATG00000043700.1,CATG00000043822.1,CATG00000043868.1,CATG00000043872.1,CATG00000044060.1,CATG00000044085.1,CATG00000044244.1,CATG00000044524.1,CATG00000044530.1,CATG00000044551.1,CATG00000044595.1,CATG00000044642.1,CATG00000044778.1,CATG00000045146.1,CATG00000045330.1,CATG00000045374.1,CATG00000045411.1,CATG00000045507.1,CATG00000045509.1,CATG00000045525.1,CATG00000045588.1,CATG00000045691.1,CATG00000045707.1,CATG00000045781.1,CATG00000045844.1,CATG00000046035.1,CATG00000046407.1,CATG00000046447.1,CATG00000046872.1,CATG00000046881.1,CATG00000046977.1,CATG00000047038.1,CATG00000047241.1,CATG00000047287.1,CATG00000047323.1,CATG00000047450.1,CATG00000047453.1,CATG00000047471.1,CATG00000047636.1,CATG00000047874.1,CATG00000047891.1,CATG00000047893.1,CATG00000047911.1,CATG00000048229.1,CATG00000048359.1,CATG00000048994.1,CATG00000049204.1,CATG00000049261.1,CATG00000049720.1,CATG00000049721.1,CATG00000049901.1,CATG00000049948.1,CATG00000050150.1,CATG00000050870.1,CATG00000050914.1,CATG00000050947.1,CATG00000051130.1,CATG00000051404.1,CATG00000051645.1,CATG00000051699.1,CATG00000051861.1,CATG00000051900.1,CATG00000051984.1,CATG00000052054.1,CATG00000052103.1,CATG00000052141.1,CATG00000052142.1,CATG00000052243.1,CATG00000052294.1,CATG00000052300.1,CATG00000052511.1,CATG00000052537.1,CATG00000052754.1,CATG00000052842.1,CATG00000052919.1,CATG00000052961.1,CATG00000053051.1,CATG00000053087.1,CATG00000053183.1,CATG00000053184.1,CATG00000053224.1,CATG00000053316.1,CATG00000053329.1,CATG00000053334.1,CATG00000053436.1,CATG00000053458.1,CATG00000053477.1,CATG00000053609.1,CATG00000053610.1,CATG00000053809.1,CATG00000053886.1,CATG00000053916.1,CATG00000053929.1,CATG00000053991.1,CATG00000054002.1,CATG00000054017.1,CATG00000054033.1,CATG00000054064.1,CATG00000054066.1,CATG00000054228.1,CATG00000054234.1,CATG00000054237.1,CATG00000054240.1,CATG00000054354.1,CATG00000054413.1,CATG00000054591.1,CATG00000054642.1,CATG00000054646.1,CATG00000054650.1,CATG00000054690.1,CATG00000054697.1,CATG00000054741.1,CATG00000054859.1,CATG00000054949.1,CATG00000055101.1,CATG00000055359.1,CATG00000055365.1,CATG00000055385.1,CATG00000055484.1,CATG00000055877.1,CATG00000055928.1,CATG00000055948.1,CATG00000055988.1,CATG00000056054.1,CATG00000056421.1,CATG00000056908.1,CATG00000056966.1,CATG00000057103.1,CATG00000057156.1,CATG00000057232.1,CATG00000057701.1,CATG00000057813.1,CATG00000058006.1,CATG00000058072.1,CATG00000058073.1,CATG00000058095.1,CATG00000058103.1,CATG00000058112.1,CATG00000058203.1,CATG00000058488.1,CATG00000058572.1,CATG00000058719.1,CATG00000058738.1,CATG00000058739.1,CATG00000058862.1,CATG00000058866.1,CATG00000058915.1,CATG00000058993.1,CATG00000059134.1,CATG00000059154.1,CATG00000059164.1,CATG00000059207.1,CATG00000059212.1,CATG00000059224.1,CATG00000059258.1,CATG00000059846.1,CATG00000059978.1,CATG00000060250.1,CATG00000060295.1,CATG00000060361.1,CATG00000060627.1,CATG00000060663.1,CATG00000060668.1,CATG00000060685.1,CATG00000060721.1,CATG00000060795.1,CATG00000061213.1,CATG00000061316.1,CATG00000061487.1,CATG00000061652.1,CATG00000061692.1,CATG00000061804.1,CATG00000061817.1,CATG00000061850.1,CATG00000061961.1,CATG00000061966.1,CATG00000062380.1,CATG00000062528.1,CATG00000062574.1,CATG00000062678.1,CATG00000062736.1,CATG00000062759.1,CATG00000062787.1,CATG00000062788.1,CATG00000062801.1,CATG00000062802.1,CATG00000062991.1,CATG00000063058.1,CATG00000063126.1,CATG00000063315.1,CATG00000063343.1,CATG00000063436.1,CATG00000063546.1,CATG00000063589.1,CATG00000063724.1,CATG00000063998.1,CATG00000064030.1,CATG00000064157.1,CATG00000064217.1,CATG00000064287.1,CATG00000064299.1,CATG00000064385.1,CATG00000064422.1,CATG00000064601.1,CATG00000064694.1,CATG00000064967.1,CATG00000065114.1,CATG00000065324.1,CATG00000065372.1,CATG00000065374.1,CATG00000065379.1,CATG00000065395.1,CATG00000065672.1,CATG00000065699.1,CATG00000066020.1,CATG00000066135.1,CATG00000066287.1,CATG00000066314.1,CATG00000066341.1,CATG00000066407.1,CATG00000066476.1,CATG00000066663.1,CATG00000066752.1,CATG00000066805.1,CATG00000067038.1,CATG00000067116.1,CATG00000067298.1,CATG00000067469.1,CATG00000067478.1,CATG00000067617.1,CATG00000067913.1,CATG00000068046.1,CATG00000068089.1,CATG00000068251.1,CATG00000068391.1,CATG00000068456.1,CATG00000068584.1,CATG00000068589.1,CATG00000068652.1,CATG00000068678.1,CATG00000069124.1,CATG00000069190.1,CATG00000069256.1,CATG00000069449.1,CATG00000070379.1,CATG00000070521.1,CATG00000070950.1,CATG00000071146.1,CATG00000071188.1,CATG00000071563.1,CATG00000071657.1,CATG00000071701.1,CATG00000071708.1,CATG00000071713.1,CATG00000071988.1,CATG00000071996.1,CATG00000072010.1,CATG00000072013.1,CATG00000072026.1,CATG00000072049.1,CATG00000072089.1,CATG00000072220.1,CATG00000072332.1,CATG00000072343.1,CATG00000072471.1,CATG00000072593.1,CATG00000072634.1,CATG00000072675.1,CATG00000072854.1,CATG00000073082.1,CATG00000073114.1,CATG00000073288.1,CATG00000073532.1,CATG00000073720.1,CATG00000074120.1,CATG00000074135.1,CATG00000074174.1,CATG00000074518.1,CATG00000074692.1,CATG00000074991.1,CATG00000075148.1,CATG00000075150.1,CATG00000075151.1,CATG00000075260.1,CATG00000075306.1,CATG00000075349.1,CATG00000075385.1,CATG00000075406.1,CATG00000075738.1,CATG00000075886.1,CATG00000076023.1,CATG00000076143.1,CATG00000076396.1,CATG00000076514.1,CATG00000076556.1,CATG00000076574.1,CATG00000076591.1,CATG00000076616.1,CATG00000076886.1,CATG00000076977.1,CATG00000076991.1,CATG00000076994.1,CATG00000077143.1,CATG00000077264.1,CATG00000077375.1,CATG00000077438.1,CATG00000077514.1,CATG00000077569.1,CATG00000077719.1,CATG00000077732.1,CATG00000077739.1,CATG00000077808.1,CATG00000077809.1,CATG00000078284.1,CATG00000078680.1,CATG00000078754.1,CATG00000078812.1,CATG00000078817.1,CATG00000078947.1,CATG00000078987.1,CATG00000079065.1,CATG00000079668.1,CATG00000079979.1,CATG00000079984.1,CATG00000080033.1,CATG00000080173.1,CATG00000080174.1,CATG00000080176.1,CATG00000080409.1,CATG00000080416.1,CATG00000080417.1,CATG00000080429.1,CATG00000080447.1,CATG00000080584.1,CATG00000080851.1,CATG00000080878.1,CATG00000080922.1,CATG00000080923.1,CATG00000080989.1,CATG00000081364.1,CATG00000081381.1,CATG00000081433.1,CATG00000081437.1,CATG00000081468.1,CATG00000081633.1,CATG00000081846.1,CATG00000081852.1,CATG00000081953.1,CATG00000082073.1,CATG00000082110.1,CATG00000082126.1,CATG00000082143.1,CATG00000082298.1,CATG00000082299.1,CATG00000082695.1,CATG00000082943.1,CATG00000083004.1,CATG00000083162.1,CATG00000083439.1,CATG00000083443.1,CATG00000083528.1,CATG00000083549.1,CATG00000083669.1,CATG00000083724.1,CATG00000083780.1,CATG00000084063.1,CATG00000084251.1,CATG00000084301.1,CATG00000084398.1,CATG00000084649.1,CATG00000084670.1,CATG00000084711.1,CATG00000084730.1,CATG00000084791.1,CATG00000084804.1,CATG00000085433.1,CATG00000085527.1,CATG00000085658.1,CATG00000085674.1,CATG00000085679.1,CATG00000085686.1,CATG00000085714.1,CATG00000085722.1,CATG00000085736.1,CATG00000085791.1,CATG00000085959.1,CATG00000085975.1,CATG00000086728.1,CATG00000086832.1,CATG00000086881.1,CATG00000087051.1,CATG00000087178.1,CATG00000087229.1,CATG00000087322.1,CATG00000087606.1,CATG00000087698.1,CATG00000087699.1,CATG00000087815.1,CATG00000087876.1,CATG00000087900.1,CATG00000087969.1,CATG00000088041.1,CATG00000088098.1,CATG00000088138.1,CATG00000088199.1,CATG00000088372.1,CATG00000088473.1,CATG00000088683.1,CATG00000088763.1,CATG00000089293.1,CATG00000089308.1,CATG00000089556.1,CATG00000089585.1,CATG00000089684.1,CATG00000089721.1,CATG00000089738.1,CATG00000089825.1,CATG00000089843.1,CATG00000090211.1,CATG00000090305.1,CATG00000090629.1,CATG00000090664.1,CATG00000090688.1,CATG00000090719.1,CATG00000090731.1,CATG00000090764.1,CATG00000090797.1,CATG00000090844.1,CATG00000091000.1,CATG00000091157.1,CATG00000091219.1,CATG00000091228.1,CATG00000091305.1,CATG00000091464.1,CATG00000091736.1,CATG00000091766.1,CATG00000091894.1,CATG00000092088.1,CATG00000092119.1,CATG00000092175.1,CATG00000092300.1,CATG00000092559.1,CATG00000092568.1,CATG00000092779.1,CATG00000092952.1,CATG00000093160.1,CATG00000093273.1,CATG00000093297.1,CATG00000093518.1,CATG00000093672.1,CATG00000093744.1,CATG00000093779.1,CATG00000093892.1,CATG00000093999.1,CATG00000094163.1,CATG00000094169.1,CATG00000094281.1,CATG00000094290.1,CATG00000094476.1,CATG00000094486.1,CATG00000094980.1,CATG00000095041.1,CATG00000095118.1,CATG00000095444.1,CATG00000095605.1,CATG00000095701.1,CATG00000095783.1,CATG00000095815.1,CATG00000095982.1,CATG00000096069.1,CATG00000096098.1,CATG00000096140.1,CATG00000096171.1,CATG00000096287.1,CATG00000096332.1,CATG00000096977.1,CATG00000097055.1,CATG00000097152.1,CATG00000097445.1,CATG00000097446.1,CATG00000097451.1,CATG00000097456.1,CATG00000097660.1,CATG00000097671.1,CATG00000097707.1,CATG00000097710.1,CATG00000097725.1,CATG00000097802.1,CATG00000097901.1,CATG00000097905.1,CATG00000097991.1,CATG00000098071.1,CATG00000098129.1,CATG00000098146.1,CATG00000098161.1,CATG00000098250.1,CATG00000098251.1,CATG00000098253.1,CATG00000098473.1,CATG00000098671.1,CATG00000098775.1,CATG00000098972.1,CATG00000099135.1,CATG00000099225.1,CATG00000099273.1,CATG00000099385.1,CATG00000099538.1,CATG00000099557.1,CATG00000099569.1,CATG00000099597.1,CATG00000099696.1,CATG00000099832.1,CATG00000099849.1,CATG00000099990.1,CATG00000100144.1,CATG00000100181.1,CATG00000100233.1,CATG00000100618.1,CATG00000100975.1,CATG00000101008.1,CATG00000101011.1,CATG00000101063.1,CATG00000101205.1,CATG00000101221.1,CATG00000101241.1,CATG00000101245.1,CATG00000101249.1,CATG00000101268.1,CATG00000101272.1,CATG00000101283.1,CATG00000101344.1,CATG00000101372.1,CATG00000101415.1,CATG00000101427.1,CATG00000101639.1,CATG00000101644.1,CATG00000101708.1,CATG00000101811.1,CATG00000101849.1,CATG00000101861.1,CATG00000101985.1,CATG00000101994.1,CATG00000102004.1,CATG00000102005.1,CATG00000102021.1,CATG00000102222.1,CATG00000102257.1,CATG00000102414.1,CATG00000102516.1,CATG00000102559.1,CATG00000102592.1,CATG00000102623.1,CATG00000102629.1,CATG00000102970.1,CATG00000103032.1,CATG00000103048.1,CATG00000103394.1,CATG00000103432.1,CATG00000103509.1,CATG00000103584.1,CATG00000103788.1,CATG00000104271.1,CATG00000104357.1,CATG00000104402.1,CATG00000104409.1,CATG00000104412.1,CATG00000104457.1,CATG00000104616.1,CATG00000104690.1,CATG00000104902.1,CATG00000105045.1,CATG00000105133.1,CATG00000105290.1,CATG00000105402.1,CATG00000105544.1,CATG00000105545.1,CATG00000105571.1,CATG00000105769.1,CATG00000105927.1,CATG00000106031.1,CATG00000106110.1,CATG00000106259.1,CATG00000106302.1,CATG00000106622.1,CATG00000106763.1,CATG00000106777.1,CATG00000107014.1,CATG00000107089.1,CATG00000107099.1,CATG00000107100.1,CATG00000107319.1,CATG00000107477.1,CATG00000107607.1,CATG00000107689.1,CATG00000107951.1,CATG00000108084.1,CATG00000108105.1,CATG00000108329.1,CATG00000108412.1,CATG00000108477.1,CATG00000108541.1,CATG00000108830.1,CATG00000108835.1,CATG00000108839.1,CATG00000109046.1,CATG00000109118.1,CATG00000109338.1,CATG00000109339.1,CATG00000109741.1,CATG00000109831.1,CATG00000109896.1,CATG00000109912.1,CATG00000109944.1,CATG00000110061.1,CATG00000110071.1,CATG00000110095.1,CATG00000110224.1,CATG00000110377.1,CATG00000110682.1,CATG00000110758.1,CATG00000110774.1,CATG00000111053.1,CATG00000111096.1,CATG00000111158.1,CATG00000111174.1,CATG00000111196.1,CATG00000111198.1,CATG00000111269.1,CATG00000111273.1,CATG00000111327.1,CATG00000111428.1,CATG00000111607.1,CATG00000111609.1,CATG00000111634.1,CATG00000111992.1,CATG00000111993.1,CATG00000112308.1,CATG00000112351.1,CATG00000112359.1,CATG00000112390.1,CATG00000112600.1,CATG00000112727.1,CATG00000112846.1,CATG00000112901.1,CATG00000112957.1,CATG00000113254.1,CATG00000113275.1,CATG00000113677.1,CATG00000113693.1,CATG00000113699.1,CATG00000113835.1,CATG00000113861.1,CATG00000113892.1,CATG00000114008.1,CATG00000114144.1,CATG00000114145.1,CATG00000114148.1,CATG00000114199.1,CATG00000114289.1,CATG00000114354.1,CATG00000114514.1,CATG00000114605.1,CATG00000115276.1,CATG00000115291.1,CATG00000115443.1,CATG00000115472.1,CATG00000115490.1,CATG00000115724.1,CATG00000115811.1,CATG00000116003.1,CATG00000116057.1,CATG00000116129.1,CATG00000116148.1,CATG00000116207.1,CATG00000116243.1,CATG00000116345.1,CATG00000116509.1,CATG00000116512.1,CATG00000116524.1,CATG00000116526.1,CATG00000116531.1,CATG00000116535.1,CATG00000116576.1,CATG00000116622.1,CATG00000116876.1,CATG00000116951.1,CATG00000116973.1,CATG00000116981.1,CATG00000117002.1,CATG00000117066.1,CATG00000117214.1,CATG00000117224.1,CATG00000117368.1,CATG00000117381.1,CATG00000117410.1,CATG00000117413.1,CATG00000117479.1,CATG00000117623.1,CATG00000117636.1,CATG00000117727.1,CATG00000117761.1,CATG00000117891.1,CATG00000117927.1,CATG00000118001.1,CATG00000118141.1,CATG00000118215.1,CATG00000118287.1,ENSG00000002746.10,ENSG00000003987.9,ENSG00000004660.10,ENSG00000004848.6,ENSG00000005379.11,ENSG00000006116.3,ENSG00000006128.7,ENSG00000006210.6,ENSG00000006283.13,ENSG00000006740.12,ENSG00000007516.9,ENSG00000008056.8,ENSG00000008086.6,ENSG00000008118.5,ENSG00000008277.10,ENSG00000008735.10,ENSG00000011083.4,ENSG00000011332.15,ENSG00000011347.5,ENSG00000011677.8,ENSG00000013293.5,ENSG00000015592.12,ENSG00000018189.8,ENSG00000018236.10,ENSG00000018625.10,ENSG00000019505.3,ENSG00000020129.11,ENSG00000021645.13,ENSG00000022355.10,ENSG00000023171.10,ENSG00000033122.14,ENSG00000034053.10,ENSG00000036530.4,ENSG00000037042.8,ENSG00000040731.6,ENSG00000042304.6,ENSG00000046653.10,ENSG00000047662.4,ENSG00000047936.6,ENSG00000048540.10,ENSG00000048991.12,ENSG00000050030.9,ENSG00000050438.12,ENSG00000053108.12,ENSG00000053524.7,ENSG00000053702.10,ENSG00000054356.9,ENSG00000054803.3,ENSG00000055813.5,ENSG00000056291.13,ENSG00000058091.12,ENSG00000058335.11,ENSG00000058404.15,ENSG00000059915.12,ENSG00000060709.9,ENSG00000061918.8,ENSG00000063180.4,ENSG00000065609.10,ENSG00000065989.11,ENSG00000066032.14,ENSG00000066248.10,ENSG00000067445.16,ENSG00000067606.11,ENSG00000067715.9,ENSG00000067840.8,ENSG00000067842.13,ENSG00000068615.12,ENSG00000069712.9,ENSG00000070388.7,ENSG00000070808.11,ENSG00000072071.12,ENSG00000072182.8,ENSG00000072201.9,ENSG00000072315.3,ENSG00000072657.4,ENSG00000073464.7,ENSG00000073670.9,ENSG00000073969.14,ENSG00000074211.9,ENSG00000074317.6,ENSG00000074706.9,ENSG00000075035.5,ENSG00000075043.13,ENSG00000075340.18,ENSG00000075945.8,ENSG00000076864.15,ENSG00000077080.5,ENSG00000077264.10,ENSG00000078018.15,ENSG00000078053.12,ENSG00000078295.11,ENSG00000078328.15,ENSG00000078549.10,ENSG00000078579.8,ENSG00000078725.8,ENSG00000078814.11,ENSG00000079101.12,ENSG00000079215.9,ENSG00000079841.14,ENSG00000080224.13,ENSG00000080709.10,ENSG00000081138.9,ENSG00000081189.9,ENSG00000081803.11,ENSG00000081818.1,ENSG00000081842.13,ENSG00000082556.6,ENSG00000084444.9,ENSG00000084710.9,ENSG00000084731.9,ENSG00000084764.6,ENSG00000086717.14,ENSG00000087250.4,ENSG00000087258.9,ENSG00000087495.12,ENSG00000088367.16,ENSG00000088538.12,ENSG00000088899.10,ENSG00000089169.10,ENSG00000089847.8,ENSG00000090539.11,ENSG00000091129.15,ENSG00000091428.13,ENSG00000091622.11,ENSG00000092051.12,ENSG00000092096.10,ENSG00000099365.5,ENSG00000099822.2,ENSG00000099864.13,ENSG00000099984.6,ENSG00000100095.14,ENSG00000100167.15,ENSG00000100276.9,ENSG00000100285.9,ENSG00000100321.10,ENSG00000100341.7,ENSG00000100346.13,ENSG00000100427.11,ENSG00000100433.11,ENSG00000100505.9,ENSG00000100604.8,ENSG00000100884.5,ENSG00000101079.16,ENSG00000101098.8,ENSG00000101180.11,ENSG00000101204.11,ENSG00000101210.6,ENSG00000101276.10,ENSG00000101292.6,ENSG00000101298.9,ENSG00000101349.12,ENSG00000101438.3,ENSG00000101463.5,ENSG00000101489.14,ENSG00000101542.5,ENSG00000101638.9,ENSG00000101746.11,ENSG00000101958.9,ENSG00000101977.15,ENSG00000102003.6,ENSG00000102069.3,ENSG00000102109.7,ENSG00000102230.9,ENSG00000102271.9,ENSG00000102290.17,ENSG00000102385.8,ENSG00000102409.9,ENSG00000102466.11,ENSG00000102468.6,ENSG00000102539.4,ENSG00000102678.6,ENSG00000102981.5,ENSG00000103034.10,ENSG00000103184.7,ENSG00000103269.9,ENSG00000103316.6,ENSG00000103512.10,ENSG00000103528.12,ENSG00000103723.8,ENSG00000103740.5,ENSG00000104059.4,ENSG00000104112.4,ENSG00000104290.6,ENSG00000104381.8,ENSG00000104435.9,ENSG00000104490.13,ENSG00000104499.2,ENSG00000104722.9,ENSG00000104725.9,ENSG00000104888.5,ENSG00000104967.6,ENSG00000105255.6,ENSG00000105270.10,ENSG00000105278.6,ENSG00000105376.4,ENSG00000105409.11,ENSG00000105605.3,ENSG00000105613.5,ENSG00000105642.11,ENSG00000105649.5,ENSG00000105696.4,ENSG00000105711.6,ENSG00000105784.11,ENSG00000105988.6,ENSG00000106089.7,ENSG00000106123.7,ENSG00000106536.15,ENSG00000106689.6,ENSG00000106852.11,ENSG00000106976.14,ENSG00000107105.10,ENSG00000107130.6,ENSG00000107147.7,ENSG00000107282.5,ENSG00000107295.8,ENSG00000107518.12,ENSG00000107864.10,ENSG00000107954.6,ENSG00000108018.11,ENSG00000108231.7,ENSG00000108309.8,ENSG00000108352.7,ENSG00000108379.5,ENSG00000108684.10,ENSG00000108797.7,ENSG00000108924.9,ENSG00000108947.4,ENSG00000109107.9,ENSG00000109158.6,ENSG00000109339.14,ENSG00000109472.9,ENSG00000109654.10,ENSG00000109670.9,ENSG00000109738.6,ENSG00000109832.8,ENSG00000109956.8,ENSG00000110076.14,ENSG00000110148.5,ENSG00000110427.10,ENSG00000110436.7,ENSG00000110675.8,ENSG00000110786.13,ENSG00000111218.7,ENSG00000111249.9,ENSG00000111262.4,ENSG00000111404.2,ENSG00000111490.8,ENSG00000111674.4,ENSG00000112038.13,ENSG00000112186.7,ENSG00000112232.8,ENSG00000112290.8,ENSG00000112309.6,ENSG00000112333.7,ENSG00000112379.8,ENSG00000112530.7,ENSG00000112796.5,ENSG00000112981.3,ENSG00000113100.5,ENSG00000113211.3,ENSG00000113231.9,ENSG00000113319.7,ENSG00000113327.10,ENSG00000113763.6,ENSG00000113805.8,ENSG00000113966.5,ENSG00000114279.9,ENSG00000114405.6,ENSG00000114646.5,ENSG00000114757.14,ENSG00000114805.12,ENSG00000114948.8,ENSG00000115041.8,ENSG00000115194.6,ENSG00000115252.14,ENSG00000115266.7,ENSG00000115353.6,ENSG00000115423.14,ENSG00000116106.7,ENSG00000116147.12,ENSG00000116254.13,ENSG00000116329.6,ENSG00000116544.7,ENSG00000116675.11,ENSG00000116983.8,ENSG00000117016.5,ENSG00000117152.9,ENSG00000117154.7,ENSG00000117155.12,ENSG00000117245.8,ENSG00000117477.8,ENSG00000117598.7,ENSG00000117600.8,ENSG00000117632.16,ENSG00000118160.9,ENSG00000118276.7,ENSG00000118473.17,ENSG00000118733.12,ENSG00000118946.7,ENSG00000118997.9,ENSG00000119042.12,ENSG00000119125.12,ENSG00000119737.5,ENSG00000119782.9,ENSG00000119946.9,ENSG00000120088.10,ENSG00000120251.14,ENSG00000120324.4,ENSG00000120327.4,ENSG00000120328.4,ENSG00000120645.7,ENSG00000121335.10,ENSG00000121440.10,ENSG00000121653.7,ENSG00000121753.8,ENSG00000121871.3,ENSG00000121905.5,ENSG00000122012.9,ENSG00000122375.7,ENSG00000122584.8,ENSG00000122585.3,ENSG00000122733.11,ENSG00000122824.6,ENSG00000122966.9,ENSG00000123119.7,ENSG00000123570.3,ENSG00000123901.4,ENSG00000124134.4,ENSG00000124140.8,ENSG00000124194.11,ENSG00000124479.8,ENSG00000124507.6,ENSG00000124613.4,ENSG00000124785.4,ENSG00000125337.12,ENSG00000125462.12,ENSG00000125510.11,ENSG00000125522.3,ENSG00000125675.13,ENSG00000125814.13,ENSG00000125820.5,ENSG00000125848.9,ENSG00000125851.5,ENSG00000125869.5,ENSG00000125895.5,ENSG00000126217.16,ENSG00000126583.6,ENSG00000126733.16,ENSG00000126861.4,ENSG00000126950.7,ENSG00000127561.10,ENSG00000127585.7,ENSG00000128045.5,ENSG00000128245.10,ENSG00000128253.9,ENSG00000128254.9,ENSG00000128266.7,ENSG00000128268.11,ENSG00000128285.4,ENSG00000128482.11,ENSG00000128564.5,ENSG00000128594.3,ENSG00000128596.12,ENSG00000128656.9,ENSG00000128683.9,ENSG00000128872.5,ENSG00000128989.6,ENSG00000129151.4,ENSG00000129159.6,ENSG00000129244.4,ENSG00000129682.9,ENSG00000129990.10,ENSG00000130035.2,ENSG00000130226.12,ENSG00000130283.7,ENSG00000130287.9,ENSG00000130294.10,ENSG00000130477.10,ENSG00000130540.9,ENSG00000130558.14,ENSG00000130643.4,ENSG00000130711.3,ENSG00000130758.3,ENSG00000130822.11,ENSG00000131089.9,ENSG00000131398.9,ENSG00000131409.8,ENSG00000131437.11,ENSG00000131711.10,ENSG00000131773.9,ENSG00000131969.10,ENSG00000132535.14,ENSG00000132563.11,ENSG00000132639.8,ENSG00000132640.10,ENSG00000132671.4,ENSG00000132718.7,ENSG00000132821.7,ENSG00000132832.5,ENSG00000132872.7,ENSG00000132911.4,ENSG00000132932.12,ENSG00000132975.6,ENSG00000133019.7,ENSG00000133083.10,ENSG00000133134.7,ENSG00000133169.5,ENSG00000133878.4,ENSG00000133958.9,ENSG00000134115.8,ENSG00000134121.5,ENSG00000134343.8,ENSG00000134376.10,ENSG00000134532.11,ENSG00000134769.17,ENSG00000134873.5,ENSG00000134909.14,ENSG00000134982.12,ENSG00000135116.5,ENSG00000135119.10,ENSG00000135298.9,ENSG00000135324.5,ENSG00000135333.9,ENSG00000135423.8,ENSG00000135426.10,ENSG00000135439.7,ENSG00000135454.9,ENSG00000135472.4,ENSG00000135502.12,ENSG00000135519.6,ENSG00000135638.9,ENSG00000135643.4,ENSG00000135750.10,ENSG00000136002.12,ENSG00000136099.9,ENSG00000136237.14,ENSG00000136267.9,ENSG00000136367.12,ENSG00000136531.9,ENSG00000136535.10,ENSG00000136750.7,ENSG00000136854.13,ENSG00000136895.14,ENSG00000136928.4,ENSG00000137252.5,ENSG00000137261.9,ENSG00000137766.12,ENSG00000137821.7,ENSG00000137825.6,ENSG00000137843.7,ENSG00000137941.12,ENSG00000137968.12,ENSG00000138078.11,ENSG00000138311.11,ENSG00000138650.7,ENSG00000138653.5,ENSG00000138696.6,ENSG00000138769.6,ENSG00000139155.4,ENSG00000139190.12,ENSG00000139200.9,ENSG00000139220.12,ENSG00000139352.3,ENSG00000139364.6,ENSG00000139767.4,ENSG00000139874.5,ENSG00000139890.5,ENSG00000139910.15,ENSG00000139915.14,ENSG00000139970.12,ENSG00000140015.15,ENSG00000140323.4,ENSG00000140488.10,ENSG00000140538.12,ENSG00000140600.12,ENSG00000140798.11,ENSG00000141314.8,ENSG00000141431.5,ENSG00000141433.8,ENSG00000141576.10,ENSG00000141668.5,ENSG00000141750.6,ENSG00000141837.14,ENSG00000142235.4,ENSG00000142408.2,ENSG00000142549.9,ENSG00000142609.13,ENSG00000142686.7,ENSG00000142875.15,ENSG00000143013.8,ENSG00000143126.7,ENSG00000143153.8,ENSG00000143195.8,ENSG00000143473.7,ENSG00000143502.10,ENSG00000143847.11,ENSG00000143850.8,ENSG00000143858.7,ENSG00000144040.8,ENSG00000144119.3,ENSG00000144227.4,ENSG00000144285.11,ENSG00000144290.12,ENSG00000144331.14,ENSG00000144339.7,ENSG00000144355.10,ENSG00000144369.8,ENSG00000144406.14,ENSG00000144407.5,ENSG00000144460.10,ENSG00000144550.8,ENSG00000144596.7,ENSG00000144619.10,ENSG00000144834.8,ENSG00000144868.9,ENSG00000144893.8,ENSG00000145063.10,ENSG00000145087.8,ENSG00000145198.10,ENSG00000145242.9,ENSG00000145362.12,ENSG00000145428.10,ENSG00000145451.8,ENSG00000145526.7,ENSG00000145721.7,ENSG00000145864.8,ENSG00000145920.10,ENSG00000146005.3,ENSG00000146006.7,ENSG00000146151.8,ENSG00000146216.7,ENSG00000146267.11,ENSG00000146352.8,ENSG00000146426.13,ENSG00000146453.8,ENSG00000146469.8,ENSG00000146938.10,ENSG00000147180.12,ENSG00000147432.2,ENSG00000147481.9,ENSG00000147571.3,ENSG00000147588.6,ENSG00000147642.12,ENSG00000147655.6,ENSG00000147724.7,ENSG00000148053.11,ENSG00000148082.5,ENSG00000148123.10,ENSG00000148408.8,ENSG00000148482.7,ENSG00000148660.16,ENSG00000148704.8,ENSG00000148798.5,ENSG00000148948.3,ENSG00000149294.12,ENSG00000149305.2,ENSG00000149403.7,ENSG00000149575.5,ENSG00000149654.5,ENSG00000149926.9,ENSG00000149927.13,ENSG00000149970.10,ENSG00000149972.6,ENSG00000150275.13,ENSG00000150361.7,ENSG00000150394.9,ENSG00000150471.11,ENSG00000150625.12,ENSG00000150627.11,ENSG00000150672.12,ENSG00000150873.7,ENSG00000151025.9,ENSG00000151079.6,ENSG00000151090.13,ENSG00000151150.16,ENSG00000151320.6,ENSG00000151490.9,ENSG00000151572.12,ENSG00000151778.6,ENSG00000151834.11,ENSG00000151917.13,ENSG00000151952.10,ENSG00000151967.14,ENSG00000152034.6,ENSG00000152092.11,ENSG00000152154.6,ENSG00000152214.8,ENSG00000152402.6,ENSG00000152467.5,ENSG00000152578.8,ENSG00000152583.8,ENSG00000152595.12,ENSG00000152784.11,ENSG00000152822.9,ENSG00000152931.7,ENSG00000152932.6,ENSG00000152954.7,ENSG00000152969.12,ENSG00000153233.8,ENSG00000153253.11,ENSG00000153266.8,ENSG00000153558.9,ENSG00000153707.11,ENSG00000153820.8,ENSG00000153902.9,ENSG00000153982.6,ENSG00000154027.14,ENSG00000154118.8,ENSG00000154146.8,ENSG00000154162.9,ENSG00000154429.6,ENSG00000154478.3,ENSG00000154654.10,ENSG00000154917.6,ENSG00000154975.9,ENSG00000155052.14,ENSG00000155265.6,ENSG00000155511.13,ENSG00000155816.15,ENSG00000155886.7,ENSG00000155970.7,ENSG00000155974.7,ENSG00000155980.7,ENSG00000156011.12,ENSG00000156097.8,ENSG00000156103.11,ENSG00000156298.8,ENSG00000156395.8,ENSG00000156475.14,ENSG00000156486.7,ENSG00000156564.8,ENSG00000156959.7,ENSG00000157005.3,ENSG00000157064.6,ENSG00000157087.12,ENSG00000157093.4,ENSG00000157103.6,ENSG00000157152.12,ENSG00000157219.3,ENSG00000157388.9,ENSG00000157445.10,ENSG00000157470.7,ENSG00000157502.8,ENSG00000157542.8,ENSG00000157680.11,ENSG00000157782.5,ENSG00000158008.5,ENSG00000158077.4,ENSG00000158220.9,ENSG00000158301.14,ENSG00000158445.7,ENSG00000158528.7,ENSG00000158560.10,ENSG00000158806.9,ENSG00000158856.13,ENSG00000158955.6,ENSG00000159164.5,ENSG00000159409.10,ENSG00000159871.10,ENSG00000159904.7,ENSG00000159915.8,ENSG00000160014.12,ENSG00000160145.11,ENSG00000160161.5,ENSG00000160183.9,ENSG00000160460.11,ENSG00000160469.12,ENSG00000160716.4,ENSG00000160963.9,ENSG00000161082.8,ENSG00000161509.9,ENSG00000161681.11,ENSG00000162105.12,ENSG00000162188.5,ENSG00000162374.12,ENSG00000162426.10,ENSG00000162456.5,ENSG00000162482.4,ENSG00000162545.5,ENSG00000162621.5,ENSG00000162630.5,ENSG00000162670.8,ENSG00000162687.12,ENSG00000162706.8,ENSG00000162728.4,ENSG00000162755.9,ENSG00000162931.7,ENSG00000162951.6,ENSG00000162975.3,ENSG00000162981.12,ENSG00000162989.3,ENS</t>
  </si>
  <si>
    <t>UBERON:0002771</t>
  </si>
  <si>
    <t>middle temporal gyrus</t>
  </si>
  <si>
    <t>Component of the temporal lobe, lateral aspect. The rostral boundary is the rostral extent of the superior temporal sulcus whereas the caudal boundary is the temporo-occipital incisure on the cortical surface. The superior temporal sulcus is the medial boundary and the inferior temporal sulcus is the lateral boundary (Christine Fennema-Notestine).</t>
  </si>
  <si>
    <t>CNhs12316,CNhs13809,CNhs14070,CNhs14552</t>
  </si>
  <si>
    <t>CATG00000000027.1,CATG00000000031.1,CATG00000000150.1,CATG00000000183.1,CATG00000000263.1,CATG00000000273.1,CATG00000000368.1,CATG00000000417.1,CATG00000000425.1,CATG00000000487.1,CATG00000000700.1,CATG00000000711.1,CATG00000000975.1,CATG00000001087.1,CATG00000001260.1,CATG00000001316.1,CATG00000001331.1,CATG00000001395.1,CATG00000001497.1,CATG00000001570.1,CATG00000001662.1,CATG00000001665.1,CATG00000001710.1,CATG00000001740.1,CATG00000001744.1,CATG00000001906.1,CATG00000002062.1,CATG00000002314.1,CATG00000002531.1,CATG00000002560.1,CATG00000002598.1,CATG00000002718.1,CATG00000002765.1,CATG00000002886.1,CATG00000002948.1,CATG00000002958.1,CATG00000002996.1,CATG00000003125.1,CATG00000003136.1,CATG00000003289.1,CATG00000003303.1,CATG00000003309.1,CATG00000003470.1,CATG00000003513.1,CATG00000003745.1,CATG00000003759.1,CATG00000003810.1,CATG00000003830.1,CATG00000003863.1,CATG00000003891.1,CATG00000003906.1,CATG00000003943.1,CATG00000004001.1,CATG00000004036.1,CATG00000004052.1,CATG00000004091.1,CATG00000004252.1,CATG00000004376.1,CATG00000004382.1,CATG00000004478.1,CATG00000004492.1,CATG00000004581.1,CATG00000004584.1,CATG00000004587.1,CATG00000004612.1,CATG00000004661.1,CATG00000004791.1,CATG00000004802.1,CATG00000004816.1,CATG00000004823.1,CATG00000004825.1,CATG00000004844.1,CATG00000004846.1,CATG00000004923.1,CATG00000004985.1,CATG00000005012.1,CATG00000005139.1,CATG00000005391.1,CATG00000005734.1,CATG00000005759.1,CATG00000005765.1,CATG00000005841.1,CATG00000005842.1,CATG00000005849.1,CATG00000005864.1,CATG00000005870.1,CATG00000005899.1,CATG00000005918.1,CATG00000006034.1,CATG00000006040.1,CATG00000006044.1,CATG00000006061.1,CATG00000006092.1,CATG00000006140.1,CATG00000006193.1,CATG00000006432.1,CATG00000006449.1,CATG00000006466.1,CATG00000006482.1,CATG00000006484.1,CATG00000006500.1,CATG00000006749.1,CATG00000006868.1,CATG00000006934.1,CATG00000006970.1,CATG00000006983.1,CATG00000007167.1,CATG00000007282.1,CATG00000007293.1,CATG00000007308.1,CATG00000007328.1,CATG00000007338.1,CATG00000007354.1,CATG00000007495.1,CATG00000007536.1,CATG00000007547.1,CATG00000007548.1,CATG00000007552.1,CATG00000007593.1,CATG00000007639.1,CATG00000007828.1,CATG00000007829.1,CATG00000007834.1,CATG00000007993.1,CATG00000008033.1,CATG00000008050.1,CATG00000008226.1,CATG00000008307.1,CATG00000008312.1,CATG00000008313.1,CATG00000008619.1,CATG00000008825.1,CATG00000008939.1,CATG00000008952.1,CATG00000009038.1,CATG00000009041.1,CATG00000009146.1,CATG00000009164.1,CATG00000009194.1,CATG00000009232.1,CATG00000009237.1,CATG00000009463.1,CATG00000009605.1,CATG00000009624.1,CATG00000009677.1,CATG00000009771.1,CATG00000009893.1,CATG00000009974.1,CATG00000010029.1,CATG00000010165.1,CATG00000010259.1,CATG00000010273.1,CATG00000010339.1,CATG00000010350.1,CATG00000010396.1,CATG00000010404.1,CATG00000010460.1,CATG00000010520.1,CATG00000010747.1,CATG00000010815.1,CATG00000010877.1,CATG00000010917.1,CATG00000010950.1,CATG00000010961.1,CATG00000010995.1,CATG00000011038.1,CATG00000011192.1,CATG00000011431.1,CATG00000011645.1,CATG00000011684.1,CATG00000011702.1,CATG00000011894.1,CATG00000011979.1,CATG00000011994.1,CATG00000012129.1,CATG00000012137.1,CATG00000012173.1,CATG00000012211.1,CATG00000012319.1,CATG00000012404.1,CATG00000012413.1,CATG00000012771.1,CATG00000012875.1,CATG00000012933.1,CATG00000013180.1,CATG00000013221.1,CATG00000013286.1,CATG00000013405.1,CATG00000013497.1,CATG00000013601.1,CATG00000013617.1,CATG00000013755.1,CATG00000013767.1,CATG00000013808.1,CATG00000013817.1,CATG00000013831.1,CATG00000013908.1,CATG00000014020.1,CATG00000014027.1,CATG00000014048.1,CATG00000014051.1,CATG00000014056.1,CATG00000014150.1,CATG00000014581.1,CATG00000014654.1,CATG00000014696.1,CATG00000014738.1,CATG00000014740.1,CATG00000014801.1,CATG00000015047.1,CATG00000015172.1,CATG00000015304.1,CATG00000015345.1,CATG00000015427.1,CATG00000015431.1,CATG00000015488.1,CATG00000015489.1,CATG00000015546.1,CATG00000015838.1,CATG00000015872.1,CATG00000016007.1,CATG00000016106.1,CATG00000016119.1,CATG00000016162.1,CATG00000016163.1,CATG00000016171.1,CATG00000016305.1,CATG00000016319.1,CATG00000016354.1,CATG00000016359.1,CATG00000016385.1,CATG00000016393.1,CATG00000016404.1,CATG00000016453.1,CATG00000016466.1,CATG00000016516.1,CATG00000016522.1,CATG00000016552.1,CATG00000016559.1,CATG00000016564.1,CATG00000016577.1,CATG00000016630.1,CATG00000016638.1,CATG00000016690.1,CATG00000016692.1,CATG00000016764.1,CATG00000016787.1,CATG00000016913.1,CATG00000016977.1,CATG00000017025.1,CATG00000017126.1,CATG00000017144.1,CATG00000017160.1,CATG00000017254.1,CATG00000017361.1,CATG00000017368.1,CATG00000017373.1,CATG00000017381.1,CATG00000017469.1,CATG00000017549.1,CATG00000017605.1,CATG00000017615.1,CATG00000017649.1,CATG00000017658.1,CATG00000017664.1,CATG00000017696.1,CATG00000017714.1,CATG00000017825.1,CATG00000017845.1,CATG00000017870.1,CATG00000017985.1,CATG00000018046.1,CATG00000018090.1,CATG00000018153.1,CATG00000018302.1,CATG00000018317.1,CATG00000018757.1,CATG00000019107.1,CATG00000019164.1,CATG00000019176.1,CATG00000019238.1,CATG00000019327.1,CATG00000019375.1,CATG00000019424.1,CATG00000019477.1,CATG00000019609.1,CATG00000019613.1,CATG00000019627.1,CATG00000019639.1,CATG00000019662.1,CATG00000019663.1,CATG00000019683.1,CATG00000019689.1,CATG00000019782.1,CATG00000019898.1,CATG00000020134.1,CATG00000020216.1,CATG00000020266.1,CATG00000020298.1,CATG00000020415.1,CATG00000020479.1,CATG00000020507.1,CATG00000020511.1,CATG00000020606.1,CATG00000020634.1,CATG00000020707.1,CATG00000020733.1,CATG00000020758.1,CATG00000020786.1,CATG00000021272.1,CATG00000021385.1,CATG00000021393.1,CATG00000021542.1,CATG00000021829.1,CATG00000021848.1,CATG00000021880.1,CATG00000021927.1,CATG00000022051.1,CATG00000022055.1,CATG00000022111.1,CATG00000022116.1,CATG00000022144.1,CATG00000022191.1,CATG00000022194.1,CATG00000022223.1,CATG00000022349.1,CATG00000022351.1,CATG00000022352.1,CATG00000022353.1,CATG00000022364.1,CATG00000022467.1,CATG00000022513.1,CATG00000022514.1,CATG00000022756.1,CATG00000022758.1,CATG00000022783.1,CATG00000023012.1,CATG00000023095.1,CATG00000023179.1,CATG00000023353.1,CATG00000023415.1,CATG00000023500.1,CATG00000023523.1,CATG00000023649.1,CATG00000023658.1,CATG00000023701.1,CATG00000023722.1,CATG00000023732.1,CATG00000023801.1,CATG00000023958.1,CATG00000023974.1,CATG00000023998.1,CATG00000024010.1,CATG00000024079.1,CATG00000024292.1,CATG00000024355.1,CATG00000024400.1,CATG00000024671.1,CATG00000024680.1,CATG00000024685.1,CATG00000024722.1,CATG00000024810.1,CATG00000024850.1,CATG00000024916.1,CATG00000025051.1,CATG00000025154.1,CATG00000025177.1,CATG00000025251.1,CATG00000025521.1,CATG00000025544.1,CATG00000025559.1,CATG00000025601.1,CATG00000025620.1,CATG00000026087.1,CATG00000026162.1,CATG00000026180.1,CATG00000026181.1,CATG00000026243.1,CATG00000026337.1,CATG00000026359.1,CATG00000026405.1,CATG00000026412.1,CATG00000026419.1,CATG00000026456.1,CATG00000026460.1,CATG00000026477.1,CATG00000026480.1,CATG00000026501.1,CATG00000026502.1,CATG00000026511.1,CATG00000026516.1,CATG00000026588.1,CATG00000026604.1,CATG00000026715.1,CATG00000026916.1,CATG00000026925.1,CATG00000026954.1,CATG00000027072.1,CATG00000027077.1,CATG00000027321.1,CATG00000027416.1,CATG00000027520.1,CATG00000027674.1,CATG00000027712.1,CATG00000027751.1,CATG00000027882.1,CATG00000027900.1,CATG00000027951.1,CATG00000028019.1,CATG00000028157.1,CATG00000028222.1,CATG00000028280.1,CATG00000028292.1,CATG00000028352.1,CATG00000028379.1,CATG00000028383.1,CATG00000028423.1,CATG00000028560.1,CATG00000028573.1,CATG00000028576.1,CATG00000028592.1,CATG00000028610.1,CATG00000028672.1,CATG00000028744.1,CATG00000028751.1,CATG00000028761.1,CATG00000028769.1,CATG00000028782.1,CATG00000028783.1,CATG00000028813.1,CATG00000028979.1,CATG00000029167.1,CATG00000029341.1,CATG00000029342.1,CATG00000029344.1,CATG00000029352.1,CATG00000029423.1,CATG00000029636.1,CATG00000029652.1,CATG00000029670.1,CATG00000029676.1,CATG00000029705.1,CATG00000030035.1,CATG00000030089.1,CATG00000030101.1,CATG00000030128.1,CATG00000030323.1,CATG00000030356.1,CATG00000030423.1,CATG00000030502.1,CATG00000030559.1,CATG00000030619.1,CATG00000030640.1,CATG00000030644.1,CATG00000030664.1,CATG00000030730.1,CATG00000030828.1,CATG00000030910.1,CATG00000030927.1,CATG00000030954.1,CATG00000030980.1,CATG00000031007.1,CATG00000031045.1,CATG00000031061.1,CATG00000031145.1,CATG00000031202.1,CATG00000031252.1,CATG00000031279.1,CATG00000031317.1,CATG00000031439.1,CATG00000031558.1,CATG00000031609.1,CATG00000031671.1,CATG00000031689.1,CATG00000031694.1,CATG00000031721.1,CATG00000031910.1,CATG00000032016.1,CATG00000032169.1,CATG00000032398.1,CATG00000032473.1,CATG00000032568.1,CATG00000032578.1,CATG00000032680.1,CATG00000032682.1,CATG00000032684.1,CATG00000032848.1,CATG00000032901.1,CATG00000032942.1,CATG00000032959.1,CATG00000033020.1,CATG00000033033.1,CATG00000033130.1,CATG00000033135.1,CATG00000033149.1,CATG00000033163.1,CATG00000033216.1,CATG00000033233.1,CATG00000033237.1,CATG00000033248.1,CATG00000033335.1,CATG00000033336.1,CATG00000033353.1,CATG00000033358.1,CATG00000033368.1,CATG00000033586.1,CATG00000033740.1,CATG00000033768.1,CATG00000033813.1,CATG00000033819.1,CATG00000033908.1,CATG00000034013.1,CATG00000034104.1,CATG00000034162.1,CATG00000034229.1,CATG00000034282.1,CATG00000034307.1,CATG00000034486.1,CATG00000034556.1,CATG00000034600.1,CATG00000034618.1,CATG00000034626.1,CATG00000034637.1,CATG00000034670.1,CATG00000034684.1,CATG00000034705.1,CATG00000034752.1,CATG00000034770.1,CATG00000034820.1,CATG00000034824.1,CATG00000034860.1,CATG00000034891.1,CATG00000034893.1,CATG00000034898.1,CATG00000035039.1,CATG00000035040.1,CATG00000035056.1,CATG00000035162.1,CATG00000035174.1,CATG00000035341.1,CATG00000035391.1,CATG00000035422.1,CATG00000035489.1,CATG00000035533.1,CATG00000035623.1,CATG00000035635.1,CATG00000035736.1,CATG00000035737.1,CATG00000036070.1,CATG00000036111.1,CATG00000036166.1,CATG00000036185.1,CATG00000036274.1,CATG00000036276.1,CATG00000036564.1,CATG00000036572.1,CATG00000036588.1,CATG00000036619.1,CATG00000036631.1,CATG00000036859.1,CATG00000036940.1,CATG00000036978.1,CATG00000036982.1,CATG00000036988.1,CATG00000036995.1,CATG00000037075.1,CATG00000037159.1,CATG00000037297.1,CATG00000037308.1,CATG00000037366.1,CATG00000037518.1,CATG00000037536.1,CATG00000037610.1,CATG00000037767.1,CATG00000038117.1,CATG00000038144.1,CATG00000038150.1,CATG00000038151.1,CATG00000038161.1,CATG00000038174.1,CATG00000038232.1,CATG00000038236.1,CATG00000038296.1,CATG00000038299.1,CATG00000038309.1,CATG00000038435.1,CATG00000038465.1,CATG00000038553.1,CATG00000038595.1,CATG00000038600.1,CATG00000038635.1,CATG00000038696.1,CATG00000038715.1,CATG00000038785.1,CATG00000038795.1,CATG00000038821.1,CATG00000038823.1,CATG00000038846.1,CATG00000038857.1,CATG00000038893.1,CATG00000038978.1,CATG00000039011.1,CATG00000039173.1,CATG00000039215.1,CATG00000039298.1,CATG00000039308.1,CATG00000039344.1,CATG00000039453.1,CATG00000039482.1,CATG00000039507.1,CATG00000039534.1,CATG00000039560.1,CATG00000039574.1,CATG00000039603.1,CATG00000039681.1,CATG00000039761.1,CATG00000039787.1,CATG00000039844.1,CATG00000039860.1,CATG00000039926.1,CATG00000039933.1,CATG00000039945.1,CATG00000039952.1,CATG00000039993.1,CATG00000040044.1,CATG00000040055.1,CATG00000040069.1,CATG00000040071.1,CATG00000040161.1,CATG00000040167.1,CATG00000040194.1,CATG00000040199.1,CATG00000040264.1,CATG00000040329.1,CATG00000040335.1,CATG00000040467.1,CATG00000040530.1,CATG00000040535.1,CATG00000040561.1,CATG00000040669.1,CATG00000040724.1,CATG00000040745.1,CATG00000040755.1,CATG00000040781.1,CATG00000040831.1,CATG00000040865.1,CATG00000040872.1,CATG00000040873.1,CATG00000040922.1,CATG00000040933.1,CATG00000040984.1,CATG00000041066.1,CATG00000041127.1,CATG00000041202.1,CATG00000041207.1,CATG00000041222.1,CATG00000041237.1,CATG00000041270.1,CATG00000041274.1,CATG00000041286.1,CATG00000041303.1,CATG00000041319.1,CATG00000041320.1,CATG00000041354.1,CATG00000041407.1,CATG00000041409.1,CATG00000041439.1,CATG00000041465.1,CATG00000041741.1,CATG00000041815.1,CATG00000042155.1,CATG00000042163.1,CATG00000042245.1,CATG00000042286.1,CATG00000042368.1,CATG00000042653.1,CATG00000042732.1,CATG00000042776.1,CATG00000042813.1,CATG00000042823.1,CATG00000042826.1,CATG00000043014.1,CATG00000043017.1,CATG00000043024.1,CATG00000043074.1,CATG00000043222.1,CATG00000043245.1,CATG00000043269.1,CATG00000043391.1,CATG00000043431.1,CATG00000043454.1,CATG00000043524.1,CATG00000043538.1,CATG00000043544.1,CATG00000043546.1,CATG00000043553.1,CATG00000043625.1,CATG00000043701.1,CATG00000043822.1,CATG00000043878.1,CATG00000043919.1,CATG00000043965.1,CATG00000044060.1,CATG00000044079.1,CATG00000044085.1,CATG00000044367.1,CATG00000044524.1,CATG00000044635.1,CATG00000044642.1,CATG00000044670.1,CATG00000044753.1,CATG00000044762.1,CATG00000045162.1,CATG00000045168.1,CATG00000045330.1,CATG00000045369.1,CATG00000045411.1,CATG00000045466.1,CATG00000045486.1,CATG00000045621.1,CATG00000045691.1,CATG00000045707.1,CATG00000045774.1,CATG00000045781.1,CATG00000045834.1,CATG00000045888.1,CATG00000046035.1,CATG00000046376.1,CATG00000046424.1,CATG00000046447.1,CATG00000046523.1,CATG00000046872.1,CATG00000046881.1,CATG00000046882.1,CATG00000046943.1,CATG00000047038.1,CATG00000047069.1,CATG00000047222.1,CATG00000047240.1,CATG00000047241.1,CATG00000047263.1,CATG00000047281.1,CATG00000047345.1,CATG00000047364.1,CATG00000047365.1,CATG00000047424.1,CATG00000047450.1,CATG00000047471.1,CATG00000047487.1,CATG00000047489.1,CATG00000047636.1,CATG00000047893.1,CATG00000047911.1,CATG00000047962.1,CATG00000048045.1,CATG00000048076.1,CATG00000048227.1,CATG00000048359.1,CATG00000048482.1,CATG00000048700.1,CATG00000048994.1,CATG00000049001.1,CATG00000049010.1,CATG00000049026.1,CATG00000049110.1,CATG00000049274.1,CATG00000049366.1,CATG00000049720.1,CATG00000049954.1,CATG00000049961.1,CATG00000050126.1,CATG00000050150.1,CATG00000050337.1,CATG00000050696.1,CATG00000050771.1,CATG00000050836.1,CATG00000050870.1,CATG00000051276.1,CATG00000051288.1,CATG00000051404.1,CATG00000051699.1,CATG00000051827.1,CATG00000051849.1,CATG00000051891.1,CATG00000051900.1,CATG00000051984.1,CATG00000052141.1,CATG00000052142.1,CATG00000052264.1,CATG00000052341.1,CATG00000052397.1,CATG00000052505.1,CATG00000052537.1,CATG00000052649.1,CATG00000052754.1,CATG00000052780.1,CATG00000052842.1,CATG00000052961.1,CATG00000052980.1,CATG00000053006.1,CATG00000053033.1,CATG00000053039.1,CATG00000053082.1,CATG00000053087.1,CATG00000053183.1,CATG00000053323.1,CATG00000053407.1,CATG00000053458.1,CATG00000053477.1,CATG00000053512.1,CATG00000053515.1,CATG00000053609.1,CATG00000053610.1,CATG00000053706.1,CATG00000053862.1,CATG00000053864.1,CATG00000053901.1,CATG00000053916.1,CATG00000053929.1,CATG00000053962.1,CATG00000054017.1,CATG00000054033.1,CATG00000054046.1,CATG00000054048.1,CATG00000054064.1,CATG00000054066.1,CATG00000054226.1,CATG00000054234.1,CATG00000054237.1,CATG00000054240.1,CATG00000054354.1,CATG00000054428.1,CATG00000054473.1,CATG00000054511.1,CATG00000054576.1,CATG00000054591.1,CATG00000054620.1,CATG00000054642.1,CATG00000054646.1,CATG00000054693.1,CATG00000054697.1,CATG00000054859.1,CATG00000054930.1,CATG00000055036.1,CATG00000055359.1,CATG00000055394.1,CATG00000055463.1,CATG00000055484.1,CATG00000055528.1,CATG00000055540.1,CATG00000055877.1,CATG00000055881.1,CATG00000055891.1,CATG00000055909.1,CATG00000055941.1,CATG00000055976.1,CATG00000055988.1,CATG00000055995.1,CATG00000056029.1,CATG00000056054.1,CATG00000056063.1,CATG00000056141.1,CATG00000056142.1,CATG00000056186.1,CATG00000056188.1,CATG00000056280.1,CATG00000056304.1,CATG00000056421.1,CATG00000056908.1,CATG00000056934.1,CATG00000056944.1,CATG00000057103.1,CATG00000057168.1,CATG00000057229.1,CATG00000057232.1,CATG00000057248.1,CATG00000057268.1,CATG00000057275.1,CATG00000057481.1,CATG00000057564.1,CATG00000057602.1,CATG00000057669.1,CATG00000057701.1,CATG00000057733.1,CATG00000057756.1,CATG00000057813.1,CATG00000057822.1,CATG00000057863.1,CATG00000057892.1,CATG00000057926.1,CATG00000057961.1,CATG00000057964.1,CATG00000057998.1,CATG00000058063.1,CATG00000058070.1,CATG00000058072.1,CATG00000058073.1,CATG00000058081.1,CATG00000058095.1,CATG00000058125.1,CATG00000058203.1,CATG00000058214.1,CATG00000058233.1,CATG00000058318.1,CATG00000058572.1,CATG00000058719.1,CATG00000058738.1,CATG00000058739.1,CATG00000058781.1,CATG00000058835.1,CATG00000058866.1,CATG00000058910.1,CATG00000058915.1,CATG00000059027.1,CATG00000059134.1,CATG00000059153.1,CATG00000059154.1,CATG00000059164.1,CATG00000059207.1,CATG00000059224.1,CATG00000059258.1,CATG00000059279.1,CATG00000059304.1,CATG00000059399.1,CATG00000059477.1,CATG00000059598.1,CATG00000059787.1,CATG00000059846.1,CATG00000059978.1,CATG00000060022.1,CATG00000060061.1,CATG00000060149.1,CATG00000060254.1,CATG00000060264.1,CATG00000060295.1,CATG00000060349.1,CATG00000060361.1,CATG00000060398.1,CATG00000060405.1,CATG00000060615.1,CATG00000060668.1,CATG00000060677.1,CATG00000060679.1,CATG00000060685.1,CATG00000060691.1,CATG00000060795.1,CATG00000060811.1,CATG00000060867.1,CATG00000060907.1,CATG00000060913.1,CATG00000061083.1,CATG00000061097.1,CATG00000061182.1,CATG00000061213.1,CATG00000061316.1,CATG00000061376.1,CATG00000061487.1,CATG00000061552.1,CATG00000061596.1,CATG00000061654.1,CATG00000061692.1,CATG00000061768.1,CATG00000061856.1,CATG00000061966.1,CATG00000062196.1,CATG00000062235.1,CATG00000062238.1,CATG00000062240.1,CATG00000062276.1,CATG00000062280.1,CATG00000062476.1,CATG00000062509.1,CATG00000062528.1,CATG00000062574.1,CATG00000062678.1,CATG00000062875.1,CATG00000062991.1,CATG00000063101.1,CATG00000063103.1,CATG00000063189.1,CATG00000063191.1,CATG00000063340.1,CATG00000063343.1,CATG00000063513.1,CATG00000063589.1,CATG00000063691.1,CATG00000063705.1,CATG00000063724.1,CATG00000063728.1,CATG00000063826.1,CATG00000063998.1,CATG00000064074.1,CATG00000064217.1,CATG00000064287.1,CATG00000064299.1,CATG00000064385.1,CATG00000064470.1,CATG00000064694.1,CATG00000064847.1,CATG00000064897.1,CATG00000064910.1,CATG00000064916.1,CATG00000064967.1,CATG00000065042.1,CATG00000065054.1,CATG00000065114.1,CATG00000065307.1,CATG00000065324.1,CATG00000065360.1,CATG00000065372.1,CATG00000065379.1,CATG00000065501.1,CATG00000065699.1,CATG00000065719.1,CATG00000065722.1,CATG00000065895.1,CATG00000066020.1,CATG00000066030.1,CATG00000066191.1,CATG00000066212.1,CATG00000066287.1,CATG00000066314.1,CATG00000066341.1,CATG00000066351.1,CATG00000066476.1,CATG00000066647.1,CATG00000066752.1,CATG00000066805.1,CATG00000066868.1,CATG00000067038.1,CATG00000067298.1,CATG00000067417.1,CATG00000067436.1,CATG00000067469.1,CATG00000067617.1,CATG00000067785.1,CATG00000067862.1,CATG00000068046.1,CATG00000068058.1,CATG00000068089.1,CATG00000068228.1,CATG00000068251.1,CATG00000068272.1,CATG00000068391.1,CATG00000068468.1,CATG00000068520.1,CATG00000068584.1,CATG00000068589.1,CATG00000068989.1,CATG00000069005.1,CATG00000069124.1,CATG00000069256.1,CATG00000069313.1,CATG00000069449.1,CATG00000069478.1,CATG00000069480.1,CATG00000069553.1,CATG00000069907.1,CATG00000070055.1,CATG00000070365.1,CATG00000070422.1,CATG00000070521.1,CATG00000070729.1,CATG00000070838.1,CATG00000071009.1,CATG00000071146.1,CATG00000071188.1,CATG00000071506.1,CATG00000071655.1,CATG00000071663.1,CATG00000071708.1,CATG00000071713.1,CATG00000071765.1,CATG00000071777.1,CATG00000071811.1,CATG00000071884.1,CATG00000071965.1,CATG00000071988.1,CATG00000072010.1,CATG00000072013.1,CATG00000072018.1,CATG00000072024.1,CATG00000072026.1,CATG00000072029.1,CATG00000072049.1,CATG00000072098.1,CATG00000072102.1,CATG00000072246.1,CATG00000072332.1,CATG00000072343.1,CATG00000072358.1,CATG00000072456.1,CATG00000072471.1,CATG00000072538.1,CATG00000072593.1,CATG00000072595.1,CATG00000072622.1,CATG00000072675.1,CATG00000072854.1,CATG00000073082.1,CATG00000073114.1,CATG00000073242.1,CATG00000073288.1,CATG00000073289.1,CATG00000073532.1,CATG00000073720.1,CATG00000073976.1,CATG00000074022.1,CATG00000074070.1,CATG00000074073.1,CATG00000074135.1,CATG00000074406.1,CATG00000074415.1,CATG00000074419.1,CATG00000074423.1,CATG00000074446.1,CATG00000074619.1,CATG00000074664.1,CATG00000074789.1,CATG00000074857.1,CATG00000074991.1,CATG00000074992.1,CATG00000075144.1,CATG00000075151.1,CATG00000075184.1,CATG00000075188.1,CATG00000075194.1,CATG00000075274.1,CATG00000075280.1,CATG00000075306.1,CATG00000075349.1,CATG00000075373.1,CATG00000075406.1,CATG00000075497.1,CATG00000075510.1,CATG00000075534.1,CATG00000075886.1,CATG00000075926.1,CATG00000075954.1,CATG00000076032.1,CATG00000076514.1,CATG00000076574.1,CATG00000076591.1,CATG00000076603.1,CATG00000076723.1,CATG00000076945.1,CATG00000076955.1,CATG00000076977.1,CATG00000076991.1,CATG00000077082.1,CATG00000077438.1,CATG00000077496.1,CATG00000077499.1,CATG00000077514.1,CATG00000077524.1,CATG00000077563.1,CATG00000077569.1,CATG00000077602.1,CATG00000077624.1,CATG00000077739.1,CATG00000077761.1,CATG00000077802.1,CATG00000077809.1,CATG00000077851.1,CATG00000077862.1,CATG00000077899.1,CATG00000077907.1,CATG00000078098.1,CATG00000078201.1,CATG00000078202.1,CATG00000078238.1,CATG00000078371.1,CATG00000078399.1,CATG00000078477.1,CATG00000078481.1,CATG00000078680.1,CATG00000078812.1,CATG00000078825.1,CATG00000078833.1,CATG00000078942.1,CATG00000079011.1,CATG00000079049.1,CATG00000079057.1,CATG00000079065.1,CATG00000079139.1,CATG00000079525.1,CATG00000079668.1,CATG00000079768.1,CATG00000079958.1,CATG00000079979.1,CATG00000079984.1,CATG00000080033.1,CATG00000080151.1,CATG00000080173.1,CATG00000080176.1,CATG00000080192.1,CATG00000080231.1,CATG00000080408.1,CATG00000080416.1,CATG00000080417.1,CATG00000080429.1,CATG00000080439.1,CATG00000080447.1,CATG00000080524.1,CATG00000080584.1,CATG00000080797.1,CATG00000080851.1,CATG00000080853.1,CATG00000080878.1,CATG00000081169.1,CATG00000081287.1,CATG00000081364.1,CATG00000081437.1,CATG00000081468.1,CATG00000081633.1,CATG00000081639.1,CATG00000081641.1,CATG00000081694.1,CATG00000081846.1,CATG00000081852.1,CATG00000081953.1,CATG00000081959.1,CATG00000081974.1,CATG00000082076.1,CATG00000082110.1,CATG00000082126.1,CATG00000082143.1,CATG00000082146.1,CATG00000082241.1,CATG00000082306.1,CATG00000082506.1,CATG00000082526.1,CATG00000082536.1,CATG00000082696.1,CATG00000082803.1,CATG00000082809.1,CATG00000082943.1,CATG00000083004.1,CATG00000083162.1,CATG00000083164.1,CATG00000083332.1,CATG00000083347.1,CATG00000083349.1,CATG00000083404.1,CATG00000083439.1,CATG00000083440.1,CATG00000083443.1,CATG00000083522.1,CATG00000083549.1,CATG00000083669.1,CATG00000083724.1,CATG00000083780.1,CATG00000083795.1,CATG00000083909.1,CATG00000084008.1,CATG00000084264.1,CATG00000084292.1,CATG00000084398.1,CATG00000084507.1,CATG00000084659.1,CATG00000084670.1,CATG00000084711.1,CATG00000084730.1,CATG00000084804.1,CATG00000084834.1,CATG00000084862.1,CATG00000084865.1,CATG00000085038.1,CATG00000085210.1,CATG00000085279.1,CATG00000085303.1,CATG00000085343.1,CATG00000085406.1,CATG00000085547.1,CATG00000085644.1,CATG00000085658.1,CATG00000085674.1,CATG00000085699.1,CATG00000085737.1,CATG00000085791.1,CATG00000085797.1,CATG00000085848.1,CATG00000085913.1,CATG00000085917.1,CATG00000085975.1,CATG00000086002.1,CATG00000086414.1,CATG00000086430.1,CATG00000086438.1,CATG00000086553.1,CATG00000086676.1,CATG00000086722.1,CATG00000086800.1,CATG00000086845.1,CATG00000086881.1,CATG00000087051.1,CATG00000087123.1,CATG00000087178.1,CATG00000087229.1,CATG00000087490.1,CATG00000087590.1,CATG00000087609.1,CATG00000087621.1,CATG00000087698.1,CATG00000087699.1,CATG00000087797.1,CATG00000087815.1,CATG00000087876.1,CATG00000087884.1,CATG00000087935.1,CATG00000087969.1,CATG00000088098.1,CATG00000088138.1,CATG00000088304.1,CATG00000088309.1,CATG00000088311.1,CATG00000088337.1,CATG00000088372.1,CATG00000088394.1,CATG00000088473.1,CATG00000088545.1,CATG00000088549.1,CATG00000088618.1,CATG00000088656.1,CATG00000088674.1,CATG00000088685.1,CATG00000088763.1,CATG00000088862.1,CATG00000088941.1,CATG00000089147.1,CATG00000089174.1,CATG00000089293.1,CATG00000089308.1,CATG00000089353.1,CATG00000089459.1,CATG00000089585.1,CATG00000089590.1,CATG00000089680.1,CATG00000089684.1,CATG00000089695.1,CATG00000089825.1,CATG00000089828.1,CATG00000089843.1,CATG00000090305.1,CATG00000090537.1,CATG00000090628.1,CATG00000090629.1,CATG00000090637.1,CATG00000090664.1,CATG00000090731.1,CATG00000090754.1,CATG00000090795.1,CATG00000090797.1,CATG00000090819.1,CATG00000090825.1,CATG00000090844.1,CATG00000090961.1,CATG00000090991.1,CATG00000091000.1,CATG00000091099.1,CATG00000091219.1,CATG00000091247.1,CATG00000091362.1,CATG00000091464.1,CATG00000091473.1,CATG00000091534.1,CATG00000091678.1,CATG00000091799.1,CATG00000091904.1,CATG00000091921.1,CATG00000091961.1,CATG00000092014.1,CATG00000092119.1,CATG00000092121.1,CATG00000092162.1,CATG00000092531.1,CATG00000092564.1,CATG00000092568.1,CATG00000092581.1,CATG00000092603.1,CATG00000092614.1,CATG00000092657.1,CATG00000092668.1,CATG00000092751.1,CATG00000092752.1,CATG00000092779.1,CATG00000092891.1,CATG00000092952.1,CATG00000093002.1,CATG00000093058.1,CATG00000093063.1,CATG00000093112.1,CATG00000093160.1,CATG00000093190.1,CATG00000093239.1,CATG00000093273.1,CATG00000093297.1,CATG00000093327.1,CATG00000093518.1,CATG00000093672.1,CATG00000093744.1,CATG00000093823.1,CATG00000093892.1,CATG00000093989.1,CATG00000093999.1,CATG00000094163.1,CATG00000094169.1,CATG00000094277.1,CATG00000094290.1,CATG00000094316.1,CATG00000094350.1,CATG00000094466.1,CATG00000094474.1,CATG00000094476.1,CATG00000094486.1,CATG00000094491.1,CATG00000094509.1,CATG00000094596.1,CATG00000094658.1,CATG00000094716.1,CATG00000094721.1,CATG00000094728.1,CATG00000094733.1,CATG00000094822.1,CATG00000094887.1,CATG00000094892.1,CATG00000094911.1,CATG00000094961.1,CATG00000094980.1,CATG00000094983.1,CATG00000095001.1,CATG00000095041.1,CATG00000095051.1,CATG00000095118.1,CATG00000095121.1,CATG00000095444.1,CATG00000095522.1,CATG00000095582.1,CATG00000095605.1,CATG00000095614.1,CATG00000095666.1,CATG00000095701.1,CATG00000095755.1,CATG00000095773.1,CATG00000095785.1,CATG00000095815.1,CATG00000095818.1,CATG00000095982.1,CATG00000096069.1,CATG00000096089.1,CATG00000096098.1,CATG00000096140.1,CATG00000096306.1,CATG00000096332.1,CATG00000096524.1,CATG00000096525.1,CATG00000096630.1,CATG00000096714.1,CATG00000096738.1,CATG00000096841.1,CATG00000096842.1,CATG00000096951.1,CATG00000096977.1,CATG00000097055.1,CATG00000097357.1,CATG00000097390.1,CATG00000097451.1,CATG00000097456.1,CATG00000097465.1,CATG00000097554.1,CATG00000097652.1,CATG00000097657.1,CATG00000097707.1,CATG00000097725.1,CATG00000097758.1,CATG00000097802.1,CATG00000097901.1,CATG00000097905.1,CATG00000097991.1,CATG00000098071.1,CATG00000098129.1,CATG00000098146.1,CATG00000098154.1,CATG00000098250.1,CATG00000098253.1,CATG00000098315.1,CATG00000098346.1,CATG00000098397.1,CATG00000098466.1,CATG00000098473.1,CATG00000098497.1,CATG00000098775.1,CATG00000098907.1,CATG00000099034.1,CATG00000099135.1,CATG00000099385.1,CATG00000099405.1,CATG00000099457.1,CATG00000099557.1,CATG00000099602.1,CATG00000099612.1,CATG00000099627.1,CATG00000099632.1,CATG00000099990.1,CATG00000100062.1,CATG00000100131.1,CATG00000100233.1,CATG00000100241.1,CATG00000100509.1,CATG00000100625.1,CATG00000100659.1,CATG00000100676.1,CATG00000100706.1,CATG00000101011.1,CATG00000101063.1,CATG00000101171.1,CATG00000101183.1,CATG00000101205.1,CATG00000101245.1,CATG00000101268.1,CATG00000101272.1,CATG00000101363.1,CATG00000101372.1,CATG00000101427.1,CATG00000101468.1,CATG00000101497.1,CATG00000101517.1,CATG00000101535.1,CATG00000101542.1,CATG00000101639.1,CATG00000101644.1,CATG00000101660.1,CATG00000101708.1,CATG00000101882.1,CATG00000102004.1,CATG00000102061.1,CATG00000102257.1,CATG00000102258.1,CATG00000102325.1,CATG00000102375.1,CATG00000102414.1,CATG00000102471.1,CATG00000102516.1,CATG00000102592.1,CATG00000102623.1,CATG00000103032.1,CATG00000103072.1,CATG00000103094.1,CATG00000103117.1,CATG00000103135.1,CATG00000103299.1,CATG00000103331.1,CATG00000103342.1,CATG00000103394.1,CATG00000103428.1,CATG00000103432.1,CATG00000103507.1,CATG00000103584.1,CATG00000103788.1,CATG00000104120.1,CATG00000104172.1,CATG00000104271.1,CATG00000104357.1,CATG00000104381.1,CATG00000104402.1,CATG00000104407.1,CATG00000104409.1,CATG00000104412.1,CATG00000104457.1,CATG00000104472.1,CATG00000104480.1,CATG00000104616.1,CATG00000104644.1,CATG00000104690.1,CATG00000104824.1,CATG00000104902.1,CATG00000104911.1,CATG00000104923.1,CATG00000104942.1,CATG00000105045.1,CATG00000105259.1,CATG00000105286.1,CATG00000105402.1,CATG00000105464.1,CATG00000105544.1,CATG00000105545.1,CATG00000105548.1,CATG00000105769.1,CATG00000105770.1,CATG00000105780.1,CATG00000105927.1,CATG00000105946.1,CATG00000106073.1,CATG00000106109.1,CATG00000106110.1,CATG00000106214.1,CATG00000106279.1,CATG00000106304.1,CATG00000106346.1,CATG00000106639.1,CATG00000106920.1,CATG00000107014.1,CATG00000107019.1,CATG00000107100.1,CATG00000107111.1,CATG00000107227.1,CATG00000107369.1,CATG00000107433.1,CATG00000107529.1,CATG00000107607.1,CATG00000107640.1,CATG00000107689.1,CATG00000108031.1,CATG00000108131.1,CATG00000108287.1,CATG00000108306.1,CATG00000108329.1,CATG00000108345.1,CATG00000108399.1,CATG00000108403.1,CATG00000108456.1,CATG00000108477.1,CATG00000108527.1,CATG00000108541.1,CATG00000108572.1,CATG00000108673.1,CATG00000108809.1,CATG00000108815.1,CATG00000108830.1,CATG00000108835.1,CATG00000108839.1,CATG00000108922.1,CATG00000109000.1,CATG00000109046.1,CATG00000109118.1,CATG00000109127.1,CATG00000109242.1,CATG00000109254.1,CATG00000109309.1,CATG00000109338.1,CATG00000109339.1,CATG00000109345.1,CATG00000109532.1,CATG00000109535.1,CATG00000109643.1,CATG00000109741.1,CATG00000109763.1,CATG00000109831.1,CATG00000109848.1,CATG00000109887.1,CATG00000109896.1,CATG00000109912.1,CATG00000109940.1,CATG00000109954.1,CATG00000109967.1,CATG00000109981.1,CATG00000110061.1,CATG00000110071.1,CATG00000110095.1,CATG00000110197.1,CATG00000110211.1,CATG00000110377.1,CATG00000110403.1,CATG00000110436.1,CATG00000110688.1,CATG00000110751.1,CATG00000110752.1,CATG00000110773.1,CATG00000110795.1,CATG00000110805.1,CATG00000110822.1,CATG00000111126.1,CATG00000111164.1,CATG00000111174.1,CATG00000111273.1,CATG00000111460.1,CATG00000111602.1,CATG00000111607.1,CATG00000111634.1,CATG00000111648.1,CATG00000111993.1,CATG00000112015.1,CATG00000112146.1,CATG00000112233.1,CATG00000112351.1,CATG00000112403.1,CATG00000112641.1,CATG00000112642.1,CATG00000112643.1,CATG00000112646.1,CATG00000112657.1,CATG00000112709.1,CATG00000112948.1,CATG00000113223.1,CATG00000113234.1,CATG00000113238.1,CATG00000113261.1,CATG00000113275.1,CATG00000113528.1,CATG00000113607.1,CATG00000113636.1,CATG00000113673.1,CATG00000113677.1,CATG00000113693.1,CATG00000113699.1,CATG00000113734.1,CATG00000113861.1,CATG00000113892.1,CATG00000114008.1,CATG00000114029.1,CATG00000114144.1,CATG00000114145.1,CATG00000114148.1,CATG00000114165.1,CATG00000114354.1,CATG00000114514.1,CATG00000114643.1,CATG00000115249.1,CATG00000115291.1,CATG00000115378.1,CATG00000115382.1,CATG00000115386.1,CATG00000115472.1,CATG00000115490.1,CATG00000115498.1,CATG00000115499.1,CATG00000115525.1,CATG00000115607.1,CATG00000115724.1,CATG00000115855.1,CATG00000116003.1,CATG00000116021.1,CATG00000116086.1,CATG00000116148.1,CATG00000116207.1,CATG00000116275.1,CATG00000116278.1,CATG00000116280.1,CATG00000116437.1,CATG00000116512.1,CATG00000116526.1,CATG00000116554.1,CATG00000116576.1,CATG00000116577.1,CATG00000116622.1,CATG00000116822.1,CATG00000116951.1,CATG00000116973.1,CATG00000116995.1,CATG00000117002.1,CATG00000117005.1,CATG00000117022.1,CATG00000117066.1,CATG00000117224.1,CATG00000117227.1,CATG00000117336.1,CATG00000117352.1,CATG00000117364.1,CATG00000117368.1,CATG00000117381.1,CATG00000117428.1,CATG00000117497.1,CATG00000117523.1,CATG00000117623.1,CATG00000117630.1,CATG00000117656.1,CATG00000117657.1,CATG00000117677.1,CATG00000117930.1,CATG00000118075.1,CATG00000118077.1,CATG00000118215.1,CATG00000118225.1,CATG00000118287.1,CATG00000118316.1,CATG00000118331.1,CATG00000118425.1,ENSG00000001461.12,ENSG00000001629.5,ENSG00000001631.10,ENSG00000002746.10,ENSG00000003147.13,ENSG00000003756.12,ENSG00000003987.9,ENSG00000004660.10,ENSG00000004766.11,ENSG00000004777.14,ENSG00000004848.6,ENSG00000005108.11,ENSG00000005175.5,ENSG00000005249.8,ENSG00000005379.11,ENSG00000005483.15,ENSG00000005810.13,ENSG00000005981.8,ENSG00000006071.7,ENSG00000006116.3,ENSG00000006125.12,ENSG00000006210.6,ENSG00000006283.13,ENSG00000006377.9,ENSG00000006530.11,ENSG00000006715.11,ENSG00000006740.12,ENSG00000006837.7,ENSG00000007001.8,ENSG00000007168.8,ENSG00000007174.13,ENSG00000007237.14,ENSG00000007516.9,ENSG00000007923.11,ENSG00000008056.8,ENSG00000008086.6,ENSG00000008118.5,ENSG00000008277.10,ENSG00000008294.16,ENSG00000008300.10,ENSG00000008735.10,ENSG00000008869.7,E</t>
  </si>
  <si>
    <t>UBERON:0003124</t>
  </si>
  <si>
    <t>chorion</t>
  </si>
  <si>
    <t>the outermost extraembryonic membrane</t>
  </si>
  <si>
    <t>CNhs10627,CNhs11079,CNhs11386,CNhs12037,CNhs12380,CNhs12504,CNhs12506</t>
  </si>
  <si>
    <t>CATG00000000070.1,CATG00000001347.1,CATG00000001354.1,CATG00000001487.1,CATG00000001520.1,CATG00000002329.1,CATG00000002616.1,CATG00000002849.1,CATG00000003158.1,CATG00000004063.1,CATG00000004187.1,CATG00000004539.1,CATG00000005003.1,CATG00000005581.1,CATG00000005924.1,CATG00000006321.1,CATG00000006780.1,CATG00000007760.1,CATG00000007803.1,CATG00000008982.1,CATG00000008983.1,CATG00000008986.1,CATG00000008997.1,CATG00000008998.1,CATG00000009007.1,CATG00000009375.1,CATG00000009913.1,CATG00000010559.1,CATG00000010836.1,CATG00000011013.1,CATG00000011990.1,CATG00000011999.1,CATG00000012716.1,CATG00000012932.1,CATG00000013219.1,CATG00000013573.1,CATG00000014061.1,CATG00000014139.1,CATG00000014197.1,CATG00000015870.1,CATG00000016234.1,CATG00000016238.1,CATG00000016288.1,CATG00000016624.1,CATG00000016639.1,CATG00000016910.1,CATG00000017910.1,CATG00000018500.1,CATG00000019241.1,CATG00000019701.1,CATG00000020954.1,CATG00000021540.1,CATG00000022125.1,CATG00000022162.1,CATG00000022591.1,CATG00000022667.1,CATG00000022668.1,CATG00000023073.1,CATG00000023609.1,CATG00000023611.1,CATG00000024273.1,CATG00000024305.1,CATG00000024719.1,CATG00000025227.1,CATG00000026720.1,CATG00000028646.1,CATG00000028813.1,CATG00000029105.1,CATG00000030161.1,CATG00000030837.1,CATG00000031272.1,CATG00000031332.1,CATG00000031360.1,CATG00000031386.1,CATG00000031389.1,CATG00000031391.1,CATG00000031401.1,CATG00000031566.1,CATG00000031856.1,CATG00000031864.1,CATG00000033273.1,CATG00000033616.1,CATG00000034041.1,CATG00000034295.1,CATG00000035051.1,CATG00000035304.1,CATG00000035504.1,CATG00000037058.1,CATG00000037168.1,CATG00000037192.1,CATG00000037497.1,CATG00000037513.1,CATG00000037735.1,CATG00000038157.1,CATG00000038182.1,CATG00000038192.1,CATG00000038456.1,CATG00000038771.1,CATG00000038779.1,CATG00000038948.1,CATG00000039799.1,CATG00000039899.1,CATG00000040450.1,CATG00000041504.1,CATG00000041753.1,CATG00000042036.1,CATG00000042424.1,CATG00000042591.1,CATG00000042600.1,CATG00000042982.1,CATG00000043076.1,CATG00000043330.1,CATG00000043591.1,CATG00000043860.1,CATG00000045321.1,CATG00000045322.1,CATG00000045328.1,CATG00000045337.1,CATG00000046051.1,CATG00000046365.1,CATG00000046561.1,CATG00000046562.1,CATG00000046565.1,CATG00000046566.1,CATG00000046567.1,CATG00000046568.1,CATG00000047045.1,CATG00000047060.1,CATG00000047162.1,CATG00000047168.1,CATG00000047169.1,CATG00000047170.1,CATG00000047181.1,CATG00000047607.1,CATG00000047802.1,CATG00000048101.1,CATG00000049272.1,CATG00000049538.1,CATG00000049912.1,CATG00000049941.1,CATG00000050049.1,CATG00000050740.1,CATG00000051543.1,CATG00000051544.1,CATG00000051870.1,CATG00000052877.1,CATG00000053171.1,CATG00000053313.1,CATG00000053516.1,CATG00000053830.1,CATG00000054370.1,CATG00000054983.1,CATG00000055078.1,CATG00000055146.1,CATG00000055276.1,CATG00000055285.1,CATG00000055986.1,CATG00000055987.1,CATG00000056055.1,CATG00000056056.1,CATG00000056065.1,CATG00000056187.1,CATG00000056426.1,CATG00000056833.1,CATG00000056893.1,CATG00000057049.1,CATG00000057342.1,CATG00000057494.1,CATG00000058376.1,CATG00000058476.1,CATG00000058518.1,CATG00000058556.1,CATG00000058845.1,CATG00000058898.1,CATG00000060233.1,CATG00000060899.1,CATG00000060900.1,CATG00000060901.1,CATG00000060979.1,CATG00000061721.1,CATG00000062252.1,CATG00000062690.1,CATG00000062846.1,CATG00000063860.1,CATG00000064707.1,CATG00000064710.1,CATG00000064764.1,CATG00000064766.1,CATG00000064769.1,CATG00000065180.1,CATG00000065251.1,CATG00000065822.1,CATG00000065963.1,CATG00000066133.1,CATG00000066646.1,CATG00000066707.1,CATG00000066957.1,CATG00000067637.1,CATG00000067739.1,CATG00000068589.1,CATG00000068796.1,CATG00000070468.1,CATG00000070724.1,CATG00000071722.1,CATG00000071748.1,CATG00000071753.1,CATG00000072299.1,CATG00000072349.1,CATG00000072584.1,CATG00000072677.1,CATG00000074079.1,CATG00000074316.1,CATG00000074461.1,CATG00000074545.1,CATG00000075246.1,CATG00000075441.1,CATG00000076567.1,CATG00000077150.1,CATG00000077372.1,CATG00000078011.1,CATG00000080407.1,CATG00000080876.1,CATG00000080959.1,CATG00000081948.1,CATG00000082051.1,CATG00000082096.1,CATG00000082102.1,CATG00000082616.1,CATG00000082681.1,CATG00000082684.1,CATG00000082772.1,CATG00000083054.1,CATG00000083861.1,CATG00000084678.1,CATG00000085516.1,CATG00000086193.1,CATG00000086213.1,CATG00000087225.1,CATG00000088218.1,CATG00000088641.1,CATG00000090248.1,CATG00000090255.1,CATG00000090880.1,CATG00000090997.1,CATG00000091626.1,CATG00000092198.1,CATG00000092216.1,CATG00000092691.1,CATG00000094880.1,CATG00000095548.1,CATG00000095724.1,CATG00000095926.1,CATG00000096636.1,CATG00000096817.1,CATG00000096894.1,CATG00000097174.1,CATG00000097457.1,CATG00000097511.1,CATG00000097867.1,CATG00000098278.1,CATG00000098378.1,CATG00000098648.1,CATG00000098748.1,CATG00000098773.1,CATG00000100586.1,CATG00000101346.1,CATG00000101754.1,CATG00000101885.1,CATG00000101886.1,CATG00000101903.1,CATG00000102517.1,CATG00000103269.1,CATG00000103390.1,CATG00000104004.1,CATG00000104225.1,CATG00000105411.1,CATG00000105889.1,CATG00000106061.1,CATG00000106146.1,CATG00000106881.1,CATG00000106954.1,CATG00000107094.1,CATG00000107166.1,CATG00000107219.1,CATG00000107304.1,CATG00000107401.1,CATG00000108420.1,CATG00000108571.1,CATG00000108835.1,CATG00000108840.1,CATG00000108871.1,CATG00000108889.1,CATG00000109901.1,CATG00000109919.1,CATG00000109964.1,CATG00000110053.1,CATG00000110151.1,CATG00000110942.1,CATG00000111179.1,CATG00000112878.1,CATG00000113726.1,CATG00000113814.1,CATG00000114351.1,CATG00000114575.1,CATG00000116309.1,CATG00000116317.1,CATG00000116501.1,CATG00000116783.1,CATG00000117079.1,CATG00000117262.1,CATG00000117277.1,CATG00000117309.1,CATG00000118018.1,CATG00000118022.1,CATG00000118061.1,ENSG00000002726.15,ENSG00000006659.8,ENSG00000008323.11,ENSG00000012171.13,ENSG00000046604.8,ENSG00000052344.11,ENSG00000053747.11,ENSG00000057294.9,ENSG00000064195.7,ENSG00000065618.12,ENSG00000067606.11,ENSG00000069812.7,ENSG00000070404.5,ENSG00000075702.12,ENSG00000077274.7,ENSG00000082438.11,ENSG00000082497.7,ENSG00000083307.6,ENSG00000083782.3,ENSG00000085465.11,ENSG00000085741.8,ENSG00000087510.5,ENSG00000088280.14,ENSG00000089116.3,ENSG00000091128.8,ENSG00000092929.7,ENSG00000094755.12,ENSG00000095596.7,ENSG00000099812.6,ENSG00000099869.6,ENSG00000099953.5,ENSG00000100234.11,ENSG00000100593.13,ENSG00000100867.10,ENSG00000101197.8,ENSG00000101951.12,ENSG00000102243.8,ENSG00000102760.12,ENSG00000102854.10,ENSG00000102886.10,ENSG00000102890.10,ENSG00000103546.14,ENSG00000104892.12,ENSG00000105143.8,ENSG00000105246.5,ENSG00000105519.8,ENSG00000105877.13,ENSG00000105880.4,ENSG00000105989.4,ENSG00000106302.5,ENSG00000107485.11,ENSG00000108244.12,ENSG00000108786.6,ENSG00000108813.9,ENSG00000110195.7,ENSG00000110375.2,ENSG00000110723.7,ENSG00000111057.6,ENSG00000111339.6,ENSG00000112414.10,ENSG00000112559.9,ENSG00000112902.7,ENSG00000113196.2,ENSG00000113396.8,ENSG00000113494.12,ENSG00000114251.9,ENSG00000114270.11,ENSG00000114638.3,ENSG00000115221.6,ENSG00000115414.14,ENSG00000115468.7,ENSG00000115596.3,ENSG00000116017.6,ENSG00000116183.6,ENSG00000116774.7,ENSG00000117394.15,ENSG00000120149.7,ENSG00000122133.12,ENSG00000123243.10,ENSG00000123572.12,ENSG00000123999.4,ENSG00000124143.6,ENSG00000124466.8,ENSG00000125731.8,ENSG00000125850.6,ENSG00000126467.6,ENSG00000128422.11,ENSG00000129354.7,ENSG00000129521.9,ENSG00000129757.8,ENSG00000130222.6,ENSG00000130513.6,ENSG00000130600.11,ENSG00000130762.10,ENSG00000130829.13,ENSG00000131746.8,ENSG00000131941.3,ENSG00000132517.10,ENSG00000132698.9,ENSG00000132746.10,ENSG00000132854.14,ENSG00000133466.9,ENSG00000133519.8,ENSG00000134258.12,ENSG00000134760.5,ENSG00000134762.12,ENSG00000135480.10,ENSG00000135919.8,ENSG00000136155.12,ENSG00000136695.10,ENSG00000136826.10,ENSG00000137203.6,ENSG00000137270.10,ENSG00000137460.4,ENSG00000137699.12,ENSG00000137868.14,ENSG00000138271.4,ENSG00000139629.11,ENSG00000139973.11,ENSG00000140459.13,ENSG00000141738.9,ENSG00000141744.3,ENSG00000142623.8,ENSG00000142677.3,ENSG00000142910.11,ENSG00000142949.12,ENSG00000143061.13,ENSG00000143125.5,ENSG00000143140.6,ENSG00000143217.7,ENSG00000143320.4,ENSG00000143382.9,ENSG00000143882.5,ENSG00000144648.10,ENSG00000144824.15,ENSG00000146373.12,ENSG00000146648.11,ENSG00000147041.7,ENSG00000147257.9,ENSG00000148344.10,ENSG00000149043.12,ENSG00000149300.5,ENSG00000149596.6,ENSG00000150048.6,ENSG00000153294.7,ENSG00000154127.5,ENSG00000154274.10,ENSG00000154764.5,ENSG00000154914.12,ENSG00000155066.11,ENSG00000155269.7,ENSG00000155622.6,ENSG00000156009.5,ENSG00000156269.4,ENSG00000158014.10,ENSG00000158246.7,ENSG00000158769.13,ENSG00000159348.8,ENSG00000159871.10,ENSG00000162817.6,ENSG00000163141.14,ENSG00000163145.8,ENSG00000163283.6,ENSG00000163701.14,ENSG00000164007.6,ENSG00000164488.7,ENSG00000164695.4,ENSG00000164855.11,ENSG00000165621.4,ENSG00000166145.10,ENSG00000166546.9,ENSG00000166863.7,ENSG00000166961.10,ENSG00000167103.7,ENSG00000167244.13,ENSG00000167549.14,ENSG00000167634.8,ENSG00000167644.7,ENSG00000167916.4,ENSG00000168143.8,ENSG00000168487.13,ENSG00000168679.13,ENSG00000169242.7,ENSG00000169495.4,ENSG00000169550.8,ENSG00000169583.12,ENSG00000170209.4,ENSG00000170465.9,ENSG00000170498.7,ENSG00000170549.3,ENSG00000170561.8,ENSG00000170848.11,ENSG00000170965.5,ENSG00000171219.8,ENSG00000171345.9,ENSG00000171402.10,ENSG00000171403.5,ENSG00000171956.5,ENSG00000172296.8,ENSG00000172818.5,ENSG00000172901.15,ENSG00000173156.2,ENSG00000173212.4,ENSG00000173578.6,ENSG00000174156.9,ENSG00000174343.5,ENSG00000174640.8,ENSG00000174792.6,ENSG00000174945.9,ENSG00000175315.2,ENSG00000175318.7,ENSG00000175707.7,ENSG00000176092.9,ENSG00000176532.3,ENSG00000176907.3,ENSG00000176979.8,ENSG00000176984.2,ENSG00000177106.10,ENSG00000177494.5,ENSG00000178150.4,ENSG00000178776.4,ENSG00000178826.6,ENSG00000179046.4,ENSG00000179256.2,ENSG00000179913.6,ENSG00000180176.10,ENSG00000181126.9,ENSG00000181143.11,ENSG00000181392.10,ENSG00000181652.14,ENSG00000182261.3,ENSG00000182585.5,ENSG00000182752.8,ENSG00000183114.6,ENSG00000183128.7,ENSG00000183531.1,ENSG00000183668.13,ENSG00000183691.4,ENSG00000183770.5,ENSG00000183822.2,ENSG00000184029.5,ENSG00000184160.6,ENSG00000184363.5,ENSG00000184564.8,ENSG00000184984.8,ENSG00000185168.5,ENSG00000185247.10,ENSG00000185332.2,ENSG00000185559.9,ENSG00000185668.5,ENSG00000185751.4,ENSG00000185761.6,ENSG00000186212.2,ENSG00000186493.7,ENSG00000186567.8,ENSG00000186652.5,ENSG00000186847.5,ENSG00000187156.4,ENSG00000187461.5,ENSG00000187600.8,ENSG00000187714.5,ENSG00000188910.7,ENSG00000188984.7,ENSG00000189120.3,ENSG00000189143.8,ENSG00000189280.3,ENSG00000189433.5,ENSG00000197308.4,ENSG00000197406.6,ENSG00000197614.6,ENSG00000197934.4,ENSG00000198054.7,ENSG00000198959.7,ENSG00000203499.6,ENSG00000203857.5,ENSG00000203897.3,ENSG00000203907.5,ENSG00000204128.5,ENSG00000204362.5,ENSG00000204414.7,ENSG00000204421.2,ENSG00000204539.3,ENSG00000204540.6,ENSG00000204632.7,ENSG00000204644.5,ENSG00000204832.5,ENSG00000204941.9,ENSG00000205420.6,ENSG00000205628.2,ENSG00000206262.4,ENSG00000206341.6,ENSG00000206538.3,ENSG00000211530.1,ENSG00000212710.3,ENSG00000213148.3,ENSG00000213225.6,ENSG00000214049.6,ENSG00000214530.3,ENSG00000218014.1,ENSG00000218416.3,ENSG00000219607.2,ENSG00000221389.1,ENSG00000221826.5,ENSG00000223573.2,ENSG00000223617.1,ENSG00000223783.1,ENSG00000223813.2,ENSG00000224057.1,ENSG00000224511.1,ENSG00000224520.2,ENSG00000224652.1,ENSG00000224658.1,ENSG00000224930.2,ENSG00000224945.1,ENSG00000225077.2,ENSG00000225778.1,ENSG00000225877.1,ENSG00000225950.3,ENSG00000225996.2,ENSG00000226005.3,ENSG00000226044.1,ENSG00000226416.1,ENSG00000226535.1,ENSG00000226762.1,ENSG00000226933.1,ENSG00000226965.1,ENSG00000227471.4,ENSG00000227479.1,ENSG00000227603.1,ENSG00000228100.1,ENSG00000228707.1,ENSG00000228742.5,ENSG00000228917.1,ENSG00000228933.3,ENSG00000229028.2,ENSG00000229142.1,ENSG00000229401.1,ENSG00000229636.2,ENSG00000229950.1,ENSG00000230638.3,ENSG00000230695.1,ENSG00000230716.3,ENSG00000230825.1,ENSG00000230899.1,ENSG00000231203.1,ENSG00000231213.2,ENSG00000231216.1,ENSG00000231336.1,ENSG00000231426.1,ENSG00000231713.2,ENSG00000231802.1,ENSG00000231826.1,ENSG00000231851.1,ENSG00000232316.1,ENSG00000232453.1,ENSG00000232638.1,ENSG00000232987.1,ENSG00000233056.1,ENSG00000233124.1,ENSG00000233186.2,ENSG00000233379.1,ENSG00000233536.2,ENSG00000233579.1,ENSG00000233725.3,ENSG00000233828.2,ENSG00000233952.1,ENSG00000233978.1,ENSG00000234678.1,ENSG00000234948.1,ENSG00000235124.1,ENSG00000235139.2,ENSG00000235243.1,ENSG00000236028.1,ENSG00000236054.1,ENSG00000236393.1,ENSG00000236449.1,ENSG00000237330.2,ENSG00000237339.1,ENSG00000237813.3,ENSG00000238222.3,ENSG00000238266.1,ENSG00000238464.1,ENSG00000239887.3,ENSG00000240747.3,ENSG00000240801.1,ENSG00000241416.1,ENSG00000242136.1,ENSG00000242221.4,ENSG00000242568.1,ENSG00000242781.1,ENSG00000242950.2,ENSG00000243130.3,ENSG00000243137.3,ENSG00000243350.1,ENSG00000243715.1,ENSG00000243753.1,ENSG00000244176.1,ENSG00000244280.1,ENSG00000244300.2,ENSG00000244326.2,ENSG00000244578.1,ENSG00000248103.1,ENSG00000248131.1,ENSG00000248370.1,ENSG00000248494.1,ENSG00000248515.1,ENSG00000248538.2,ENSG00000248568.1,ENSG00000248712.3,ENSG00000248783.1,ENSG00000248954.1,ENSG00000249267.2,ENSG00000249321.1,ENSG00000249505.1,ENSG00000249531.2,ENSG00000249590.3,ENSG00000250539.1,ENSG00000251095.2,ENSG00000251533.2,ENSG00000251574.2,ENSG00000253138.1,ENSG00000253270.1,ENSG00000253348.1,ENSG00000253660.1,ENSG00000253679.1,ENSG00000253775.1,ENSG00000253886.1,ENSG00000253967.1,ENSG00000254024.1,ENSG00000254101.1,ENSG00000254153.1,ENSG00000254202.1,ENSG00000254285.2,ENSG00000254636.1,ENSG00000254951.3,ENSG00000255317.1,ENSG00000255824.1,ENSG00000256276.1,ENSG00000256913.1,ENSG00000257512.1,ENSG00000257528.1,ENSG00000257671.1,ENSG00000257894.1,ENSG00000258038.1,ENSG00000258081.3,ENSG00000258115.1,ENSG00000258279.2,ENSG00000258411.2,ENSG00000258430.1,ENSG00000258552.1,ENSG00000258624.1,ENSG00000258740.1,ENSG00000258897.1,ENSG00000258918.1,ENSG00000259038.1,ENSG00000259423.1,ENSG00000259627.1,ENSG00000259727.1,ENSG00000260239.1,ENSG00000260604.1,ENSG00000260673.1,ENSG00000260676.1,ENSG00000260899.1,ENSG00000261092.1,ENSG00000261632.1,ENSG00000261761.2,ENSG00000262117.1,ENSG00000263711.1,ENSG00000264175.1,ENSG00000264831.1,ENSG00000265039.1,ENSG00000265096.1,ENSG00000265246.1,ENSG00000265971.1,ENSG00000266999.1,ENSG00000267055.1,ENSG00000267069.1,ENSG00000267603.1,ENSG00000267943.1,ENSG00000268297.1,ENSG00000268621.1,ENSG00000268713.1,ENSG00000268791.1,ENSG00000268894.2,ENSG00000269099.1,ENSG00000269289.1,ENSG00000269855.1,ENSG00000270362.1,ENSG00000271758.1,ENSG00000272411.1,ENSG00000273090.1,ENSG00000273186.1,ENSG00000273291.1,ENSG00000273328.1</t>
  </si>
  <si>
    <t>UBERON:0003126</t>
  </si>
  <si>
    <t>trachea</t>
  </si>
  <si>
    <t>The trachea is the portion of the airway that attaches to the bronchi as it branches [GO:dph].</t>
  </si>
  <si>
    <t>CNhs10635,CNhs11092,CNhs11329,CNhs11766,CNhs11993,CNhs12051,CNhs12894</t>
  </si>
  <si>
    <t>CATG00000008985.1,CATG00000008986.1,CATG00000011590.1,CATG00000011625.1,CATG00000011832.1,CATG00000011990.1,CATG00000018328.1,CATG00000019377.1,CATG00000019911.1,CATG00000028650.1,CATG00000030837.1,CATG00000031391.1,CATG00000034601.1,CATG00000044412.1,CATG00000046685.1,CATG00000048744.1,CATG00000052461.1,CATG00000055108.1,CATG00000056950.1,CATG00000057355.1,CATG00000063289.1,CATG00000067893.1,CATG00000068130.1,CATG00000076016.1,CATG00000079741.1,CATG00000082684.1,CATG00000082772.1,CATG00000087326.1,CATG00000087443.1,CATG00000088062.1,CATG00000091534.1,CATG00000092342.1,CATG00000094825.1,CATG00000098779.1,CATG00000099944.1,CATG00000103372.1,CATG00000108639.1,CATG00000109844.1,CATG00000113221.1,CATG00000116398.1,CATG00000116501.1,ENSG00000016602.8,ENSG00000019186.5,ENSG00000049283.13,ENSG00000057149.10,ENSG00000058085.10,ENSG00000062038.9,ENSG00000064270.8,ENSG00000070526.10,ENSG00000073282.8,ENSG00000086548.8,ENSG00000087916.7,ENSG00000092295.7,ENSG00000099812.6,ENSG00000100558.4,ENSG00000105388.10,ENSG00000106541.7,ENSG00000108602.13,ENSG00000111012.5,ENSG00000117407.12,ENSG00000117472.5,ENSG00000120055.5,ENSG00000120471.10,ENSG00000124107.5,ENSG00000124143.6,ENSG00000124664.6,ENSG00000128422.11,ENSG00000129194.3,ENSG00000129514.4,ENSG00000131746.8,ENSG00000135373.8,ENSG00000136327.6,ENSG00000137440.3,ENSG00000137648.12,ENSG00000137709.5,ENSG00000142273.6,ENSG00000147689.12,ENSG00000148346.7,ENSG00000149021.2,ENSG00000153292.11,ENSG00000153802.7,ENSG00000156413.9,ENSG00000157992.8,ENSG00000164078.8,ENSG00000165272.10,ENSG00000165474.5,ENSG00000165905.12,ENSG00000166670.5,ENSG00000167644.7,ENSG00000171124.8,ENSG00000171345.9,ENSG00000174564.8,ENSG00000174950.6,ENSG00000175793.10,ENSG00000176826.11,ENSG00000177627.5,ENSG00000179869.10,ENSG00000182795.12,ENSG00000183644.9,ENSG00000185467.7,ENSG00000186081.7,ENSG00000186474.11,ENSG00000188277.8,ENSG00000188910.7,ENSG00000189334.4,ENSG00000189377.4,ENSG00000196754.6,ENSG00000196878.8,ENSG00000197641.7,ENSG00000198643.2,ENSG00000199426.1,ENSG00000203499.6,ENSG00000204385.6,ENSG00000204542.2,ENSG00000204618.4,ENSG00000205420.6,ENSG00000206075.9,ENSG00000213906.5,ENSG00000230439.2,ENSG00000230937.5,ENSG00000231870.4,ENSG00000234602.3,ENSG00000236028.1,ENSG00000236961.1,ENSG00000238837.3,ENSG00000239365.2,ENSG00000239552.2,ENSG00000247844.1,ENSG00000249007.1,ENSG00000250158.1,ENSG00000251191.3,ENSG00000251307.1,ENSG00000251381.2,ENSG00000253339.1,ENSG00000254142.2,ENSG00000254261.1,ENSG00000259230.1,ENSG00000259459.1,ENSG00000265660.1,ENSG00000267881.1,ENSG00000273118.1</t>
  </si>
  <si>
    <t>UBERON:0003133</t>
  </si>
  <si>
    <t>reproductive organ</t>
  </si>
  <si>
    <t>An organ involved in reproduction</t>
  </si>
  <si>
    <t>CNhs10618,CNhs10626,CNhs10627,CNhs10632,CNhs10851,CNhs11079,CNhs11386,CNhs11676,CNhs11927,CNhs12037,CNhs12846,CNhs12847,CNhs12850,CNhs12851,CNhs12854,CNhs12998</t>
  </si>
  <si>
    <t>CATG00000001167.1,CATG00000001258.1,CATG00000002849.1,CATG00000002986.1,CATG00000003084.1,CATG00000005325.1,CATG00000005953.1,CATG00000006028.1,CATG00000007803.1,CATG00000008024.1,CATG00000009913.1,CATG00000011984.1,CATG00000011990.1,CATG00000013436.1,CATG00000018618.1,CATG00000019931.1,CATG00000022090.1,CATG00000022162.1,CATG00000022193.1,CATG00000023164.1,CATG00000023834.1,CATG00000026740.1,CATG00000030122.1,CATG00000030514.1,CATG00000030990.1,CATG00000031272.1,CATG00000031684.1,CATG00000033033.1,CATG00000033273.1,CATG00000033736.1,CATG00000035051.1,CATG00000036288.1,CATG00000036596.1,CATG00000037143.1,CATG00000037287.1,CATG00000037292.1,CATG00000038087.1,CATG00000038192.1,CATG00000038623.1,CATG00000039899.1,CATG00000042036.1,CATG00000042600.1,CATG00000043591.1,CATG00000043898.1,CATG00000043919.1,CATG00000044753.1,CATG00000047060.1,CATG00000047607.1,CATG00000047643.1,CATG00000048246.1,CATG00000049830.1,CATG00000052943.1,CATG00000053438.1,CATG00000053516.1,CATG00000054930.1,CATG00000054931.1,CATG00000055048.1,CATG00000056291.1,CATG00000056449.1,CATG00000056451.1,CATG00000056574.1,CATG00000056809.1,CATG00000057239.1,CATG00000058127.1,CATG00000058376.1,CATG00000058818.1,CATG00000058898.1,CATG00000060393.1,CATG00000060576.1,CATG00000060577.1,CATG00000066323.1,CATG00000067089.1,CATG00000067207.1,CATG00000067637.1,CATG00000067783.1,CATG00000068678.1,CATG00000070512.1,CATG00000070943.1,CATG00000071332.1,CATG00000071334.1,CATG00000071451.1,CATG00000071656.1,CATG00000074316.1,CATG00000074739.1,CATG00000075560.1,CATG00000077372.1,CATG00000077986.1,CATG00000078017.1,CATG00000078976.1,CATG00000079285.1,CATG00000079982.1,CATG00000081784.1,CATG00000083144.1,CATG00000083449.1,CATG00000086193.1,CATG00000086965.1,CATG00000087736.1,CATG00000087927.1,CATG00000090208.1,CATG00000095061.1,CATG00000095711.1,CATG00000095931.1,CATG00000096143.1,CATG00000097174.1,CATG00000101557.1,CATG00000103353.1,CATG00000106070.1,CATG00000107166.1,CATG00000107390.1,CATG00000107836.1,CATG00000108865.1,CATG00000108922.1,CATG00000109683.1,CATG00000109882.1,CATG00000109942.1,CATG00000112807.1,CATG00000113077.1,CATG00000114068.1,CATG00000115684.1,ENSG00000004799.7,ENSG00000004838.9,ENSG00000005073.5,ENSG00000006047.8,ENSG00000008196.8,ENSG00000010361.9,ENSG00000012171.13,ENSG00000012223.8,ENSG00000016082.10,ENSG00000017427.11,ENSG00000034239.6,ENSG00000034971.10,ENSG00000047936.6,ENSG00000049319.2,ENSG00000050555.13,ENSG00000053328.8,ENSG00000054938.11,ENSG00000063127.11,ENSG00000064195.7,ENSG00000065534.14,ENSG00000066185.8,ENSG00000070193.4,ENSG00000075702.12,ENSG00000075891.17,ENSG00000077157.16,ENSG00000077274.7,ENSG00000080007.6,ENSG00000082175.10,ENSG00000083307.6,ENSG00000084693.11,ENSG00000085465.11,ENSG00000086159.8,ENSG00000088320.3,ENSG00000089101.13,ENSG00000091831.17,ENSG00000092850.7,ENSG00000094755.12,ENSG00000096006.7,ENSG00000099953.5,ENSG00000099960.8,ENSG00000100191.4,ENSG00000100249.4,ENSG00000100593.13,ENSG00000100867.10,ENSG00000101276.10,ENSG00000101280.6,ENSG00000101443.13,ENSG00000101911.8,ENSG00000101951.12,ENSG00000102243.8,ENSG00000102387.11,ENSG00000102837.6,ENSG00000102854.10,ENSG00000103546.14,ENSG00000103710.6,ENSG00000104537.12,ENSG00000104901.2,ENSG00000105146.8,ENSG00000105289.10,ENSG00000105519.8,ENSG00000105989.4,ENSG00000106018.9,ENSG00000106031.6,ENSG00000106483.7,ENSG00000106541.7,ENSG00000107796.8,ENSG00000108511.8,ENSG00000109182.7,ENSG00000111254.3,ENSG00000111404.2,ENSG00000111405.4,ENSG00000112214.6,ENSG00000112562.14,ENSG00000112796.5,ENSG00000112936.14,ENSG00000113494.12,ENSG00000115194.6,ENSG00000115221.6,ENSG00000115255.6,ENSG00000115257.11,ENSG00000115353.6,ENSG00000116183.6,ENSG00000116194.8,ENSG00000116748.15,ENSG00000118156.8,ENSG00000118492.12,ENSG00000118777.6,ENSG00000119147.5,ENSG00000119703.12,ENSG00000120068.5,ENSG00000122133.12,ENSG00000122824.6,ENSG00000123999.4,ENSG00000124107.5,ENSG00000124143.6,ENSG00000124159.11,ENSG00000124237.5,ENSG00000124490.9,ENSG00000124678.13,ENSG00000124935.3,ENSG00000124939.4,ENSG00000125850.6,ENSG00000125895.5,ENSG00000125931.6,ENSG00000126016.9,ENSG00000126467.6,ENSG00000128040.6,ENSG00000128652.7,ENSG00000128709.10,ENSG00000128710.5,ENSG00000128713.11,ENSG00000128714.5,ENSG00000128918.10,ENSG00000129204.12,ENSG00000130176.3,ENSG00000130234.6,ENSG00000130300.4,ENSG00000130700.6,ENSG00000130701.3,ENSG00000130829.13,ENSG00000130943.5,ENSG00000130957.4,ENSG00000131055.4,ENSG00000131126.14,ENSG00000131620.13,ENSG00000131831.13,ENSG00000132139.8,ENSG00000132554.15,ENSG00000132749.6,ENSG00000133392.12,ENSG00000133477.12,ENSG00000133710.11,ENSG00000133863.2,ENSG00000134258.12,ENSG00000134533.2,ENSG00000135111.10,ENSG00000135373.8,ENSG00000135374.5,ENSG00000135577.4,ENSG00000136449.9,ENSG00000136546.9,ENSG00000136574.13,ENSG00000137225.8,ENSG00000137473.13,ENSG00000137808.12,ENSG00000137857.13,ENSG00000137868.14,ENSG00000138615.4,ENSG00000138944.7,ENSG00000139144.5,ENSG00000139537.6,ENSG00000139549.2,ENSG00000139574.7,ENSG00000139865.12,ENSG00000140009.14,ENSG00000140254.8,ENSG00000140274.9,ENSG00000140279.8,ENSG00000140459.13,ENSG00000140481.9,ENSG00000140527.10,ENSG00000140623.9,ENSG00000140955.6,ENSG00000141052.13,ENSG00000141255.8,ENSG00000141294.5,ENSG00000141744.3,ENSG00000141750.6,ENSG00000142530.6,ENSG00000142606.11,ENSG00000142609.13,ENSG00000143125.5,ENSG00000143140.6,ENSG00000143217.7,ENSG00000143412.5,ENSG00000143443.9,ENSG00000143450.10,ENSG00000143768.7,ENSG00000143845.10,ENSG00000143882.5,ENSG00000144648.10,ENSG00000144649.4,ENSG00000144837.4,ENSG00000145012.8,ENSG00000145103.8,ENSG00000145936.4,ENSG00000146013.6,ENSG00000146374.9,ENSG00000147206.12,ENSG00000148344.10,ENSG00000148357.12,ENSG00000149599.11,ENSG00000150048.6,ENSG00000150628.2,ENSG00000150773.6,ENSG00000151617.11,ENSG00000152669.8,ENSG00000153093.14,ENSG00000153165.14,ENSG00000153347.5,ENSG00000154227.9,ENSG00000154330.8,ENSG00000154645.9,ENSG00000154914.12,ENSG00000155066.11,ENSG00000155530.2,ENSG00000155749.8,ENSG00000155761.9,ENSG00000156219.12,ENSG00000156284.4,ENSG00000156463.13,ENSG00000157060.10,ENSG00000157343.4,ENSG00000157502.8,ENSG00000157578.9,ENSG00000157765.7,ENSG00000157856.6,ENSG00000158014.10,ENSG00000158246.7,ENSG00000158816.11,ENSG00000158955.6,ENSG00000159588.10,ENSG00000159625.10,ENSG00000159640.10,ENSG00000159648.7,ENSG00000159763.3,ENSG00000160111.8,ENSG00000160401.10,ENSG00000160471.8,ENSG00000161594.6,ENSG00000161649.8,ENSG00000161652.8,ENSG00000161798.6,ENSG00000162148.6,ENSG00000162571.9,ENSG00000162753.10,ENSG00000162782.11,ENSG00000162814.6,ENSG00000163017.9,ENSG00000163071.6,ENSG00000163072.10,ENSG00000163141.14,ENSG00000163145.8,ENSG00000163239.8,ENSG00000163431.11,ENSG00000163746.7,ENSG00000163749.13,ENSG00000163792.5,ENSG00000163793.8,ENSG00000163806.11,ENSG00000164047.3,ENSG00000164185.4,ENSG00000164488.7,ENSG00000164675.6,ENSG00000164764.10,ENSG00000164879.6,ENSG00000164920.5,ENSG00000165124.13,ENSG00000165125.13,ENSG00000165188.9,ENSG00000165197.4,ENSG00000165695.5,ENSG00000165794.5,ENSG00000165807.3,ENSG00000165863.12,ENSG00000165966.10,ENSG00000166246.9,ENSG00000166596.10,ENSG00000166743.5,ENSG00000166960.12,ENSG00000167311.9,ENSG00000167525.9,ENSG00000167608.7,ENSG00000167646.9,ENSG00000168004.5,ENSG00000168065.11,ENSG00000168079.12,ENSG00000168356.7,ENSG00000168447.6,ENSG00000168477.13,ENSG00000168491.5,ENSG00000168589.10,ENSG00000168703.5,ENSG00000169083.11,ENSG00000169126.11,ENSG00000169218.9,ENSG00000169297.6,ENSG00000169550.8,ENSG00000169583.12,ENSG00000170370.10,ENSG00000170689.8,ENSG00000170927.10,ENSG00000170959.10,ENSG00000171401.10,ENSG00000171864.4,ENSG00000171954.8,ENSG00000172139.10,ENSG00000172250.10,ENSG00000172296.8,ENSG00000172361.5,ENSG00000172403.6,ENSG00000172426.11,ENSG00000172476.3,ENSG00000172901.15,ENSG00000173013.4,ENSG00000173262.7,ENSG00000173557.10,ENSG00000173698.13,ENSG00000173809.11,ENSG00000173838.7,ENSG00000174156.9,ENSG00000174348.9,ENSG00000174640.8,ENSG00000174844.10,ENSG00000175318.7,ENSG00000175664.5,ENSG00000175879.7,ENSG00000176532.3,ENSG00000176732.6,ENSG00000177138.11,ENSG00000177994.11,ENSG00000179071.3,ENSG00000179136.2,ENSG00000179256.2,ENSG00000179532.8,ENSG00000179902.8,ENSG00000180176.10,ENSG00000180264.6,ENSG00000181378.9,ENSG00000181619.11,ENSG00000181652.14,ENSG00000181781.5,ENSG00000182208.8,ENSG00000182502.2,ENSG00000182584.4,ENSG00000182586.3,ENSG00000182749.5,ENSG00000182752.8,ENSG00000183242.7,ENSG00000183273.2,ENSG00000183397.5,ENSG00000183770.5,ENSG00000183798.4,ENSG00000183833.12,ENSG00000183844.12,ENSG00000183914.10,ENSG00000184160.6,ENSG00000184363.5,ENSG00000184731.5,ENSG00000184925.7,ENSG00000184937.8,ENSG00000184956.11,ENSG00000185156.4,ENSG00000185186.4,ENSG00000185290.3,ENSG00000185681.8,ENSG00000185686.13,ENSG00000186007.5,ENSG00000186118.7,ENSG00000186453.8,ENSG00000187726.4,ENSG00000187848.8,ENSG00000187867.4,ENSG00000188086.8,ENSG00000188133.5,ENSG00000188163.6,ENSG00000188315.3,ENSG00000188488.9,ENSG00000188778.3,ENSG00000188783.5,ENSG00000188817.3,ENSG00000188869.8,ENSG00000189120.3,ENSG00000189143.8,ENSG00000189292.11,ENSG00000196167.5,ENSG00000196208.9,ENSG00000196388.4,ENSG00000196557.6,ENSG00000196632.6,ENSG00000197181.7,ENSG00000197308.4,ENSG00000197361.5,ENSG00000197406.6,ENSG00000197506.6,ENSG00000197705.5,ENSG00000197953.5,ENSG00000198326.8,ENSG00000198354.4,ENSG00000198643.2,ENSG00000198889.3,ENSG00000199289.1,ENSG00000201610.1,ENSG00000203499.6,ENSG00000203876.5,ENSG00000203897.3,ENSG00000203907.5,ENSG00000204003.4,ENSG00000204518.2,ENSG00000204540.6,ENSG00000204583.5,ENSG00000204882.3,ENSG00000205181.5,ENSG00000205628.2,ENSG00000205838.8,ENSG00000205923.2,ENSG00000206203.3,ENSG00000206262.4,ENSG00000206549.8,ENSG00000207562.1,ENSG00000207744.1,ENSG00000208035.1,ENSG00000213088.5,ENSG00000213204.4,ENSG00000213225.6,ENSG00000213494.5,ENSG00000213973.4,ENSG00000214357.4,ENSG00000214447.3,ENSG00000214553.5,ENSG00000214942.4,ENSG00000215808.2,ENSG00000215910.3,ENSG00000218416.3,ENSG00000219435.3,ENSG00000220908.2,ENSG00000223561.2,ENSG00000223573.2,ENSG00000223734.2,ENSG00000223751.1,ENSG00000223813.2,ENSG00000224189.2,ENSG00000224209.2,ENSG00000224322.1,ENSG00000224577.1,ENSG00000224652.1,ENSG00000225083.1,ENSG00000225285.1,ENSG00000225362.4,ENSG00000225431.1,ENSG00000225489.2,ENSG00000225521.1,ENSG00000225670.3,ENSG00000226194.1,ENSG00000226416.1,ENSG00000226622.1,ENSG00000227471.4,ENSG00000227479.1,ENSG00000227911.3,ENSG00000228216.1,ENSG00000228412.2,ENSG00000228704.1,ENSG00000228835.1,ENSG00000228983.4,ENSG00000229155.1,ENSG00000229847.4,ENSG00000230102.3,ENSG00000230873.4,ENSG00000231128.1,ENSG00000231246.1,ENSG00000231256.3,ENSG00000231367.1,ENSG00000231494.1,ENSG00000231705.1,ENSG00000231826.1,ENSG00000232229.1,ENSG00000232298.2,ENSG00000232363.1,ENSG00000232638.1,ENSG00000233056.1,ENSG00000233208.1,ENSG00000233354.1,ENSG00000233725.3,ENSG00000233760.1,ENSG00000234215.2,ENSG00000234438.2,ENSG00000234476.1,ENSG00000234610.1,ENSG00000235077.1,ENSG00000235079.1,ENSG00000235410.1,ENSG00000236336.1,ENSG00000236393.1,ENSG00000236437.1,ENSG00000236501.1,ENSG00000236708.1,ENSG00000237268.2,ENSG00000237356.1,ENSG00000238029.1,ENSG00000238098.4,ENSG00000238120.1,ENSG00000238621.1,ENSG00000238854.1,ENSG00000239265.1,ENSG00000239704.6,ENSG00000239887.3,ENSG00000240211.1,ENSG00000240747.3,ENSG00000241158.2,ENSG00000241560.1,ENSG00000241621.1,ENSG00000241684.1,ENSG00000241690.3,ENSG00000242441.3,ENSG00000243004.1,ENSG00000243081.2,ENSG00000243350.1,ENSG00000243696.4,ENSG00000243710.3,ENSG00000243766.3,ENSG00000243955.1,ENSG00000244355.3,ENSG00000244578.1,ENSG00000245768.2,ENSG00000245869.2,ENSG00000246095.2,ENSG00000246379.2,ENSG00000247595.2,ENSG00000247809.3,ENSG00000248138.1,ENSG00000248359.1,ENSG00000248464.1,ENSG00000248515.1,ENSG00000248896.2,ENSG00000249267.2,ENSG00000249590.3,ENSG00000249669.3,ENSG00000249715.5,ENSG00000249743.1,ENSG00000250237.1,ENSG00000250423.2,ENSG00000250424.3,ENSG00000250439.3,ENSG00000250734.2,ENSG00000251165.1,ENSG00000251526.1,ENSG00000251533.2,ENSG00000253105.1,ENSG00000253348.1,ENSG00000253373.1,ENSG00000253426.1,ENSG00000253647.1,ENSG00000253864.1,ENSG00000254024.1,ENSG00000254727.1,ENSG00000254815.1,ENSG00000255346.5,ENSG00000255504.1,ENSG00000255727.1,ENSG00000255794.2,ENSG00000255824.1,ENSG00000256239.1,ENSG00000256309.1,ENSG00000256721.1,ENSG00000256884.1,ENSG00000257057.1,ENSG00000257259.1,ENSG00000257501.2,ENSG00000257894.1,ENSG00000257989.1,ENSG00000258199.1,ENSG00000258274.1,ENSG00000258471.1,ENSG00000258484.3,ENSG00000258487.1,ENSG00000258498.2,ENSG00000258537.1,ENSG00000258642.1,ENSG00000258713.2,ENSG00000258949.1,ENSG00000259134.1,ENSG00000259199.1,ENSG00000259275.1,ENSG00000259370.1,ENSG00000259430.1,ENSG00000259663.2,ENSG00000259728.1,ENSG00000260577.1,ENSG00000260710.1,ENSG00000260802.1,ENSG00000260876.1,ENSG00000260899.1,ENSG00000261215.1,ENSG00000261437.1,ENSG00000261722.1,ENSG00000262950.1,ENSG00000263065.1,ENSG00000263345.1,ENSG00000263448.1,ENSG00000263812.1,ENSG00000266176.1,ENSG00000266307.1,ENSG00000266458.1,ENSG00000267097.1,ENSG00000267206.1,ENSG00000267280.1,ENSG00000267281.2,ENSG00000267405.1,ENSG00000267594.5,ENSG00000267710.1,ENSG00000267795.1,ENSG00000267882.1,ENSG00000268047.1,ENSG00000268869.1,ENSG00000268926.1,ENSG00000269067.1,ENSG00000269289.1,ENSG00000269855.1,ENSG00000269936.2,ENSG00000270017.1,ENSG00000270412.1,ENSG00000271584.1,ENSG00000271850.1,ENSG00000272189.1,ENSG00000272360.1,ENSG00000272514.1,ENSG00000272573.1,ENSG00000272610.1,ENSG00000272626.1,ENSG00000272679.1,ENSG00000273138.1,ENSG00000273259.1,ENSG00000273291.1,ENSG00000273328.1,ENSG00000273452.1</t>
  </si>
  <si>
    <t>UBERON:0003134</t>
  </si>
  <si>
    <t>female reproductive organ</t>
  </si>
  <si>
    <t>A female organ involved in reproduction</t>
  </si>
  <si>
    <t>CNhs10618,CNhs10626,CNhs10627,CNhs11079,CNhs11386,CNhs11676,CNhs11927,CNhs12037,CNhs12854</t>
  </si>
  <si>
    <t>CATG00000001347.1,CATG00000002849.1,CATG00000002986.1,CATG00000005449.1,CATG00000008024.1,CATG00000008986.1,CATG00000011990.1,CATG00000013573.1,CATG00000016639.1,CATG00000020021.1,CATG00000022162.1,CATG00000030990.1,CATG00000031332.1,CATG00000031684.1,CATG00000035051.1,CATG00000035504.1,CATG00000036613.1,CATG00000037513.1,CATG00000038192.1,CATG00000038771.1,CATG00000039899.1,CATG00000041200.1,CATG00000042036.1,CATG00000042600.1,CATG00000043591.1,CATG00000045321.1,CATG00000045337.1,CATG00000047060.1,CATG00000047653.1,CATG00000053516.1,CATG00000055048.1,CATG00000055986.1,CATG00000056055.1,CATG00000056574.1,CATG00000060233.1,CATG00000060576.1,CATG00000063860.1,CATG00000070724.1,CATG00000071673.1,CATG00000074316.1,CATG00000074545.1,CATG00000077372.1,CATG00000082772.1,CATG00000083449.1,CATG00000087050.1,CATG00000087736.1,CATG00000088297.1,CATG00000090880.1,CATG00000095962.1,CATG00000096143.1,CATG00000097174.1,CATG00000098748.1,CATG00000100973.1,CATG00000101557.1,CATG00000104225.1,CATG00000106070.1,CATG00000107094.1,CATG00000107166.1,CATG00000107304.1,CATG00000107401.1,CATG00000108871.1,CATG00000110053.1,CATG00000112807.1,CATG00000112878.1,CATG00000118022.1,CATG00000118113.1,ENSG00000005073.5,ENSG00000012171.13,ENSG00000050555.13,ENSG00000052344.11,ENSG00000064195.7,ENSG00000077274.7,ENSG00000082175.10,ENSG00000082438.11,ENSG00000083307.6,ENSG00000085465.11,ENSG00000087128.5,ENSG00000088320.3,ENSG00000091831.17,ENSG00000094755.12,ENSG00000099869.6,ENSG00000099953.5,ENSG00000100867.10,ENSG00000101280.6,ENSG00000101443.13,ENSG00000101951.12,ENSG00000102243.8,ENSG00000102362.11,ENSG00000102854.10,ENSG00000103546.14,ENSG00000105519.8,ENSG00000105989.4,ENSG00000106031.6,ENSG00000107796.8,ENSG00000110723.7,ENSG00000112214.6,ENSG00000112414.10,ENSG00000112559.9,ENSG00000112936.14,ENSG00000113196.2,ENSG00000113396.8,ENSG00000113494.12,ENSG00000114270.11,ENSG00000115353.6,ENSG00000116774.7,ENSG00000120149.7,ENSG00000123999.4,ENSG00000124143.6,ENSG00000124935.3,ENSG00000124939.4,ENSG00000128422.11,ENSG00000128710.5,ENSG00000128713.11,ENSG00000130176.3,ENSG00000130600.11,ENSG00000131055.4,ENSG00000131737.5,ENSG00000131831.13,ENSG00000133519.8,ENSG00000134258.12,ENSG00000136695.10,ENSG00000137203.6,ENSG00000137868.14,ENSG00000138944.7,ENSG00000139973.11,ENSG00000140459.13,ENSG00000140519.8,ENSG00000141744.3,ENSG00000143125.5,ENSG00000143140.6,ENSG00000143217.7,ENSG00000143320.4,ENSG00000143768.7,ENSG00000144140.5,ENSG00000144648.10,ENSG00000145808.4,ENSG00000146374.9,ENSG00000147257.9,ENSG00000148344.10,ENSG00000148357.12,ENSG00000149596.6,ENSG00000150048.6,ENSG00000154274.10,ENSG00000154330.8,ENSG00000154914.12,ENSG00000155066.11,ENSG00000155622.6,ENSG00000157502.8,ENSG00000158014.10,ENSG00000158246.7,ENSG00000161649.8,ENSG00000163017.9,ENSG00000163141.14,ENSG00000163145.8,ENSG00000163209.10,ENSG00000163283.6,ENSG00000163431.11,ENSG00000164107.7,ENSG00000164488.7,ENSG00000164920.5,ENSG00000165125.13,ENSG00000166960.12,ENSG00000167244.13,ENSG00000167644.7,ENSG00000167916.4,ENSG00000168356.7,ENSG00000168447.6,ENSG00000168477.13,ENSG00000169071.10,ENSG00000169218.9,ENSG00000169550.8,ENSG00000169583.12,ENSG00000170209.4,ENSG00000170465.9,ENSG00000170498.7,ENSG00000171345.9,ENSG00000171401.10,ENSG00000172296.8,ENSG00000175318.7,ENSG00000176092.9,ENSG00000176532.3,ENSG00000176984.2,ENSG00000179256.2,ENSG00000180176.10,ENSG00000180785.8,ENSG00000181652.14,ENSG00000182752.8,ENSG00000183242.7,ENSG00000183770.5,ENSG00000183807.6,ENSG00000184160.6,ENSG00000184363.5,ENSG00000184564.8,ENSG00000184937.8,ENSG00000185559.9,ENSG00000185761.6,ENSG00000188778.3,ENSG00000188783.5,ENSG00000188910.7,ENSG00000189120.3,ENSG00000189143.8,ENSG00000189280.3,ENSG00000189433.5,ENSG00000196557.6,ENSG00000197308.4,ENSG00000197406.6,ENSG00000198959.7,ENSG00000204518.2,ENSG00000204539.3,ENSG00000204540.6,ENSG00000204618.4,ENSG00000205628.2,ENSG00000206262.4,ENSG00000211950.2,ENSG00000213494.5,ENSG00000214851.4,ENSG00000218416.3,ENSG00000223573.2,ENSG00000223813.2,ENSG00000224652.1,ENSG00000225670.3,ENSG00000225950.3,ENSG00000225996.2,ENSG00000226194.1,ENSG00000226416.1,ENSG00000226965.1,ENSG00000228216.1,ENSG00000228704.1,ENSG00000228917.1,ENSG00000229028.2,ENSG00000229950.1,ENSG00000230716.3,ENSG00000231826.1,ENSG00000232363.1,ENSG00000232638.1,ENSG00000233725.3,ENSG00000236028.1,ENSG00000236318.1,ENSG00000236501.1,ENSG00000237125.4,ENSG00000239556.2,ENSG00000239887.3,ENSG00000240747.3,ENSG00000241684.1,ENSG00000241794.1,ENSG00000243004.1,ENSG00000243766.3,ENSG00000244578.1,ENSG00000247809.3,ENSG00000248464.1,ENSG00000248538.2,ENSG00000248896.2,ENSG00000249267.2,ENSG00000249590.3,ENSG00000249669.3,ENSG00000251095.2,ENSG00000252812.1,ENSG00000253105.1,ENSG00000253348.1,ENSG00000253647.1,ENSG00000254024.1,ENSG00000255465.3,ENSG00000255504.1,ENSG00000256884.1,ENSG00000258274.1,ENSG00000258498.2,ENSG00000258537.1,ENSG00000259275.1,ENSG00000259370.1,ENSG00000259663.2,ENSG00000260577.1,ENSG00000260802.1,ENSG00000260899.1,ENSG00000261722.1,ENSG00000263586.1,ENSG00000263812.1,ENSG00000266176.1,ENSG00000267405.1,ENSG00000267532.2,ENSG00000269289.1,ENSG00000269855.1,ENSG00000273328.1</t>
  </si>
  <si>
    <t>UBERON:0003135</t>
  </si>
  <si>
    <t>male reproductive organ</t>
  </si>
  <si>
    <t>A male organ involved in reproduction</t>
  </si>
  <si>
    <t>CNhs10632,CNhs10851,CNhs12846,CNhs12847,CNhs12850,CNhs12851,CNhs12998</t>
  </si>
  <si>
    <t>CATG00000000175.1,CATG00000000195.1,CATG00000000282.1,CATG00000001020.1,CATG00000001057.1,CATG00000001167.1,CATG00000001258.1,CATG00000001452.1,CATG00000001487.1,CATG00000001701.1,CATG00000001798.1,CATG00000001816.1,CATG00000002667.1,CATG00000002693.1,CATG00000002760.1,CATG00000002789.1,CATG00000002849.1,CATG00000003084.1,CATG00000003987.1,CATG00000004547.1,CATG00000004616.1,CATG00000004717.1,CATG00000004775.1,CATG00000005215.1,CATG00000005243.1,CATG00000005676.1,CATG00000005953.1,CATG00000006028.1,CATG00000006515.1,CATG00000006736.1,CATG00000006860.1,CATG00000007143.1,CATG00000007151.1,CATG00000007482.1,CATG00000007594.1,CATG00000007803.1,CATG00000008009.1,CATG00000008024.1,CATG00000008828.1,CATG00000010265.1,CATG00000010438.1,CATG00000010767.1,CATG00000011094.1,CATG00000011447.1,CATG00000011905.1,CATG00000011984.1,CATG00000011986.1,CATG00000012060.1,CATG00000012230.1,CATG00000012317.1,CATG00000012319.1,CATG00000012563.1,CATG00000012948.1,CATG00000013127.1,CATG00000013434.1,CATG00000013436.1,CATG00000013723.1,CATG00000013859.1,CATG00000013994.1,CATG00000015870.1,CATG00000015958.1,CATG00000016007.1,CATG00000016415.1,CATG00000016488.1,CATG00000016521.1,CATG00000016723.1,CATG00000016849.1,CATG00000016923.1,CATG00000017142.1,CATG00000017742.1,CATG00000018618.1,CATG00000019168.1,CATG00000019346.1,CATG00000019931.1,CATG00000020390.1,CATG00000021328.1,CATG00000021385.1,CATG00000021432.1,CATG00000021488.1,CATG00000021813.1,CATG00000021829.1,CATG00000021994.1,CATG00000022090.1,CATG00000022162.1,CATG00000022193.1,CATG00000022195.1,CATG00000022980.1,CATG00000023043.1,CATG00000023140.1,CATG00000023164.1,CATG00000023414.1,CATG00000023834.1,CATG00000023908.1,CATG00000024269.1,CATG00000024726.1,CATG00000024732.1,CATG00000024857.1,CATG00000025030.1,CATG00000025456.1,CATG00000025874.1,CATG00000025928.1,CATG00000026087.1,CATG00000026740.1,CATG00000026741.1,CATG00000028138.1,CATG00000028156.1,CATG00000028157.1,CATG00000028782.1,CATG00000030049.1,CATG00000030111.1,CATG00000030122.1,CATG00000030514.1,CATG00000030974.1,CATG00000031195.1,CATG00000031233.1,CATG00000031272.1,CATG00000031286.1,CATG00000031346.1,CATG00000031437.1,CATG00000031684.1,CATG00000032222.1,CATG00000033033.1,CATG00000033271.1,CATG00000033273.1,CATG00000033569.1,CATG00000033583.1,CATG00000033590.1,CATG00000033736.1,CATG00000034149.1,CATG00000035906.1,CATG00000035907.1,CATG00000036350.1,CATG00000036596.1,CATG00000036745.1,CATG00000036872.1,CATG00000037143.1,CATG00000037274.1,CATG00000037287.1,CATG00000037292.1,CATG00000037523.1,CATG00000038332.1,CATG00000038623.1,CATG00000038832.1,CATG00000039933.1,CATG00000040071.1,CATG00000040115.1,CATG00000040576.1,CATG00000040997.1,CATG00000041185.1,CATG00000041585.1,CATG00000041720.1,CATG00000042556.1,CATG00000042688.1,CATG00000042823.1,CATG00000043041.1,CATG00000043523.1,CATG00000043524.1,CATG00000043898.1,CATG00000043919.1,CATG00000044041.1,CATG00000044042.1,CATG00000044301.1,CATG00000044753.1,CATG00000045209.1,CATG00000045472.1,CATG00000045652.1,CATG00000045675.1,CATG00000045932.1,CATG00000046523.1,CATG00000046648.1,CATG00000046890.1,CATG00000047599.1,CATG00000047607.1,CATG00000047638.1,CATG00000047643.1,CATG00000048246.1,CATG00000048734.1,CATG00000049317.1,CATG00000049364.1,CATG00000049610.1,CATG00000049719.1,CATG00000049810.1,CATG00000049830.1,CATG00000051386.1,CATG00000052054.1,CATG00000052158.1,CATG00000052511.1,CATG00000052943.1,CATG00000053085.1,CATG00000054043.1,CATG00000054322.1,CATG00000054380.1,CATG00000054929.1,CATG00000054930.1,CATG00000054931.1,CATG00000055048.1,CATG00000055141.1,CATG00000055167.1,CATG00000055173.1,CATG00000055292.1,CATG00000055404.1,CATG00000056171.1,CATG00000056291.1,CATG00000056306.1,CATG00000056371.1,CATG00000056449.1,CATG00000056451.1,CATG00000056464.1,CATG00000056469.1,CATG00000056705.1,CATG00000056809.1,CATG00000056888.1,CATG00000056939.1,CATG00000057239.1,CATG00000057776.1,CATG00000057888.1,CATG00000057951.1,CATG00000058125.1,CATG00000058127.1,CATG00000058209.1,CATG00000058376.1,CATG00000058414.1,CATG00000058656.1,CATG00000058818.1,CATG00000058898.1,CATG00000059133.1,CATG00000059140.1,CATG00000059184.1,CATG00000059207.1,CATG00000059956.1,CATG00000060027.1,CATG00000060038.1,CATG00000060264.1,CATG00000060393.1,CATG00000060398.1,CATG00000060576.1,CATG00000060577.1,CATG00000062170.1,CATG00000062253.1,CATG00000063227.1,CATG00000063899.1,CATG00000064740.1,CATG00000064754.1,CATG00000064847.1,CATG00000065425.1,CATG00000065643.1,CATG00000066060.1,CATG00000066323.1,CATG00000066622.1,CATG00000067089.1,CATG00000067316.1,CATG00000067453.1,CATG00000067637.1,CATG00000067783.1,CATG00000068471.1,CATG00000068577.1,CATG00000068643.1,CATG00000068678.1,CATG00000068984.1,CATG00000069194.1,CATG00000069383.1,CATG00000069722.1,CATG00000070512.1,CATG00000070666.1,CATG00000070943.1,CATG00000071298.1,CATG00000071332.1,CATG00000071334.1,CATG00000071388.1,CATG00000071451.1,CATG00000071656.1,CATG00000072312.1,CATG00000072854.1,CATG00000073181.1,CATG00000073333.1,CATG00000073554.1,CATG00000073717.1,CATG00000074068.1,CATG00000074088.1,CATG00000074739.1,CATG00000075560.1,CATG00000076323.1,CATG00000076722.1,CATG00000077612.1,CATG00000077986.1,CATG00000078017.1,CATG00000078680.1,CATG00000078976.1,CATG00000079024.1,CATG00000079285.1,CATG00000079473.1,CATG00000079982.1,CATG00000080172.1,CATG00000080864.1,CATG00000081124.1,CATG00000081132.1,CATG00000081135.1,CATG00000081190.1,CATG00000081798.1,CATG00000082558.1,CATG00000082616.1,CATG00000082631.1,CATG00000082753.1,CATG00000083144.1,CATG00000083313.1,CATG00000083974.1,CATG00000083976.1,CATG00000084063.1,CATG00000084511.1,CATG00000084930.1,CATG00000085210.1,CATG00000085320.1,CATG00000085752.1,CATG00000086550.1,CATG00000086965.1,CATG00000086992.1,CATG00000087736.1,CATG00000087927.1,CATG00000088022.1,CATG00000088106.1,CATG00000088491.1,CATG00000089107.1,CATG00000089525.1,CATG00000090149.1,CATG00000090208.1,CATG00000090670.1,CATG00000090758.1,CATG00000090825.1,CATG00000091092.1,CATG00000091099.1,CATG00000091112.1,CATG00000091494.1,CATG00000091720.1,CATG00000091958.1,CATG00000092180.1,CATG00000092378.1,CATG00000092833.1,CATG00000093138.1,CATG00000093965.1,CATG00000095061.1,CATG00000095543.1,CATG00000095711.1,CATG00000095785.1,CATG00000095995.1,CATG00000096086.1,CATG00000096842.1,CATG00000097105.1,CATG00000097174.1,CATG00000097473.1,CATG00000097671.1,CATG00000098034.1,CATG00000098300.1,CATG00000098408.1,CATG00000098600.1,CATG00000098604.1,CATG00000099785.1,CATG00000100290.1,CATG00000101064.1,CATG00000101098.1,CATG00000101272.1,CATG00000101370.1,CATG00000101557.1,CATG00000101675.1,CATG00000102362.1,CATG00000102675.1,CATG00000102716.1,CATG00000102890.1,CATG00000103353.1,CATG00000104480.1,CATG00000105347.1,CATG00000105415.1,CATG00000105624.1,CATG00000105741.1,CATG00000105760.1,CATG00000105910.1,CATG00000105927.1,CATG00000106223.1,CATG00000107089.1,CATG00000107166.1,CATG00000107390.1,CATG00000107763.1,CATG00000108291.1,CATG00000108559.1,CATG00000108865.1,CATG00000108922.1,CATG00000109000.1,CATG00000109118.1,CATG00000109689.1,CATG00000109741.1,CATG00000109824.1,CATG00000109882.1,CATG00000109906.1,CATG00000109931.1,CATG00000109942.1,CATG00000110369.1,CATG00000110536.1,CATG00000111254.1,CATG00000111357.1,CATG00000111589.1,CATG00000111836.1,CATG00000111988.1,CATG00000112080.1,CATG00000112171.1,CATG00000112173.1,CATG00000112333.1,CATG00000112705.1,CATG00000112807.1,CATG00000112988.1,CATG00000113077.1,CATG00000113081.1,CATG00000113124.1,CATG00000113262.1,CATG00000113356.1,CATG00000113361.1,CATG00000113732.1,CATG00000113942.1,CATG00000114068.1,CATG00000114077.1,CATG00000114653.1,CATG00000114844.1,CATG00000114908.1,CATG00000114916.1,CATG00000115065.1,CATG00000115096.1,CATG00000115290.1,CATG00000115684.1,CATG00000115895.1,CATG00000115928.1,CATG00000115944.1,CATG00000116198.1,CATG00000116575.1,CATG00000116713.1,CATG00000116722.1,CATG00000116746.1,CATG00000116938.1,CATG00000117258.1,CATG00000117558.1,CATG00000117672.1,CATG00000118059.1,CATG00000118077.1,CATG00000118316.1,ENSG00000000005.5,ENSG00000004799.7,ENSG00000004838.9,ENSG00000006047.8,ENSG00000007216.10,ENSG00000007952.13,ENSG00000008196.8,ENSG00000008226.15,ENSG00000010318.15,ENSG00000010361.9,ENSG00000012223.8,ENSG00000015413.5,ENSG00000016082.10,ENSG00000016402.8,ENSG00000017427.11,ENSG00000034239.6,ENSG00000034971.10,ENSG00000036672.11,ENSG00000042813.3,ENSG00000047648.17,ENSG00000047936.6,ENSG00000049319.2,ENSG00000050555.13,ENSG00000053918.11,ENSG00000054938.11,ENSG00000055118.10,ENSG00000063127.11,ENSG00000064199.2,ENSG00000064218.4,ENSG00000064655.14,ENSG00000065534.14,ENSG00000066185.8,ENSG00000068615.12,ENSG00000068976.9,ENSG00000069206.11,ENSG00000070193.4,ENSG00000070371.11,ENSG00000070731.5,ENSG00000072952.14,ENSG00000073146.11,ENSG00000075891.17,ENSG00000076826.5,ENSG00000077274.7,ENSG00000077943.7,ENSG00000079393.16,ENSG00000080007.6,ENSG00000080572.8,ENSG00000081052.10,ENSG00000082175.10,ENSG00000082929.4,ENSG00000083307.6,ENSG00000084693.11,ENSG00000085465.11,ENSG00000085831.11,ENSG00000086159.8,ENSG00000086967.9,ENSG00000088320.3,ENSG00000088756.8,ENSG00000088782.4,ENSG00000089101.13,ENSG00000091138.8,ENSG00000091831.17,ENSG00000092200.8,ENSG00000092850.7,ENSG00000095321.12,ENSG00000095777.10,ENSG00000095932.5,ENSG00000096006.7,ENSG00000096088.12,ENSG00000099338.18,ENSG00000099840.9,ENSG00000099960.8,ENSG00000100031.14,ENSG00000100191.4,ENSG00000100218.7,ENSG00000100249.4,ENSG00000100557.5,ENSG00000100583.4,ENSG00000101222.8,ENSG00000101251.7,ENSG00000101276.10,ENSG00000101280.6,ENSG00000101306.6,ENSG00000101353.10,ENSG00000101425.8,ENSG00000101440.5,ENSG00000101443.13,ENSG00000101446.7,ENSG00000101470.5,ENSG00000101911.8,ENSG00000101938.10,ENSG00000101951.12,ENSG00000101977.15,ENSG00000102010.10,ENSG00000102048.11,ENSG00000102387.11,ENSG00000102904.10,ENSG00000103175.6,ENSG00000103546.14,ENSG00000103599.15,ENSG00000103710.6,ENSG00000104537.12,ENSG00000104879.4,ENSG00000104901.2,ENSG00000105141.4,ENSG00000105289.10,ENSG00000105467.4,ENSG00000105655.14,ENSG00000105877.13,ENSG00000106013.8,ENSG00000106018.9,ENSG00000106031.6,ENSG00000106336.8,ENSG00000106541.7,ENSG00000107159.8,ENSG00000107317.7,ENSG00000107485.11,ENSG00000107796.8,ENSG00000108375.8,ENSG00000108511.8,ENSG00000109182.7,ENSG00000109610.5,ENSG00000111254.3,ENSG00000111319.8,ENSG00000111404.2,ENSG00000112214.6,ENSG00000112246.5,ENSG00000112319.13,ENSG00000112530.7,ENSG00000112539.10,ENSG00000112562.14,ENSG00000112796.5,ENSG00000112981.3,ENSG00000113073.10,ENSG00000113494.12,ENSG00000114374.8,ENSG00000114656.6,ENSG00000114841.13,ENSG00000115194.6,ENSG00000115221.6,ENSG00000115255.6,ENSG00000115257.11,ENSG00000115616.2,ENSG00000116194.8,ENSG00000116748.15,ENSG00000116885.14,ENSG00000117245.8,ENSG00000117425.9,ENSG00000117971.7,ENSG00000118094.7,ENSG00000118245.2,ENSG00000118307.14,ENSG00000118492.12,ENSG00000118777.6,ENSG00000118997.9,ENSG00000119147.5,ENSG00000119457.7,ENSG00000119703.12,ENSG00000120068.5,ENSG00000120093.7,ENSG00000120289.10,ENSG00000120457.7,ENSG00000120563.4,ENSG00000120669.11,ENSG00000120729.5,ENSG00000121057.8,ENSG00000121068.9,ENSG00000122133.12,ENSG00000122304.6,ENSG00000122787.10,ENSG00000122824.6,ENSG00000123191.9,ENSG00000123453.12,ENSG00000123999.4,ENSG00000124107.5,ENSG00000124116.14,ENSG00000124143.6,ENSG00000124157.6,ENSG00000124159.11,ENSG00000124233.10,ENSG00000124237.5,ENSG00000124490.9,ENSG00000124678.13,ENSG00000124812.10,ENSG00000124839.8,ENSG00000124915.6,ENSG00000124935.3,ENSG00000124939.4,ENSG00000125788.5,ENSG00000125850.6,ENSG00000125900.8,ENSG00000125903.4,ENSG00000125931.6,ENSG00000126016.9,ENSG00000126467.6,ENSG00000127252.4,ENSG00000128040.6,ENSG00000128346.6,ENSG00000128645.11,ENSG00000128652.7,ENSG00000128709.10,ENSG00000128710.5,ENSG00000128714.5,ENSG00000128918.10,ENSG00000129204.12,ENSG00000129270.11,ENSG00000129596.4,ENSG00000130054.4,ENSG00000130176.3,ENSG00000130234.6,ENSG00000130377.9,ENSG00000130413.11,ENSG00000130700.6,ENSG00000130701.3,ENSG00000130943.5,ENSG00000130957.4,ENSG00000131044.12,ENSG00000131068.3,ENSG00000131126.14,ENSG00000131620.13,ENSG00000131831.13,ENSG00000132122.7,ENSG00000132139.8,ENSG00000132141.9,ENSG00000132464.7,ENSG00000132554.15,ENSG00000132681.12,ENSG00000132749.6,ENSG00000132881.7,ENSG00000133392.12,ENSG00000133477.12,ENSG00000133962.3,ENSG00000134007.3,ENSG00000134020.6,ENSG00000134042.8,ENSG00000134202.6,ENSG00000134258.12,ENSG00000134533.2,ENSG00000134874.13,ENSG00000134940.9,ENSG00000135111.10,ENSG00000135205.10,ENSG00000135248.11,ENSG00000135373.8,ENSG00000135374.5,ENSG00000135406.9,ENSG00000135409.6,ENSG00000135577.4,ENSG00000136367.12,ENSG00000136449.9,ENSG00000136931.5,ENSG00000137098.9,ENSG00000137225.8,ENSG00000137463.4,ENSG00000137473.13,ENSG00000137691.8,ENSG00000137709.5,ENSG00000137808.12,ENSG00000137857.13,ENSG00000138400.8,ENSG00000138613.9,ENSG00000138615.4,ENSG00000138696.6,ENSG00000139044.6,ENSG00000139144.5,ENSG00000139537.6,ENSG00000139549.2,ENSG00000139574.7,ENSG00000139714.8,ENSG00000139865.12,ENSG00000140009.14,ENSG00000140057.4,ENSG00000140254.8,ENSG00000140279.8,ENSG00000140459.13,ENSG00000140481.9,ENSG00000140527.10,ENSG00000140623.9,ENSG00000140986.7,ENSG00000141052.13,ENSG00000141255.8,ENSG00000141294.5,ENSG00000141449.10,ENSG00000141744.3,ENSG00000141750.6,ENSG00000142494.9,ENSG00000142515.10,ENSG00000142528.11,ENSG00000142530.6,ENSG00000142583.13,ENSG00000142606.11,ENSG00000142609.13,ENSG00000142621.15,ENSG00000143125.5,ENSG00000143318.8,ENSG00000143365.12,ENSG00000143412.5,ENSG00000143443.9,ENSG00000143450.10,ENSG00000143632.10,ENSG00000143845.10,ENSG00000143882.5,ENSG00000143954.8,ENSG00000143994.9,ENSG00000144031.7,ENSG00000144410.4,ENSG00000144649.4,ENSG00000144837.4,ENSG00000145012.8,ENSG00000145075.7,ENSG00000145103.8,ENSG00000145198.10,ENSG00000145936.4,ENSG00000146013.6,ENSG00000146374.9,ENSG00000146809.8,ENSG00000147206.12,ENSG00000147394.14,ENSG00000147485.8,ENSG00000148225.11,ENSG00000148357.12,ENSG00000148735.10,ENSG00000148814.13,ENSG00000148985.15,ENSG00000149300.5,ENSG00000149506.6,ENSG00000149599.11,ENSG00000149651.3,ENSG00000150076.18,ENSG00000150556.12,ENSG00000150628.2,ENSG00000150773.6,ENSG00000150783.5,ENSG00000151208.12,ENSG00000151364.11,ENSG00000151617.11,ENSG00000151962.3,ENSG00000152056.12,ENSG00000152430.13,ENSG00000152669.8,ENSG00000152670.14,ENSG00000152705.6,ENSG00000152779.12,ENSG00000153060.3,ENSG00000153093.14,ENSG00000153165.14,ENSG00000153303.12,ENSG00000153347.5,ENSG00000153363.8,ENSG00000153822.9,ENSG00000154227.9,ENSG00000154240.12,ENSG00000154263.13,ENSG00000154330.8,ENSG00000154553.9,ENSG00000154645.9,ENSG00000154655.10,ENSG00000154920.10,ENSG00000155066.11,ENSG00000155530.2,ENSG00000155657.19,ENSG00000155749.8,ENSG00000155754.10,ENSG00000155761.9,ENSG00000155875.9,ENSG00000156042.13,ENSG00000156219.12,ENSG00000156284.4,ENSG00000156413.9,ENSG00000156414.14,ENSG00000156463.13,ENSG00000156521.9,ENSG00000157060.10,ENSG00000157093.4,ENSG00000157330.5,ENSG00000157423.13,ENSG00000157502.8,ENSG00000157578.9,ENSG00000157765.7,ENSG00000158113.8,ENSG00000158423.12,ENSG00000158816.11,ENSG00000158901.7,ENSG00000158955.6,ENSG00000159398.11,ENSG00000159588.10,ENSG00000159625.10,ENSG00000159640.10,ENSG00000159648.7,ENSG00000159712.10,ENSG00000159763.3,ENSG00000160111.8,ENSG00000160188.5,ENSG00000160345.8,ENSG00000160401.10,ENSG00000160838.9,ENSG00000161040.12,ENSG00000161594.6,ENSG00000161649.8,ENSG00000161798.6,ENSG00000162148.6,ENSG00000162526.6,ENSG00000162543.5,ENSG00000162571.9,ENSG00000162669.11,ENSG00000162753.10,ENSG00000162755.9,ENSG00000162782.11,ENSG00000162814.6,ENSG00000162843.13,ENSG00000162931.7,ENSG00000163017.9,ENSG00000163046.11,ENSG00000163060.6,ENSG00000163071.6,ENSG00000163072.10,ENSG00000163075.8,ENSG00000163116.5,ENSG00000163157.10,ENSG00000163206.5,ENSG00000163239.8,ENSG00000163273.3,ENSG00000163364.5,ENSG00000163386.16,ENSG00000163395.12,ENSG00000163406.6,ENSG00000163431.11,ENSG00000163467.7,ENSG00000163482.7,ENSG00000163491.12,ENSG00000163521.11,ENSG00000163645.10,ENSG00000163746.7,ENSG00000163749.13,ENSG00000163792.5,ENSG00000163793.8,ENSG00000163806.11,ENSG00000163879.9,ENSG00000163909.6,ENSG00000163913.7,ENSG00000163959.5,ENSG00000164047.3,ENSG00000164318.13,ENSG00000164398.8,ENSG00000164675.6,ENSG00000164708.5,ENSG00000164744.8,ENSG00000164764.10,ENSG00000164879.6,ENSG00000164920.5,ENSG00000164946.15,ENSG00000164972.8,ENSG00000165091.11,ENSG00000165105.9,ENSG00000165181.12,ENSG00000165188.9,ENSG00000165197.4,ENSG00000165215.5,ENSG00000165325.9,ENSG00000165376.6,ENSG00000165568.13,ENSG00000165626.12,ENSG00000165695.5,ENSG00000165698.11,ENSG00000165807.3,ENSG00000165863.12,ENSG00000165923.11,ENSG00000165966.10,ENSG00000166246.9,ENSG00000166292.7,ENSG00000166323.8,ENSG00000166387.7,ENSG00000166436.11,ENSG00000166455.9,ENSG00000166473.12,ENSG00000166743.5,ENSG00000166959.3,ENSG00000166960.12,ENSG00000167034.9,ENSG00000167094.11,ENSG00000167131.12,ENSG00000167139.4,ENSG00000167210.12,ENSG00000167311.9,ENSG00000167523.9,ENSG00000167525.9,ENSG00000167580.3,ENSG00000167608.7,ENSG00000167646.9,ENSG00000167749.7,ENSG00000167751.8,ENSG00000167920.4,ENSG00000168004.5,ENSG00000168026.12,ENSG00000168065.11,ENSG00000168070.7,ENSG00000168079.12,ENSG00000168269.7,ENSG00000168333.9,ENSG00000168386.14,ENSG00000168389.13,ENSG00000168491.5,ENSG00000168589.10,ENSG00000168634.4,ENSG00000168703.5,ENSG00000169031.14,ENSG00000169083.11,ENSG00000169126.11,ENSG00000169291.5,ENSG00000169393.4,ENSG00000169436.12,ENSG00000169442.4,ENSG00000169550.8,ENSG00000169885.5,ENSG00000170085.13,ENSG00000170160.12,ENSG00000170166.5,ENSG00000170370.10,ENSG00000170689.8,ENSG00000170788.9,ENSG00000170927.10,ENSG00000170959.10,ENSG00000171053.5,ENSG00000171124.8,ENSG00000171517.5,ENSG00000171811.8,ENSG00000171864.4,ENSG00000171954.8,ENSG00000171962.13,ENSG00000172139.10,ENSG00000172250.10,ENSG00000172361.5,ENSG00000172403.6,ENSG00000172476.3,ENSG00000172671.15,ENSG00000173013.4,ENSG00000173262.7,ENSG00000173421.12,ENSG00000173464.10,ENSG00000173557.10,ENSG00000173698.13,ENSG00000173699.11,ENSG00000173809.11,ENSG00000173838.7,ENSG00000173947.9,ENSG00000174111.8,ENSG00000174156.9,ENSG00000174279.4,ENSG00000174348.9,ENSG00000174403.11,ENSG00000174429.3,ENSG00000174562.9,ENSG00000174628.12,ENSG00000174640.8,ENSG00000174788.5,ENSG00000175084.7,ENSG00000175518.6,ENSG00000175520.8,ENSG00000175646.3,ENSG00000175664.5,ENSG00000175699.8,ENSG00000175773.8,ENSG00000175879.7,ENSG00000176083.13,ENSG00000176732.6,ENSG00000177138.11,ENSG00000177414.9,ENSG00000177694.10,ENSG00000177791.11,ENSG00000177990.7,ENSG00000177994.11,ENSG00000178125.10,ENSG00000178591.6,ENSG00000178597.4,ENSG00000178750.2,ENSG00000178796.8,ENSG00000178814.11,ENSG00000178821.8,ENSG00000178828.5,ENSG00000179058.5,ENSG00000179071.3,ENSG00000179136.2,ENSG00000179299.12,ENSG00000179348.7,ENSG00000179362.10,ENSG00000179397.13,ENSG00000179407.3,ENSG00000179532.8,ENSG00000179598.5,ENSG00000179636.10,ENSG00000179846.7,ENSG00000179873.10,ENSG00000179902.8,ENSG00000180205.3,ENSG00000180264.6,ENSG00000180305.4,ENSG00000180336.13,ENSG00000180383.3,ENSG00000180481.6,ENSG00000180543.3,ENSG00000180764.11,ENSG00000180878.2,ENSG00000180999.6,ENSG00000181085.10,ENSG00000181323.7,ENSG00000181378.9,ENSG00000181552.3,ENSG00000181562.2,ENSG00000181619.11,ENSG00000181781.5,ENSG00000182035.7,ENSG00000182040.4,ENSG00000182208.8,ENSG00000182253.10,ENSG00000182463.11,ENSG00000182502.2,ENSG00000182584.4,ENSG00000182632.10,ENSG00000182676.4,ENSG00000182749.5,ENSG00000182791.3,ENSG00000183032.6,ENSG00000183111.7,ENSG00000183242.7,ENSG00000183273.2,ENSG00000183317.12,ENSG00000183346.6,ENSG00000183378.7,ENSG00000183397.5,ENSG00000183571.9,ENSG00000183734.4,ENSG00000183785.10,ENSG00000183798.4,ENSG00000183833.12,ENSG00000183844.12,ENSG00000183977.9,ENSG00000184012.7,ENSG00000184154.8,ENSG00000184160.6,ENSG00000184313.15,ENSG00000184731.5,ENSG00000184925.7,ENSG00000184937.8,ENSG00000184949.11,ENSG00000184956.11,ENSG00000185156.4,ENSG00000185186.4,ENSG00000185247.10,ENSG00000185250.11,ENSG00000185271.6,ENSG00000185275.6,ENSG00000185290.3,ENSG00000185522.4,ENSG00000185681.8,ENSG00000185686.13,ENSG00000185689.11,ENSG00000185955.4,ENSG00000186007.5,ENSG00000186146.1,ENSG00000186150.3,ENSG00000186335.4,ENSG00000186439.8,ENSG00000186453.8,ENSG00000186458.4,ENSG00000186471.8,ENSG00000186526.8,ENSG00000186638.11,ENSG00000186714.8,ENSG00000186976.10,ENSG00000187003.5,ENSG00000187017.10,ENSG00000187186.10,ENSG00000187581.2,ENSG00000187624.7,ENSG00000187726.4,ENSG00000187848.8,ENSG00000187867.4,ENSG00000187889.8,ENSG00000188032.5,ENSG00000188086.8,ENSG00000188163.6,ENSG00000188176.7,ENSG00000188315.3,ENSG00000188334.3,ENSG00000188488.9,ENSG00000188517.10,ENSG00000188659.5,ENSG00000188716.5,ENSG00000188738.9,ENSG00000188817.3,ENSG00000188869.8,ENSG00000188992.7,ENSG00000189120.3,ENSG00000189134.3,ENSG00000189292.11,ENSG00000189419.5,ENSG00000196091.8,ENSG00000196109.6,ENSG00000196167.5,ENSG00000196350.7,ENSG00000196388.4,ENSG00000196553.9,ENSG00000196632.6,ENSG00000196748.5,ENSG00000196844.4,ENSG00000197140.10,ENSG00000197168.7,ENSG00000197251.3,ENSG00000197308.4,ENSG00000197361.5,ENSG00000197410.8,ENSG00000197503.4,ENSG00000197506.6,ENSG00000197557.6,ENSG00000197705.5,ENSG00000197723.3,ENSG00000197745.1,ENSG00000197748.8,ENSG00000197816.9,ENSG00000197953.5,ENSG00000197980.7,ENSG00000197993.3,ENSG00000198088.6,ENSG00000198354.4,ENSG00000198454.2,ENSG00000198523.5,ENSG00000198643.2,ENSG00000198754.5,ENSG00000198870.6,ENSG00000198881.8,ENSG00000198889.3,ENSG00000199030.1,ENSG00000199161.1,ENSG00000199289.1,ENSG00000199572.1,ENSG00000199731.1,ENSG00000201610.1,ENSG00000203499.6,ENSG00000203780.6,ENSG00000203784.2,ENSG00000203808.6,ENSG00000203872.6,ENSG00000203876.5,ENSG00000203970.3,ENSG00000204001.5,ENSG00000204003.4,ENSG00000204049.1,ENSG00000204140.8,ENSG00000204334.7,ENSG00000204361.7,ENSG00000204460.3,ENSG00000204518.2,ENSG00000204536.9,ENSG00000204583.5,ENSG00000204634.8,ENSG00000204659.4,ENSG00000204815.4,ENSG00000204882.3,ENSG00000204930.5,ENSG00000204959.3,ENSG00000205129.4,ENSG00000205181.5,ENSG00000205236.6,ENSG00000205307.6,ENSG00000205517.8,ENSG00000205560.8,ENSG00000205838.8,ENSG00000205861.7,ENSG00000205882.4,ENSG00000205923.2,ENSG00000206159.6,ENSG00000206549.8,ENSG00000207562.1,ENSG00000207582.1,ENSG00000207586.1,ENSG00000207638.1,ENSG00000207708.1,ENSG00000207713.1,ENSG00000207744.1,ENSG00000207811.1,ENSG00000207864.1,ENSG00000207986.1,ENSG00000208035.1,ENSG00000211850.1,ENSG00000212452.1,ENSG00000213033.4,ENSG00000213088.5,ENSG00000213132.2,ENSG00000213204.4,ENSG00000213213.9,ENSG00000213431.4,ENSG00000213494.5,ENSG00000213973.4,ENSG00000214107.3,ENSG00000214125.2,ENSG00000214147.2,ENSG00000214290.3,ENSG00000214357.4,ENSG00000214447.3,ENSG00000214491.4,ENSG00000214510.5,ENSG00000214553.5,ENSG00000214694.6,ENSG00000214770.2,ENSG00000214897.3,ENSG00000214942.4,ENSG00000214954.4,ENSG00000215018.5,ENSG00000215187.5,ENSG00000215217.2,ENSG00000215452.3,ENSG00000215871.2,ENSG00000215910.3,ENSG00000216937.7,ENSG00000217227.1,ENSG00000218748.1,ENSG00000218803.1,ENSG00000218823.1,ENSG00000220908.2,ENSG00000221297.1,ENSG00000221344.1,ENSG00000221410.1,ENSG00000221521.1,ENSG00000221802.1,ENSG00000222033.1,ENSG00000222035.2,ENSG00000222268.1,ENSG00000223244.1,ENSG00000223561.2,ENSG00000223704.1,ENSG00000223734.2,ENSG00000223751.1,ENSG00000224046.1,ENSG00000224189.2,ENSG00000224209.2,ENSG00000224265.1,ENSG00000224287.2,ENSG00000224322.1,ENSG00000224361.1,ENSG00000224371.1,ENSG00000224383.3,ENSG00000224577.1,ENSG00000224586.2,ENSG00000224609.2,ENSG00000224843.2,ENSG00000224846.1,ENSG00000224946.1,ENSG00000225051.4,ENSG00000225076.1,ENSG00000225083.1,ENSG00000225285.1,ENSG00000225329.1,ENSG00000225362.4,ENSG00000225431.1,ENSG00000225489.2,ENSG00000225521.1,ENSG00000225655.1,ENSG00000225670.3,ENSG00000225731.1,ENSG00000225778.1,ENSG00000225792.1,ENSG00000225807.1,ENSG00000225828.1,ENSG00000225873.1,ENSG00000225981.1,ENSG00000226049.3,ENSG00000226074.4,ENSG00000226149.1,ENSG00000226174.2,ENSG00000226194.1,ENSG00000226355.1,ENSG00000226363.3,ENSG00000226622.1,ENSG00000226683.2,ENSG00000226754.1,ENSG00000226786.2,ENSG00000226792.2,ENSG00000226807.2,ENSG00000226853.2,ENSG00000226863.1,ENSG00000226963.1,ENSG00000227131.1,ENSG00000227258.1,ENSG00000227290.1,ENSG00000227292.1,ENSG00000227471.4,ENSG00000227479.1,ENSG00000227682.1,ENSG00000227695.1,ENSG00000227765.3,ENSG00000227910.1,ENSG00000227911.3,ENSG00000228075.4,ENSG00000228100.1,ENSG00000228216.1,ENSG00000228237.1,ENSG00000228288.2,ENSG00000228384.3,ENSG00000228412.2,ENSG00000228446.2,ENSG00000228486.5,ENSG00000228604.3,ENSG00000228704.1,ENSG00000228740.2,ENSG00000228817.3,ENSG00000228835.1,ENSG00000228983.4,ENSG00000229155.1,ENSG00000229258.1,ENSG00000229348.1,ENSG00000229367.1,ENSG00000229380.1,ENSG00000229525.1,ENSG00000229537.1,ENSG00000229606.1,ENSG00000229743.2,ENSG00000229847.4,ENSG00000230054.1,ENSG00000230102.3,ENSG00000230105.1,ENSG00000230131.1,ENSG00000230185.4,ENSG00000230258.2,ENSG00000230303.1,ENSG00000230442.1,ENSG00000230454.1,ENSG00000230506.1,ENSG00000230732.3,ENSG00000230863.2,ENSG00000230873.4,ENSG00000231028.4,ENSG00000231133.2,ENSG00000231246.1,ENSG00000231367.1,ENSG00000231494.1,ENSG00000231648.1,ENSG00000231705.1,ENSG00000231817.3,ENSG00000231826.1,ENSG00000231993.1,ENSG00000232040.2,ENSG00000232057.1,ENSG00000232139.1,ENSG00000232197.1,ENSG00000232284.3,ENSG00000232294.1,ENSG00000232298.2,ENSG00000232568.2,ENSG00000232638.1,ENSG00000232685.3,ENSG00000232729.3,ENSG00000232732.5,ENSG00000233008.1,ENSG00000233098.4,ENSG00000233128.1,ENSG00000233208.1,ENSG00000233304.1,ENSG00000233354.1,ENSG00000233622.1,ENSG00000233643.2,ENSG00000233760.1,ENSG00000233874.2,ENSG00000234186.2,ENSG00000234199.2,ENSG00000234215.2,ENSG00000234235.1,ENSG00000234300.1,ENSG00000234438.2,ENSG00000234476.1,ENSG00000234534.1,ENSG00000234610.1,ENSG00000234629.1,ENSG00000234638.1,ENSG00000234776.1,ENSG00000234810.1,ENSG00000234928.1,ENSG00000235077.1,ENSG00000235079.1,ENSG00000235142.3,ENSG00000235169.3,ENSG00000235285.1,ENSG00000235300.3,ENSG00000235410.1,ENSG00000235586.1,ENSG00000235848.2,ENSG00000235897.1,ENSG00000235947.1,ENSG00000236027.2,ENSG00000236080.2,ENSG00000236155.2,ENSG00000236172.2,ENSG00000236336.1,ENSG00000236393.1,ENSG00000236437.1,ENSG00000236445.2,ENSG00000236467.3,ENSG00000236708.1,ENSG00000237080.1,ENSG00000237174.3,ENSG00000237281.1,ENSG00000237353.2,ENSG00000237356.1,ENSG00000237647.4,ENSG00000237732.5,ENSG00000238029.1,ENSG00000238043.1,ENSG00000238062.1,ENSG00000238098.4,ENSG00000238105.3,ENSG00000238120.1,ENSG00000238276.1,ENSG00000238280.1,ENSG00000238621.1,ENSG00000238854.1,ENSG00000239265.1,ENSG00000239467.1,ENSG00000239587.1,ENSG00000239704.6,ENSG00000239774.1,ENSG00000239776.2,ENSG00000239828.2,ENSG00000240005.1,ENSG00000240021.5,ENSG00000240204.2,ENSG00000240211.1,ENSG00000240317.2,ENSG00000240720.3,ENSG00000240747.3,ENSG00000241158.2,ENSG00000241213.1,ENSG00000241560.1,ENSG00000241621.1,ENSG00000241644.2,ENSG00000241684.1,ENSG00000241764.3,ENSG00000242441.3,ENSG00000242600.2,ENSG00000242620.2,ENSG00000242715.3,ENSG00000243081.2,ENSG00000243316.2,ENSG00000243319.3,ENSG00000243350.1,ENSG00000243696.4,ENSG00000243710.3,ENSG00000243944.1,ENSG00000243955.1,ENSG00000244219.2,ENSG00000244355.3,ENSG00000244479.2,ENSG00000244607.1,ENSG00000245017.2,ENSG00000245598.2,ENSG00000245869.2,ENSG00000246095.2,ENSG00000246350.1,ENSG00000246379.2,ENSG00000246523.3,ENSG00000246662.2,ENSG00000246763.2,ENSG00000247011.2,ENSG00000247498.5,ENSG00000247595.2,ENSG00000247679.2,ENSG00000247746.4,ENSG00000247809.3,ENSG00000248138.1,ENSG00000248191.1,ENSG00000248359.1,ENSG00000248445.1,ENSG00000248464.1,ENSG00000248494.1,ENSG00000248515.1,ENSG00000248663.2,ENSG00000248746.1,ENSG00000248896.2,ENSG00000249139.1,ENSG00000249163.3,ENSG00000249212.1,ENSG00000249242.3,ENSG00000249267.2,ENSG00000249481.2,ENSG00000249574.1,ENSG00000249590.3,ENSG00000249599.1,ENSG00000249601.2,ENSG00000249631.1,ENSG00000249669.3,ENSG00000249693.2,ENSG00000249715.5,ENSG00000249743.1,ENSG00000249816.2,ENSG00000250012.1,ENSG00000250105.1,ENSG00000250158.1,ENSG00000250237.1,ENSG00000250295.2,ENSG00000250328.1,ENSG00000250404.1,ENSG00000250423.2,ENSG00000250424.3,ENSG00000250439.3,ENSG00000250708.1,ENSG00000250709.1,ENSG00000250734.2,ENSG00000250829.2,ENSG00000250978.1,ENSG00000251154.1,ENSG00000251165.1,ENSG00000251203.1,ENSG00000251209.3,ENSG00000251307.1,ENSG00000251526.1,ENSG00000251576.1,ENSG00000252410.1,ENSG00000252906.1,ENSG00000253105.1,ENSG00000253135.1,ENSG00000253250.2,ENSG00000253266.1,ENSG00000253301.1,ENSG00000253348.1,ENSG00000253373.1,ENSG00000253426.1,ENSG00000253428.1,ENSG00000253647.1,ENSG00000253741.1,ENSG00000253844.1,ENSG00000253861.1,ENSG00000253864.1,ENSG00000254010.1,ENSG00000254024.1,ENSG00000254119.1,ENSG00000254266.1,ENSG00000254271.1,ENSG00000254290.1,ENSG00000254298.1,ENSG00000254340.1,ENSG00000254369.2,ENSG00000254372.1,ENSG00000254605.1,ENSG00000254622.1,ENSG00000254675.1,ENSG00000254727.1,ENSG00000254815.1,ENSG00000254959.2,ENSG00000255008.2,ENSG00000255036.1,ENSG00000255054.3,ENSG00000255139.1,ENSG00000255346.5,ENSG00000255367.1,ENSG00000255498.1,ENSG00000255504.1,ENSG00000255571.2,ENSG00000255652.2,ENSG00000255767.1,ENSG00000255794.2,ENSG00000255814.1,ENSG00000255824.1,ENSG00000256176.1,ENSG00000256239.1,ENSG00000256248.1,ENSG00000256309.1,ENSG00000256364.1,ENSG00000256721.1,ENSG00000256906.1,ENSG00000257035.1,ENSG00000257057.1,ENSG00000257083.1,ENSG00000257084.1,ENSG00000257259.1,ENSG00000257270.1,ENSG00000257315.1,ENSG00000257346.1,ENSG00000257488.1,ENSG00000257489.2,ENSG00000257501.2,ENSG00000257542.4,ENSG00000257660.1,ENSG00000257817.1,ENSG00000257989.1,ENSG00000258169.1,ENSG00000258199.1,ENSG00000258274.1,ENSG00000258290.1,ENSG00000258444.1,ENSG00000258471.1,ENSG00000258484.3,ENSG00000258487.1,ENSG00000258498.2,ENSG00000258551.1,ENSG00000258642.1,ENSG00000258675.1,ENSG00000258904.1,ENSG00000258949.1,ENSG00000259060.2,ENSG00000259107.1,ENSG00000259134.1,ENSG00000259248.1,ENSG00000259251.2,ENSG00000259269.1,ENSG00000259316.3,ENSG00000259353.1,ENSG00000259370.1,ENSG00000259430.1,ENSG00000259447.1,ENSG00000259475.1,ENSG00000259478.2,ENSG00000259605.3,ENSG00000259619.2,ENSG00000259644.1,ENSG00000259663.2,ENSG00000259675.1,ENSG00000259738.1,ENSG00000260027.3,ENSG00000260239.1,ENSG00000260305.1,ENSG00000260394.2,ENSG00000260448.1,ENSG00000260459.2,ENSG00000260521.2,ENSG00000260802.1,ENSG00000260822.1,ENSG00000260830.1,ENSG00000260876.1,ENSG00000260963.1,ENSG00000261147.1,ENSG00000261183.1,ENSG00000261192.1,ENSG00000261215.1,ENSG00000261257.1,ENSG00000261341.1,ENSG00000261404.1,ENSG00000261437.1,ENSG00000261514.1,ENSG00000261567.1,ENSG00000261722.1,ENSG00000261840.1,ENSG00000262294.1,ENSG00000262768.1,ENSG00000262873.1,ENSG00000262874.1,ENSG00000262920.1,ENSG00000262950.1,ENSG00000263041.1,ENSG00000263065.1,ENSG00000263312.1,ENSG00000263448.1,ENSG00000263508.1,ENSG00000263697.1,ENSG00000263742.1,ENSG00000263812.1,ENSG00000264151.1,ENSG00000264157.1,ENSG00000264569.1,ENSG00000264604.1,ENSG00000264652.1,ENSG00000264813.1,ENSG00000264968.1,ENSG00000265142.2,ENSG00000265329.1,ENSG00000265460.2,ENSG00000265573.1,ENSG00000265636.1,ENSG00000265649.1,ENSG00000265753.1,ENSG00000266160.1,ENSG00000266176.1,ENSG00000266302.1,ENSG00000266307.1,ENSG00000266458.1,ENSG00000266473.1,ENSG00000266494.1,ENSG00000266613.1,ENSG00000266770.1,ENSG00000266916.1,ENSG00000267023.1,ENSG00000267082.1,ENSG00000267097.1,ENSG00000267106.1,ENSG00000267128.1,ENSG00000267166.1,ENSG00000267206.1,ENSG00000267280.1,ENSG00000267281.2,ENSG00000267395.1,ENSG00000267405.1,ENSG00000267671.1,ENSG00000267710.1,ENSG00000267795.1,ENSG00000267964.1,ENSG00000268297.1,ENSG00000268869.1,ENSG00000268926.1,ENSG00000268947.1,ENSG00000269044.1,ENSG00000269067.1,ENSG00000269194.1,ENSG00000269235.1,ENSG00000269289.1,ENSG00000269296.1,ENSG00000269516.2,ENSG00000269855.1,ENSG00000269936.2,ENSG00000270265.1,ENSG00000270408.1,ENSG00000270412.1,ENSG00000270482.1,ENSG00000270706.1,ENSG00000270933.1,ENSG00000271373.1,ENSG00000271443.1,ENSG00000271532.1,ENSG00000271584.1,ENSG00000271698.1,ENSG00000271723.1,ENSG00000271758.1,ENSG00000271850.1,ENSG00000272046.1,ENSG00000272141.1,ENSG00000272143.1,ENSG00000272189.1,ENSG00000272333.1,ENSG00000272377.1,ENSG00000272514.1,ENSG00000272529.1,ENSG00000272573.1,ENSG00000272610.1,ENSG00000272626.1,ENSG00000272679.1,ENSG00000272736.1,ENSG00000273118.1,ENSG00000273138.1,ENSG00000273142.1,ENSG00000273259.1,ENSG00000273291.1,ENSG00000273452.1</t>
  </si>
  <si>
    <t>UBERON:0003350</t>
  </si>
  <si>
    <t>epithelium of mucosa</t>
  </si>
  <si>
    <t>A layer of epithelial cells on the surface of the mucosa.</t>
  </si>
  <si>
    <t>CNhs10875,CNhs11061,CNhs11896,CNhs11903,CNhs12538,CNhs12554,CNhs12574,CNhs13550,CNhs13551</t>
  </si>
  <si>
    <t>CATG00000000736.1,CATG00000001487.1,CATG00000001523.1,CATG00000002121.1,CATG00000002414.1,CATG00000002455.1,CATG00000002476.1,CATG00000002516.1,CATG00000002705.1,CATG00000003033.1,CATG00000004412.1,CATG00000004415.1,CATG00000004811.1,CATG00000004813.1,CATG00000005924.1,CATG00000007462.1,CATG00000007573.1,CATG00000008040.1,CATG00000008734.1,CATG00000008766.1,CATG00000008881.1,CATG00000008892.1,CATG00000008982.1,CATG00000008983.1,CATG00000008985.1,CATG00000008986.1,CATG00000009355.1,CATG00000011000.1,CATG00000011832.1,CATG00000012078.1,CATG00000012291.1,CATG00000012427.1,CATG00000012634.1,CATG00000013906.1,CATG00000014045.1,CATG00000014192.1,CATG00000014312.1,CATG00000014627.1,CATG00000014638.1,CATG00000015287.1,CATG00000015432.1,CATG00000015902.1,CATG00000015915.1,CATG00000017524.1,CATG00000017773.1,CATG00000018323.1,CATG00000018519.1,CATG00000018957.1,CATG00000018958.1,CATG00000019241.1,CATG00000019377.1,CATG00000019529.1,CATG00000019701.1,CATG00000019846.1,CATG00000019911.1,CATG00000022465.1,CATG00000023028.1,CATG00000023105.1,CATG00000024726.1,CATG00000025456.1,CATG00000025986.1,CATG00000026123.1,CATG00000027440.1,CATG00000027880.1,CATG00000028311.1,CATG00000028585.1,CATG00000028646.1,CATG00000028650.1,CATG00000029691.1,CATG00000029692.1,CATG00000029694.1,CATG00000030012.1,CATG00000030768.1,CATG00000030837.1,CATG00000030843.1,CATG00000031332.1,CATG00000031389.1,CATG00000031391.1,CATG00000031453.1,CATG00000031702.1,CATG00000032335.1,CATG00000032955.1,CATG00000033096.1,CATG00000033556.1,CATG00000033735.1,CATG00000033923.1,CATG00000034464.1,CATG00000034601.1,CATG00000035105.1,CATG00000035234.1,CATG00000035469.1,CATG00000035951.1,CATG00000037057.1,CATG00000037513.1,CATG00000037735.1,CATG00000038948.1,CATG00000040446.1,CATG00000040677.1,CATG00000042034.1,CATG00000042036.1,CATG00000042232.1,CATG00000043076.1,CATG00000043250.1,CATG00000043298.1,CATG00000043300.1,CATG00000043646.1,CATG00000044538.1,CATG00000044819.1,CATG00000045032.1,CATG00000045268.1,CATG00000045321.1,CATG00000045322.1,CATG00000045542.1,CATG00000045543.1,CATG00000046280.1,CATG00000047626.1,CATG00000047993.1,CATG00000048038.1,CATG00000048453.1,CATG00000048722.1,CATG00000049312.1,CATG00000049696.1,CATG00000049817.1,CATG00000049826.1,CATG00000050329.1,CATG00000050510.1,CATG00000050571.1,CATG00000050675.1,CATG00000050708.1,CATG00000050778.1,CATG00000051357.1,CATG00000051634.1,CATG00000051748.1,CATG00000052231.1,CATG00000052461.1,CATG00000052564.1,CATG00000052877.1,CATG00000052991.1,CATG00000054460.1,CATG00000054918.1,CATG00000055001.1,CATG00000055197.1,CATG00000055568.1,CATG00000056075.1,CATG00000056171.1,CATG00000056800.1,CATG00000057355.1,CATG00000057366.1,CATG00000059656.1,CATG00000059961.1,CATG00000060466.1,CATG00000061516.1,CATG00000061688.1,CATG00000062290.1,CATG00000063289.1,CATG00000066011.1,CATG00000066586.1,CATG00000067216.1,CATG00000067223.1,CATG00000067240.1,CATG00000067721.1,CATG00000067892.1,CATG00000067893.1,CATG00000068589.1,CATG00000069358.1,CATG00000069751.1,CATG00000070724.1,CATG00000070850.1,CATG00000071105.1,CATG00000071429.1,CATG00000071438.1,CATG00000072885.1,CATG00000073223.1,CATG00000074523.1,CATG00000074649.1,CATG00000075641.1,CATG00000075836.1,CATG00000075963.1,CATG00000076016.1,CATG00000076262.1,CATG00000078011.1,CATG00000079199.1,CATG00000079603.1,CATG00000079734.1,CATG00000079737.1,CATG00000079741.1,CATG00000079996.1,CATG00000080010.1,CATG00000082666.1,CATG00000082772.1,CATG00000083000.1,CATG00000083449.1,CATG00000083471.1,CATG00000084454.1,CATG00000085318.1,CATG00000085328.1,CATG00000085400.1,CATG00000085430.1,CATG00000085463.1,CATG00000086544.1,CATG00000087326.1,CATG00000087330.1,CATG00000087443.1,CATG00000087699.1,CATG00000087839.1,CATG00000088062.1,CATG00000088364.1,CATG00000088641.1,CATG00000089939.1,CATG00000090333.1,CATG00000090725.1,CATG00000092008.1,CATG00000092047.1,CATG00000092338.1,CATG00000092341.1,CATG00000092342.1,CATG00000094094.1,CATG00000094538.1,CATG00000094550.1,CATG00000094880.1,CATG00000095281.1,CATG00000095695.1,CATG00000095724.1,CATG00000095751.1,CATG00000095868.1,CATG00000096037.1,CATG00000096745.1,CATG00000098386.1,CATG00000098747.1,CATG00000098773.1,CATG00000098779.1,CATG00000098831.1,CATG00000100320.1,CATG00000100867.1,CATG00000101372.1,CATG00000101583.1,CATG00000102088.1,CATG00000102148.1,CATG00000102191.1,CATG00000102335.1,CATG00000103390.1,CATG00000103898.1,CATG00000104027.1,CATG00000104267.1,CATG00000104953.1,CATG00000104955.1,CATG00000104957.1,CATG00000106872.1,CATG00000106881.1,CATG00000106954.1,CATG00000107562.1,CATG00000107841.1,CATG00000107929.1,CATG00000108420.1,CATG00000108639.1,CATG00000109382.1,CATG00000109489.1,CATG00000109844.1,CATG00000109853.1,CATG00000109894.1,CATG00000110105.1,CATG00000110500.1,CATG00000111076.1,CATG00000111077.1,CATG00000111179.1,CATG00000112455.1,CATG00000112462.1,CATG00000115047.1,CATG00000115920.1,CATG00000116309.1,CATG00000116317.1,CATG00000116321.1,CATG00000116501.1,CATG00000116595.1,CATG00000116806.1,CATG00000117110.1,CATG00000117181.1,CATG00000117736.1,CATG00000118022.1,ENSG00000002079.8,ENSG00000005001.5,ENSG00000019186.5,ENSG00000039068.14,ENSG00000046604.8,ENSG00000049283.13,ENSG00000050327.10,ENSG00000052344.11,ENSG00000053747.11,ENSG00000057294.9,ENSG00000058085.10,ENSG00000062038.9,ENSG00000065618.12,ENSG00000069812.7,ENSG00000070731.5,ENSG00000073282.8,ENSG00000081277.7,ENSG00000083857.9,ENSG00000087128.5,ENSG00000087494.11,ENSG00000088726.11,ENSG00000089356.12,ENSG00000091409.10,ENSG00000092377.9,ENSG00000099812.6,ENSG00000100558.4,ENSG00000101213.5,ENSG00000101311.11,ENSG00000101384.7,ENSG00000101670.7,ENSG00000101773.12,ENSG00000102890.10,ENSG00000103044.6,ENSG00000103067.7,ENSG00000104413.11,ENSG00000104892.12,ENSG00000106541.7,ENSG00000108375.8,ENSG00000109182.7,ENSG00000109321.6,ENSG00000110203.4,ENSG00000110347.7,ENSG00000110375.2,ENSG00000111012.5,ENSG00000112378.11,ENSG00000112559.9,ENSG00000113430.5,ENSG00000114529.8,ENSG00000115008.5,ENSG00000115221.6,ENSG00000115339.9,ENSG00000115884.6,ENSG00000117407.12,ENSG00000117472.5,ENSG00000117525.9,ENSG00000117595.6,ENSG00000119888.6,ENSG00000120051.10,ENSG00000120055.5,ENSG00000120471.10,ENSG00000121552.3,ENSG00000122641.9,ENSG00000122861.11,ENSG00000123892.7,ENSG00000124102.4,ENSG00000125798.10,ENSG00000125998.7,ENSG00000128422.11,ENSG00000129194.3,ENSG00000129235.6,ENSG00000129354.7,ENSG00000129451.7,ENSG00000129455.11,ENSG00000129474.11,ENSG00000130545.11,ENSG00000131015.4,ENSG00000131746.8,ENSG00000132470.9,ENSG00000132698.9,ENSG00000132746.10,ENSG00000133477.12,ENSG00000134363.7,ENSG00000134757.4,ENSG00000134762.12,ENSG00000135373.8,ENSG00000136688.6,ENSG00000136943.6,ENSG00000137203.6,ENSG00000137440.3,ENSG00000137699.12,ENSG00000137745.7,ENSG00000137857.13,ENSG00000137875.4,ENSG00000137975.7,ENSG00000138271.4,ENSG00000138772.8,ENSG00000139985.5,ENSG00000140022.5,ENSG00000140832.5,ENSG00000142273.6,ENSG00000143061.13,ENSG00000144045.9,ENSG00000144452.10,ENSG00000145283.7,ENSG00000145934.11,ENSG00000147434.4,ENSG00000147689.12,ENSG00000147697.4,ENSG00000149527.13,ENSG00000149573.4,ENSG00000150782.7,ENSG00000151715.3,ENSG00000151914.13,ENSG00000152939.10,ENSG00000153292.11,ENSG00000153294.7,ENSG00000153802.7,ENSG00000154102.6,ENSG00000154227.9,ENSG00000154764.5,ENSG00000155066.11,ENSG00000155918.3,ENSG00000156463.13,ENSG00000157168.14,ENSG00000158023.5,ENSG00000158055.11,ENSG00000158125.5,ENSG00000159166.9,ENSG00000159648.7,ENSG00000160207.4,ENSG00000161249.16,ENSG00000161544.5,ENSG00000162723.5,ENSG00000162891.6,ENSG00000162892.11,ENSG00000162947.4,ENSG00000163202.4,ENSG00000163216.6,ENSG00000163218.10,ENSG00000163235.11,ENSG00000163293.7,ENSG00000163347.5,ENSG00000163362.6,ENSG00000163735.6,ENSG00000163814.3,ENSG00000163915.3,ENSG00000164078.8,ENSG00000164171.6,ENSG00000164251.4,ENSG00000164400.4,ENSG00000164695.4,ENSG00000165474.5,ENSG00000165799.4,ENSG00000166145.10,ENSG00000166396.8,ENSG00000166670.5,ENSG00000167080.4,ENSG00000167105.3,ENSG00000167165.14,ENSG00000167183.2,ENSG00000167642.8,ENSG00000167644.7,ENSG00000167754.8,ENSG00000167767.9,ENSG00000168032.4,ENSG00000168143.8,ENSG00000168703.5,ENSG00000169035.7,ENSG00000169174.9,ENSG00000169435.9,ENSG00000169469.7,ENSG00000169509.5,ENSG00000169594.8,ENSG00000170044.4,ENSG00000170209.4,ENSG00000170454.5,ENSG00000170465.9,ENSG00000170786.8,ENSG00000171124.8,ENSG00000171346.9,ENSG00000171403.5,ENSG00000171517.5,ENSG00000171889.3,ENSG00000173156.2,ENSG00000173432.6,ENSG00000174564.8,ENSG00000174792.6,ENSG00000174827.9,ENSG00000175121.7,ENSG00000175707.7,ENSG00000175793.10,ENSG00000175841.7,ENSG00000176092.9,ENSG00000176153.10,ENSG00000176826.11,ENSG00000177494.5,ENSG00000177627.5,ENSG00000178172.2,ENSG00000178363.3,ENSG00000178462.7,ENSG00000178826.6,ENSG00000178934.4,ENSG00000179148.5,ENSG00000179593.11,ENSG00000179674.2,ENSG00000179826.5,ENSG00000180861.5,ENSG00000180921.6,ENSG00000181333.11,ENSG00000181885.14,ENSG00000182585.5,ENSG00000182795.12,ENSG00000183347.13,ENSG00000183696.9,ENSG00000183742.8,ENSG00000184292.5,ENSG00000184330.7,ENSG00000184363.5,ENSG00000184586.4,ENSG00000184860.5,ENSG00000185467.7,ENSG00000185479.5,ENSG00000185966.3,ENSG00000186081.7,ENSG00000186684.8,ENSG00000186807.9,ENSG00000186831.7,ENSG00000186832.4,ENSG00000186847.5,ENSG00000187583.6,ENSG00000187689.5,ENSG00000188064.5,ENSG00000188100.8,ENSG00000188277.8,ENSG00000188293.5,ENSG00000188624.2,ENSG00000188738.9,ENSG00000188910.7,ENSG00000189120.3,ENSG00000189280.3,ENSG00000189334.4,ENSG00000189410.7,ENSG00000189431.5,ENSG00000189433.5,ENSG00000196337.6,ENSG00000196754.6,ENSG00000196878.8,ENSG00000197822.6,ENSG00000198092.5,ENSG00000198854.4,ENSG00000201695.1,ENSG00000203499.6,ENSG00000203722.3,ENSG00000203785.4,ENSG00000203837.4,ENSG00000204542.2,ENSG00000204618.4,ENSG00000204644.5,ENSG00000205420.6,ENSG00000206075.9,ENSG00000207708.1,ENSG00000207713.1,ENSG00000211866.1,ENSG00000212724.2,ENSG00000213022.4,ENSG00000213906.5,ENSG00000214514.3,ENSG00000214856.7,ENSG00000214975.4,ENSG00000215033.3,ENSG00000221389.1,ENSG00000223617.1,ENSG00000223784.1,ENSG00000224260.2,ENSG00000225298.1,ENSG00000225383.2,ENSG00000225950.3,ENSG00000226240.1,ENSG00000226535.1,ENSG00000226652.1,ENSG00000226810.3,ENSG00000226887.3,ENSG00000227040.4,ENSG00000227279.1,ENSG00000227479.1,ENSG00000227517.2,ENSG00000228044.2,ENSG00000228121.1,ENSG00000228951.1,ENSG00000229155.1,ENSG00000229401.1,ENSG00000229526.2,ENSG00000229563.2,ENSG00000229647.1,ENSG00000230183.3,ENSG00000230439.2,ENSG00000230533.1,ENSG00000230937.5,ENSG00000231131.2,ENSG00000231298.2,ENSG00000231483.1,ENSG00000231638.1,ENSG00000231648.1,ENSG00000231651.1,ENSG00000231666.1,ENSG00000231799.2,ENSG00000232194.1,ENSG00000234692.1,ENSG00000234854.1,ENSG00000235124.1,ENSG00000235885.3,ENSG00000235899.1,ENSG00000236049.1,ENSG00000236358.1,ENSG00000236671.3,ENSG00000236751.1,ENSG00000236961.1,ENSG00000237250.3,ENSG00000237512.2,ENSG00000238120.1,ENSG00000238291.1,ENSG00000240476.1,ENSG00000240891.2,ENSG00000241794.1,ENSG00000242147.1,ENSG00000242741.1,ENSG00000243802.2,ENSG00000245648.1,ENSG00000247844.1,ENSG00000248430.1,ENSG00000248538.2,ENSG00000248663.2,ENSG00000248913.1,ENSG00000249500.1,ENSG00000249531.2,ENSG00000249806.1,ENSG00000249917.2,ENSG00000250038.1,ENSG00000250064.1,ENSG00000250158.1,ENSG00000250229.1,ENSG00000250697.1,ENSG00000250740.1,ENSG00000251095.2,ENSG00000251191.3,ENSG00000251381.2,ENSG00000252279.1,ENSG00000253161.1,ENSG00000253315.1,ENSG00000253410.1,ENSG00000253819.1,ENSG00000254153.1,ENSG00000254670.1,ENSG00000254842.2,ENSG00000254991.1,ENSG00000255325.2,ENSG00000255364.1,ENSG00000255501.1,ENSG00000256386.1,ENSG00000256462.1,ENSG00000256812.1,ENSG00000257042.1,ENSG00000257084.1,ENSG00000257219.1,ENSG00000257671.1,ENSG00000257925.1,ENSG00000258018.1,ENSG00000258077.2,ENSG00000258657.1,ENSG00000258791.3,ENSG00000258955.1,ENSG00000258976.1,ENSG00000259107.1,ENSG00000259199.1,ENSG00000259230.1,ENSG00000259256.1,ENSG00000259450.1,ENSG00000260125.1,ENSG00000260183.1,ENSG00000260459.2,ENSG00000260876.1,ENSG00000260899.1,ENSG00000261092.1,ENSG00000261582.1,ENSG00000262302.1,ENSG00000263325.1,ENSG00000263718.2,ENSG00000264831.1,ENSG00000265145.1,ENSG00000265610.1,ENSG00000265660.1,ENSG00000266304.1,ENSG00000266656.1,ENSG00000267073.1,ENSG00000267151.2,ENSG00000267551.3,ENSG00000267710.1,ENSG00000267748.2,ENSG00000268108.1,ENSG00000268655.1,ENSG00000268873.1,ENSG00000268949.1,ENSG00000269495.1,ENSG00000269741.1,ENSG00000271758.1,ENSG00000272180.1,ENSG00000272189.1,ENSG00000272727.1,ENSG00000273132.1</t>
  </si>
  <si>
    <t>UBERON:0003498</t>
  </si>
  <si>
    <t>heart blood vessel</t>
  </si>
  <si>
    <t>A blood vessel that is part of a heart [Automatically generated definition].</t>
  </si>
  <si>
    <t>CNhs10878,CNhs11088,CNhs11987,CNhs11989,CNhs12045</t>
  </si>
  <si>
    <t>CATG00000002241.1,CATG00000002518.1,CATG00000003622.1,CATG00000003623.1,CATG00000005832.1,CATG00000006467.1,CATG00000006509.1,CATG00000007030.1,CATG00000007843.1,CATG00000010370.1,CATG00000010860.1,CATG00000011128.1,CATG00000011421.1,CATG00000011634.1,CATG00000011737.1,CATG00000012020.1,CATG00000018402.1,CATG00000019303.1,CATG00000021337.1,CATG00000021396.1,CATG00000023391.1,CATG00000028215.1,CATG00000030279.1,CATG00000035285.1,CATG00000040304.1,CATG00000041204.1,CATG00000041291.1,CATG00000044638.1,CATG00000044656.1,CATG00000046265.1,CATG00000046934.1,CATG00000048085.1,CATG00000049666.1,CATG00000050033.1,CATG00000052475.1,CATG00000053497.1,CATG00000053940.1,CATG00000055048.1,CATG00000055739.1,CATG00000056293.1,CATG00000058425.1,CATG00000061212.1,CATG00000062782.1,CATG00000062929.1,CATG00000063421.1,CATG00000063436.1,CATG00000066614.1,CATG00000071872.1,CATG00000072792.1,CATG00000075481.1,CATG00000075541.1,CATG00000078588.1,CATG00000079114.1,CATG00000080958.1,CATG00000081335.1,CATG00000082172.1,CATG00000089786.1,CATG00000095614.1,CATG00000095751.1,CATG00000096234.1,CATG00000096638.1,CATG00000096639.1,CATG00000098210.1,CATG00000098629.1,CATG00000098880.1,CATG00000099238.1,CATG00000100867.1,CATG00000103739.1,CATG00000105389.1,CATG00000106558.1,CATG00000106872.1,CATG00000107103.1,CATG00000109580.1,CATG00000112329.1,CATG00000114340.1,CATG00000117058.1,CATG00000117262.1,CATG00000118017.1,ENSG00000006606.4,ENSG00000010438.12,ENSG00000095752.2,ENSG00000102802.5,ENSG00000103200.6,ENSG00000104368.13,ENSG00000105825.7,ENSG00000106366.7,ENSG00000108342.8,ENSG00000109511.6,ENSG00000123977.5,ENSG00000124875.5,ENSG00000133101.5,ENSG00000137033.7,ENSG00000150551.10,ENSG00000154237.8,ENSG00000156466.8,ENSG00000157111.8,ENSG00000163739.4,ENSG00000164161.5,ENSG00000164736.5,ENSG00000167779.3,ENSG00000167941.2,ENSG00000170054.10,ENSG00000172139.10,ENSG00000178776.4,ENSG00000184254.12,ENSG00000185164.10,ENSG00000196566.2,ENSG00000196611.4,ENSG00000198682.8,ENSG00000199177.1,ENSG00000200972.1,ENSG00000207118.1,ENSG00000215734.3,ENSG00000219807.2,ENSG00000223485.1,ENSG00000224173.1,ENSG00000224743.2,ENSG00000227517.2,ENSG00000227950.1,ENSG00000228925.1,ENSG00000229915.1,ENSG00000232949.1,ENSG00000233384.1,ENSG00000234695.1,ENSG00000237425.1,ENSG00000240602.3,ENSG00000249379.1,ENSG00000249417.1,ENSG00000253940.1,ENSG00000255471.1,ENSG00000256642.1,ENSG00000258487.1,ENSG00000258998.1,ENSG00000259627.1,ENSG00000260860.2,ENSG00000260944.1,ENSG00000262533.1,ENSG00000262831.1,ENSG00000267577.1,ENSG00000268149.1,ENSG00000270105.1,ENSG00000272736.1,ENSG00000273388.1</t>
  </si>
  <si>
    <t>UBERON:0003513</t>
  </si>
  <si>
    <t>trunk blood vessel</t>
  </si>
  <si>
    <t>A blood vessel that is part of a trunk [Automatically generated definition].</t>
  </si>
  <si>
    <t>CNhs11090,CNhs11988,CNhs11990,CNhs12046,CNhs12048,CNhs12075,CNhs12092</t>
  </si>
  <si>
    <t>CATG00000001573.1,CATG00000001978.1,CATG00000003622.1,CATG00000003623.1,CATG00000005137.1,CATG00000005150.1,CATG00000005447.1,CATG00000010858.1,CATG00000010860.1,CATG00000018269.1,CATG00000022709.1,CATG00000023391.1,CATG00000023460.1,CATG00000030279.1,CATG00000035285.1,CATG00000035421.1,CATG00000035944.1,CATG00000038270.1,CATG00000041143.1,CATG00000041409.1,CATG00000043232.1,CATG00000044402.1,CATG00000044656.1,CATG00000044661.1,CATG00000046272.1,CATG00000046843.1,CATG00000050697.1,CATG00000054125.1,CATG00000058476.1,CATG00000060429.1,CATG00000061212.1,CATG00000062127.1,CATG00000062130.1,CATG00000062749.1,CATG00000064469.1,CATG00000071640.1,CATG00000072794.1,CATG00000073640.1,CATG00000075481.1,CATG00000076233.1,CATG00000077758.1,CATG00000078050.1,CATG00000089786.1,CATG00000095751.1,CATG00000095871.1,CATG00000096638.1,CATG00000096639.1,CATG00000097955.1,CATG00000099730.1,CATG00000100479.1,CATG00000100945.1,CATG00000107533.1,CATG00000109489.1,CATG00000112329.1,CATG00000114340.1,CATG00000116308.1,CATG00000116746.1,CATG00000117941.1,ENSG00000006606.4,ENSG00000010438.12,ENSG00000095752.2,ENSG00000100739.6,ENSG00000102802.5,ENSG00000104368.13,ENSG00000105825.7,ENSG00000105996.5,ENSG00000106004.4,ENSG00000106366.7,ENSG00000108342.8,ENSG00000113070.6,ENSG00000120279.6,ENSG00000124212.5,ENSG00000124875.5,ENSG00000125845.6,ENSG00000126562.12,ENSG00000127920.5,ENSG00000128342.4,ENSG00000128606.8,ENSG00000136244.7,ENSG00000137033.7,ENSG00000138685.8,ENSG00000142798.12,ENSG00000143340.6,ENSG00000150551.10,ENSG00000152952.7,ENSG00000157111.8,ENSG00000159167.7,ENSG00000162595.4,ENSG00000163734.4,ENSG00000163735.6,ENSG00000163739.4,ENSG00000163814.3,ENSG00000164283.8,ENSG00000164736.5,ENSG00000167941.2,ENSG00000168679.13,ENSG00000177283.4,ENSG00000178550.3,ENSG00000178776.4,ENSG00000179776.13,ENSG00000187608.5,ENSG00000189326.4,ENSG00000196611.4,ENSG00000197576.9,ENSG00000224173.1,ENSG00000228431.1,ENSG00000228787.1,ENSG00000229915.1,ENSG00000232949.1,ENSG00000234695.1,ENSG00000237013.1,ENSG00000240602.3,ENSG00000248890.1,ENSG00000249867.1,ENSG00000249992.1,ENSG00000250271.1,ENSG00000250339.2,ENSG00000253069.1,ENSG00000253552.3,ENSG00000254303.1,ENSG00000254337.1,ENSG00000254703.2,ENSG00000255414.1,ENSG00000258998.1,ENSG00000264780.1,ENSG00000265799.1,ENSG00000267577.1,ENSG00000267607.1,ENSG00000268297.1</t>
  </si>
  <si>
    <t>UBERON:0003528</t>
  </si>
  <si>
    <t>brain gray matter</t>
  </si>
  <si>
    <t>A gray matter that is part of a brain [Automatically generated definition].</t>
  </si>
  <si>
    <t>CNhs10637,CNhs10638,CNhs10641,CNhs10643,CNhs10644,CNhs10646,CNhs10647,CNhs10864,CNhs11782,CNhs11784,CNhs11787,CNhs11960,CNhs12005,CNhs12310,CNhs12311,CNhs12312,CNhs12316,CNhs12317,CNhs12318,CNhs12319,CNhs12320,CNhs12321,CNhs12322,CNhs12324,CNhs12996,CNhs13793,CNhs13795,CNhs13796,CNhs13797,CNhs13798,CNhs13801,CNhs13802,CNhs13803,CNhs13808,CNhs13809,CNhs13912,CNhs14069,CNhs14070,CNhs14071,CNhs14073,CNhs14074,CNhs14076,CNhs14078,CNhs14080,CNhs14081,CNhs14082,CNhs14083,CNhs14221,CNhs14224,CNhs14226,CNhs14227,CNhs14549,CNhs14550,CNhs14552,CNhs14618</t>
  </si>
  <si>
    <t>CATG00000000027.1,CATG00000000031.1,CATG00000000183.1,CATG00000000263.1,CATG00000000417.1,CATG00000000442.1,CATG00000000487.1,CATG00000000512.1,CATG00000000711.1,CATG00000000944.1,CATG00000000960.1,CATG00000001087.1,CATG00000001260.1,CATG00000001283.1,CATG00000001316.1,CATG00000001331.1,CATG00000001384.1,CATG00000001395.1,CATG00000001466.1,CATG00000001543.1,CATG00000001565.1,CATG00000001570.1,CATG00000001662.1,CATG00000001665.1,CATG00000001710.1,CATG00000001906.1,CATG00000001994.1,CATG00000002062.1,CATG00000002237.1,CATG00000002249.1,CATG00000002561.1,CATG00000002582.1,CATG00000002596.1,CATG00000002663.1,CATG00000002718.1,CATG00000002765.1,CATG00000002936.1,CATG00000002958.1,CATG00000002996.1,CATG00000003125.1,CATG00000003136.1,CATG00000003266.1,CATG00000003278.1,CATG00000003285.1,CATG00000003289.1,CATG00000003291.1,CATG00000003300.1,CATG00000003303.1,CATG00000003309.1,CATG00000003325.1,CATG00000003338.1,CATG00000003410.1,CATG00000003470.1,CATG00000003569.1,CATG00000003736.1,CATG00000003745.1,CATG00000003768.1,CATG00000003810.1,CATG00000003830.1,CATG00000003863.1,CATG00000003891.1,CATG00000003993.1,CATG00000004036.1,CATG00000004052.1,CATG00000004091.1,CATG00000004114.1,CATG00000004175.1,CATG00000004224.1,CATG00000004252.1,CATG00000004376.1,CATG00000004455.1,CATG00000004464.1,CATG00000004478.1,CATG00000004492.1,CATG00000004493.1,CATG00000004581.1,CATG00000004584.1,CATG00000004618.1,CATG00000004632.1,CATG00000004816.1,CATG00000004823.1,CATG00000004825.1,CATG00000004844.1,CATG00000004846.1,CATG00000004874.1,CATG00000004923.1,CATG00000005012.1,CATG00000005088.1,CATG00000005139.1,CATG00000005225.1,CATG00000005272.1,CATG00000005391.1,CATG00000005449.1,CATG00000005541.1,CATG00000005717.1,CATG00000005759.1,CATG00000005765.1,CATG00000005842.1,CATG00000005849.1,CATG00000005864.1,CATG00000005899.1,CATG00000006034.1,CATG00000006040.1,CATG00000006044.1,CATG00000006092.1,CATG00000006193.1,CATG00000006258.1,CATG00000006385.1,CATG00000006449.1,CATG00000006466.1,CATG00000006484.1,CATG00000006500.1,CATG00000006749.1,CATG00000006868.1,CATG00000006926.1,CATG00000006970.1,CATG00000007046.1,CATG00000007117.1,CATG00000007174.1,CATG00000007231.1,CATG00000007282.1,CATG00000007293.1,CATG00000007338.1,CATG00000007354.1,CATG00000007374.1,CATG00000007389.1,CATG00000007536.1,CATG00000007547.1,CATG00000007548.1,CATG00000007552.1,CATG00000007639.1,CATG00000007655.1,CATG00000007659.1,CATG00000007829.1,CATG00000007993.1,CATG00000008033.1,CATG00000008305.1,CATG00000008313.1,CATG00000008619.1,CATG00000008704.1,CATG00000008825.1,CATG00000008896.1,CATG00000008904.1,CATG00000008938.1,CATG00000008939.1,CATG00000008952.1,CATG00000009038.1,CATG00000009041.1,CATG00000009232.1,CATG00000009338.1,CATG00000009605.1,CATG00000009624.1,CATG00000009673.1,CATG00000009677.1,CATG00000009695.1,CATG00000009732.1,CATG00000009771.1,CATG00000009893.1,CATG00000010029.1,CATG00000010259.1,CATG00000010339.1,CATG00000010404.1,CATG00000010460.1,CATG00000010474.1,CATG00000010520.1,CATG00000010570.1,CATG00000010815.1,CATG00000010877.1,CATG00000010950.1,CATG00000010961.1,CATG00000010993.1,CATG00000010995.1,CATG00000011038.1,CATG00000011157.1,CATG00000011192.1,CATG00000011645.1,CATG00000011702.1,CATG00000011894.1,CATG00000011979.1,CATG00000012087.1,CATG00000012173.1,CATG00000012319.1,CATG00000012322.1,CATG00000012404.1,CATG00000012430.1,CATG00000012476.1,CATG00000012584.1,CATG00000012933.1,CATG00000013067.1,CATG00000013188.1,CATG00000013221.1,CATG00000013286.1,CATG00000013334.1,CATG00000013468.1,CATG00000013625.1,CATG00000013767.1,CATG00000013817.1,CATG00000013831.1,CATG00000014020.1,CATG00000014027.1,CATG00000014048.1,CATG00000014051.1,CATG00000014054.1,CATG00000014056.1,CATG00000014113.1,CATG00000014149.1,CATG00000014150.1,CATG00000014567.1,CATG00000014654.1,CATG00000014655.1,CATG00000014740.1,CATG00000014801.1,CATG00000014863.1,CATG00000015172.1,CATG00000015304.1,CATG00000015345.1,CATG00000015427.1,CATG00000015431.1,CATG00000015453.1,CATG00000015546.1,CATG00000015838.1,CATG00000015859.1,CATG00000015872.1,CATG00000015888.1,CATG00000016119.1,CATG00000016162.1,CATG00000016163.1,CATG00000016171.1,CATG00000016250.1,CATG00000016252.1,CATG00000016260.1,CATG00000016305.1,CATG00000016319.1,CATG00000016359.1,CATG00000016366.1,CATG00000016385.1,CATG00000016393.1,CATG00000016466.1,CATG00000016469.1,CATG00000016472.1,CATG00000016481.1,CATG00000016519.1,CATG00000016531.1,CATG00000016552.1,CATG00000016559.1,CATG00000016577.1,CATG00000016638.1,CATG00000016645.1,CATG00000016690.1,CATG00000016744.1,CATG00000016764.1,CATG00000016787.1,CATG00000016913.1,CATG00000016977.1,CATG00000017160.1,CATG00000017254.1,CATG00000017361.1,CATG00000017368.1,CATG00000017373.1,CATG00000017381.1,CATG00000017469.1,CATG00000017549.1,CATG00000017550.1,CATG00000017605.1,CATG00000017615.1,CATG00000017658.1,CATG00000017664.1,CATG00000017825.1,CATG00000017845.1,CATG00000017870.1,CATG00000017981.1,CATG00000017985.1,CATG00000018046.1,CATG00000018090.1,CATG00000018150.1,CATG00000018158.1,CATG00000018302.1,CATG00000018492.1,CATG00000019179.1,CATG00000019224.1,CATG00000019238.1,CATG00000019277.1,CATG00000019279.1,CATG00000019302.1,CATG00000019327.1,CATG00000019375.1,CATG00000019424.1,CATG00000019477.1,CATG00000019478.1,CATG00000019507.1,CATG00000019589.1,CATG00000019613.1,CATG00000019627.1,CATG00000019639.1,CATG00000019662.1,CATG00000019663.1,CATG00000019675.1,CATG00000019683.1,CATG00000019685.1,CATG00000019689.1,CATG00000019756.1,CATG00000019782.1,CATG00000019874.1,CATG00000019898.1,CATG00000020039.1,CATG00000020077.1,CATG00000020134.1,CATG00000020216.1,CATG00000020220.1,CATG00000020266.1,CATG00000020292.1,CATG00000020298.1,CATG00000020370.1,CATG00000020415.1,CATG00000020479.1,CATG00000020634.1,CATG00000020638.1,CATG00000020666.1,CATG00000020733.1,CATG00000020758.1,CATG00000020788.1,CATG00000021011.1,CATG00000021286.1,CATG00000021332.1,CATG00000021384.1,CATG00000021389.1,CATG00000021393.1,CATG00000021421.1,CATG00000021542.1,CATG00000021813.1,CATG00000021852.1,CATG00000021880.1,CATG00000021927.1,CATG00000022055.1,CATG00000022083.1,CATG00000022102.1,CATG00000022304.1,CATG00000022349.1,CATG00000022351.1,CATG00000022352.1,CATG00000022353.1,CATG00000022360.1,CATG00000022433.1,CATG00000022467.1,CATG00000022514.1,CATG00000022620.1,CATG00000022758.1,CATG00000022783.1,CATG00000023012.1,CATG00000023077.1,CATG00000023145.1,CATG00000023179.1,CATG00000023353.1,CATG00000023415.1,CATG00000023500.1,CATG00000023581.1,CATG00000023649.1,CATG00000023658.1,CATG00000023701.1,CATG00000023722.1,CATG00000023732.1,CATG00000023739.1,CATG00000023801.1,CATG00000023929.1,CATG00000023958.1,CATG00000023974.1,CATG00000023979.1,CATG00000023998.1,CATG00000024010.1,CATG00000024079.1,CATG00000024243.1,CATG00000024385.1,CATG00000024386.1,CATG00000024618.1,CATG00000024671.1,CATG00000024680.1,CATG00000024683.1,CATG00000024722.1,CATG00000024765.1,CATG00000024786.1,CATG00000024806.1,CATG00000024850.1,CATG00000025051.1,CATG00000025054.1,CATG00000025154.1,CATG00000025177.1,CATG00000025251.1,CATG00000025282.1,CATG00000025349.1,CATG00000025376.1,CATG00000025521.1,CATG00000025555.1,CATG00000025559.1,CATG00000025570.1,CATG00000025620.1,CATG00000025949.1,CATG00000026180.1,CATG00000026181.1,CATG00000026187.1,CATG00000026337.1,CATG00000026405.1,CATG00000026412.1,CATG00000026419.1,CATG00000026456.1,CATG00000026460.1,CATG00000026477.1,CATG00000026480.1,CATG00000026501.1,CATG00000026502.1,CATG00000026511.1,CATG00000026516.1,CATG00000026715.1,CATG00000026893.1,CATG00000026916.1,CATG00000026931.1,CATG00000027034.1,CATG00000027072.1,CATG00000027292.1,CATG00000027321.1,CATG00000027391.1,CATG00000027416.1,CATG00000027520.1,CATG00000027615.1,CATG00000027643.1,CATG00000027674.1,CATG00000027712.1,CATG00000027736.1,CATG00000027751.1,CATG00000027863.1,CATG00000027882.1,CATG00000027890.1,CATG00000027900.1,CATG00000027951.1,CATG00000028006.1,CATG00000028017.1,CATG00000028019.1,CATG00000028157.1,CATG00000028266.1,CATG00000028279.1,CATG00000028280.1,CATG00000028352.1,CATG00000028379.1,CATG00000028560.1,CATG00000028573.1,CATG00000028576.1,CATG00000028610.1,CATG00000028744.1,CATG00000028758.1,CATG00000028769.1,CATG00000028782.1,CATG00000028979.1,CATG00000029148.1,CATG00000029264.1,CATG00000029267.1,CATG00000029341.1,CATG00000029342.1,CATG00000029344.1,CATG00000029423.1,CATG00000029636.1,CATG00000029652.1,CATG00000029705.1,CATG00000029818.1,CATG00000030035.1,CATG00000030089.1,CATG00000030101.1,CATG00000030323.1,CATG00000030327.1,CATG00000030455.1,CATG00000030472.1,CATG00000030502.1,CATG00000030503.1,CATG00000030559.1,CATG00000030619.1,CATG00000030640.1,CATG00000030664.1,CATG00000030675.1,CATG00000030730.1,CATG00000030910.1,CATG00000030954.1,CATG00000031006.1,CATG00000031007.1,CATG00000031045.1,CATG00000031061.1,CATG00000031145.1,CATG00000031514.1,CATG00000031515.1,CATG00000031558.1,CATG00000031609.1,CATG00000031689.1,CATG00000031717.1,CATG00000031747.1,CATG00000032049.1,CATG00000032056.1,CATG00000032473.1,CATG00000032513.1,CATG00000032558.1,CATG00000032568.1,CATG00000032680.1,CATG00000032684.1,CATG00000032901.1,CATG00000032942.1,CATG00000032956.1,CATG00000032959.1,CATG00000033033.1,CATG00000033130.1,CATG00000033149.1,CATG00000033163.1,CATG00000033216.1,CATG00000033233.1,CATG00000033249.1,CATG00000033262.1,CATG00000033301.1,CATG00000033335.1,CATG00000033353.1,CATG00000033368.1,CATG00000033585.1,CATG00000033751.1,CATG00000033768.1,CATG00000033813.1,CATG00000033819.1,CATG00000033858.1,CATG00000033872.1,CATG00000034013.1,CATG00000034282.1,CATG00000034323.1,CATG00000034468.1,CATG00000034480.1,CATG00000034556.1,CATG00000034594.1,CATG00000034615.1,CATG00000034670.1,CATG00000034684.1,CATG00000034705.1,CATG00000034752.1,CATG00000034770.1,CATG00000034860.1,CATG00000034891.1,CATG00000034893.1,CATG00000034898.1,CATG00000035040.1,CATG00000035044.1,CATG00000035056.1,CATG00000035162.1,CATG00000035171.1,CATG00000035174.1,CATG00000035341.1,CATG00000035391.1,CATG00000035401.1,CATG00000035422.1,CATG00000035533.1,CATG00000035623.1,CATG00000035635.1,CATG00000035737.1,CATG00000036070.1,CATG00000036166.1,CATG00000036176.1,CATG00000036183.1,CATG00000036274.1,CATG00000036308.1,CATG00000036309.1,CATG00000036566.1,CATG00000036572.1,CATG00000036573.1,CATG00000036619.1,CATG00000036627.1,CATG00000036629.1,CATG00000036631.1,CATG00000036734.1,CATG00000036940.1,CATG00000036978.1,CATG00000036982.1,CATG00000036988.1,CATG00000036995.1,CATG00000037105.1,CATG00000037107.1,CATG00000037260.1,CATG00000037274.1,CATG00000037297.1,CATG00000037308.1,CATG00000037518.1,CATG00000037610.1,CATG00000037648.1,CATG00000037767.1,CATG00000037923.1,CATG00000037925.1,CATG00000038026.1,CATG00000038035.1,CATG00000038041.1,CATG00000038087.1,CATG00000038123.1,CATG00000038144.1,CATG00000038151.1,CATG00000038174.1,CATG00000038213.1,CATG00000038236.1,CATG00000038289.1,CATG00000038299.1,CATG00000038373.1,CATG00000038598.1,CATG00000038696.1,CATG00000038743.1,CATG00000038756.1,CATG00000038785.1,CATG00000038795.1,CATG00000038821.1,CATG00000038823.1,CATG00000038827.1,CATG00000038846.1,CATG00000038978.1,CATG00000039004.1,CATG00000039020.1,CATG00000039024.1,CATG00000039087.1,CATG00000039123.1,CATG00000039173.1,CATG00000039206.1,CATG00000039215.1,CATG00000039217.1,CATG00000039238.1,CATG00000039265.1,CATG00000039298.1,CATG00000039308.1,CATG00000039344.1,CATG00000039370.1,CATG00000039419.1,CATG00000039420.1,CATG00000039453.1,CATG00000039482.1,CATG00000039525.1,CATG00000039534.1,CATG00000039603.1,CATG00000039607.1,CATG00000039616.1,CATG00000039617.1,CATG00000039685.1,CATG00000039771.1,CATG00000039787.1,CATG00000039844.1,CATG00000039846.1,CATG00000039860.1,CATG00000039888.1,CATG00000039925.1,CATG00000039926.1,CATG00000039933.1,CATG00000039993.1,CATG00000039999.1,CATG00000040069.1,CATG00000040126.1,CATG00000040147.1,CATG00000040161.1,CATG00000040236.1,CATG00000040264.1,CATG00000040315.1,CATG00000040335.1,CATG00000040494.1,CATG00000040513.1,CATG00000040530.1,CATG00000040535.1,CATG00000040539.1,CATG00000040561.1,CATG00000040724.1,CATG00000040787.1,CATG00000040833.1,CATG00000040843.1,CATG00000040846.1,CATG00000040933.1,CATG00000040984.1,CATG00000041066.1,CATG00000041126.1,CATG00000041127.1,CATG00000041202.1,CATG00000041207.1,CATG00000041222.1,CATG00000041247.1,CATG00000041270.1,CATG00000041274.1,CATG00000041286.1,CATG00000041303.1,CATG00000041319.1,CATG00000041354.1,CATG00000041437.1,CATG00000041439.1,CATG00000041465.1,CATG00000041483.1,CATG00000041516.1,CATG00000041533.1,CATG00000041542.1,CATG00000041615.1,CATG00000041815.1,CATG00000042163.1,CATG00000042171.1,CATG00000042190.1,CATG00000042245.1,CATG00000042255.1,CATG00000042286.1,CATG00000042287.1,CATG00000042368.1,CATG00000042653.1,CATG00000042690.1,CATG00000042732.1,CATG00000042823.1,CATG00000042826.1,CATG00000042856.1,CATG00000043014.1,CATG00000043024.1,CATG00000043074.1,CATG00000043245.1,CATG00000043538.1,CATG00000043544.1,CATG00000043546.1,CATG00000043553.1,CATG00000043701.1,CATG00000043772.1,CATG00000043822.1,CATG00000043868.1,CATG00000043878.1,CATG00000043919.1,CATG00000043962.1,CATG00000043965.1,CATG00000044060.1,CATG00000044079.1,CATG00000044085.1,CATG00000044244.1,CATG00000044334.1,CATG00000044367.1,CATG00000044524.1,CATG00000044595.1,CATG00000044607.1,CATG00000044635.1,CATG00000044642.1,CATG00000044670.1,CATG00000044674.1,CATG00000044753.1,CATG00000044778.1,CATG00000044981.1,CATG00000045085.1,CATG00000045099.1,CATG00000045212.1,CATG00000045258.1,CATG00000045330.1,CATG00000045387.1,CATG00000045466.1,CATG00000045509.1,CATG00000045621.1,CATG00000045691.1,CATG00000045707.1,CATG00000045830.1,CATG00000045834.1,CATG00000045888.1,CATG00000046035.1,CATG00000046376.1,CATG00000046407.1,CATG00000046447.1,CATG00000046523.1,CATG00000046872.1,CATG00000046881.1,CATG00000046882.1,CATG00000046961.1,CATG00000046977.1,CATG00000047024.1,CATG00000047038.1,CATG00000047049.1,CATG00000047069.1,CATG00000047222.1,CATG00000047240.1,CATG00000047241.1,CATG00000047281.1,CATG00000047287.1,CATG00000047323.1,CATG00000047345.1,CATG00000047364.1,CATG00000047424.1,CATG00000047439.1,CATG00000047450.1,CATG00000047453.1,CATG00000047471.1,CATG00000047487.1,CATG00000047489.1,CATG00000047636.1,CATG00000047858.1,CATG00000047891.1,CATG00000047893.1,CATG00000047911.1,CATG00000048152.1,CATG00000048179.1,CATG00000048359.1,CATG00000048482.1,CATG00000048737.1,CATG00000048994.1,CATG00000049026.1,CATG00000049110.1,CATG00000049133.1,CATG00000049261.1,CATG00000049366.1,CATG00000049514.1,CATG00000049624.1,CATG00000049920.1,CATG00000049923.1,CATG00000049924.1,CATG00000049947.1,CATG00000049954.1,CATG00000050150.1,CATG00000050337.1,CATG00000050696.1,CATG00000050870.1,CATG00000050914.1,CATG00000051058.1,CATG00000051130.1,CATG00000051235.1,CATG00000051350.1,CATG00000051645.1,CATG00000051699.1,CATG00000051761.1,CATG00000051849.1,CATG00000051891.1,CATG00000052113.1,CATG00000052141.1,CATG00000052142.1,CATG00000052243.1,CATG00000052298.1,CATG00000052300.1,CATG00000052511.1,CATG00000052649.1,CATG00000052650.1,CATG00000052670.1,CATG00000052919.1,CATG00000052961.1,CATG00000052980.1,CATG00000052993.1,CATG00000053087.1,CATG00000053183.1,CATG00000053184.1,CATG00000053198.1,CATG00000053286.1,CATG00000053323.1,CATG00000053329.1,CATG00000053334.1,CATG00000053458.1,CATG00000053464.1,CATG00000053477.1,CATG00000053609.1,CATG00000053610.1,CATG00000053809.1,CATG00000053862.1,CATG00000053864.1,CATG00000053901.1,CATG00000053929.1,CATG00000054017.1,CATG00000054033.1,CATG00000054046.1,CATG00000054064.1,CATG00000054234.1,CATG00000054237.1,CATG00000054240.1,CATG00000054284.1,CATG00000054291.1,CATG00000054354.1,CATG00000054413.1,CATG00000054428.1,CATG00000054511.1,CATG00000054527.1,CATG00000054591.1,CATG00000054642.1,CATG00000054646.1,CATG00000054690.1,CATG00000054691.1,CATG00000054697.1,CATG00000054744.1,CATG00000054930.1,CATG00000055021.1,CATG00000055083.1,CATG00000055132.1,CATG00000055307.1,CATG00000055381.1,CATG00000055385.1,CATG00000055463.1,CATG00000055484.1,CATG00000055540.1,CATG00000055877.1,CATG00000055882.1,CATG00000056063.1,CATG00000056141.1,CATG00000056188.1,CATG00000056232.1,CATG00000056280.1,CATG00000056304.1,CATG00000056421.1,CATG00000056934.1,CATG00000056944.1,CATG00000057103.1,CATG00000057149.1,CATG00000057174.1,CATG00000057229.1,CATG00000057232.1,CATG00000057258.1,CATG00000057268.1,CATG00000057275.1,CATG00000057481.1,CATG00000057669.1,CATG00000057701.1,CATG00000057733.1,CATG00000057756.1,CATG00000057762.1,CATG00000057802.1,CATG00000057813.1,CATG00000057822.1,CATG00000057892.1,CATG00000057926.1,CATG00000057964.1,CATG00000057998.1,CATG00000058006.1,CATG00000058072.1,CATG00000058081.1,CATG00000058095.1,CATG00000058112.1,CATG00000058120.1,CATG00000058125.1,CATG00000058203.1,CATG00000058214.1,CATG00000058233.1,CATG00000058251.1,CATG00000058318.1,CATG00000058409.1,CATG00000058488.1,CATG00000058505.1,CATG00000058545.1,CATG00000058672.1,CATG00000058719.1,CATG00000058738.1,CATG00000058739.1,CATG00000058746.1,CATG00000058835.1,CATG00000058866.1,CATG00000058910.1,CATG00000058915.1,CATG00000059134.1,CATG00000059154.1,CATG00000059162.1,CATG00000059164.1,CATG00000059184.1,CATG00000059207.1,CATG00000059212.1,CATG00000059224.1,CATG00000059257.1,CATG00000059277.1,CATG00000059285.1,CATG00000059456.1,CATG00000059477.1,CATG00000059598.1,CATG00000059618.1,CATG00000059787.1,CATG00000060022.1,CATG00000060061.1,CATG00000060068.1,CATG00000060069.1,CATG00000060254.1,CATG00000060295.1,CATG00000060361.1,CATG00000060398.1,CATG00000060405.1,CATG00000060663.1,CATG00000060668.1,CATG00000060685.1,CATG00000060691.1,CATG00000060721.1,CATG00000060742.1,CATG00000060795.1,CATG00000060811.1,CATG00000060819.1,CATG00000060862.1,CATG00000060867.1,CATG00000060907.1,CATG00000061010.1,CATG00000061213.1,CATG00000061314.1,CATG00000061316.1,CATG00000061390.1,CATG00000061487.1,CATG00000061587.1,CATG00000061639.1,CATG00000061692.1,CATG00000061768.1,CATG00000061804.1,CATG00000061817.1,CATG00000061840.1,CATG00000061913.1,CATG00000061929.1,CATG00000061961.1,CATG00000061966.1,CATG00000061968.1,CATG00000062054.1,CATG00000062196.1,CATG00000062235.1,CATG00000062238.1,CATG00000062240.1,CATG00000062280.1,CATG00000062441.1,CATG00000062446.1,CATG00000062476.1,CATG00000062509.1,CATG00000062514.1,CATG00000062528.1,CATG00000062678.1,CATG00000062725.1,CATG00000062788.1,CATG00000062802.1,CATG00000062875.1,CATG00000062885.1,CATG00000062971.1,CATG00000062986.1,CATG00000063058.1,CATG00000063126.1,CATG00000063171.1,CATG00000063189.1,CATG00000063343.1,CATG00000063534.1,CATG00000063589.1,CATG00000063691.1,CATG00000063727.1,CATG00000064074.1,CATG00000064206.1,CATG00000064217.1,CATG00000064287.1,CATG00000064299.1,CATG00000064385.1,CATG00000064422.1,CATG00000064470.1,CATG00000064694.1,CATG00000064750.1,CATG00000064897.1,CATG00000064910.1,CATG00000064916.1,CATG00000064955.1,CATG00000064965.1,CATG00000064967.1,CATG00000065324.1,CATG00000065372.1,CATG00000065501.1,CATG00000065672.1,CATG00000065699.1,CATG00000065719.1,CATG00000065722.1,CATG00000065811.1,CATG00000065998.1,CATG00000066020.1,CATG00000066030.1,CATG00000066034.1,CATG00000066135.1,CATG00000066191.1,CATG00000066210.1,CATG00000066314.1,CATG00000066341.1,CATG00000066476.1,CATG00000066497.1,CATG00000066647.1,CATG00000066648.1,CATG00000066660.1,CATG00000066805.1,CATG00000066837.1,CATG00000066868.1,CATG00000067038.1,CATG00000067298.1,CATG00000067417.1,CATG00000067418.1,CATG00000067423.1,CATG00000067469.1,CATG00000067478.1,CATG00000067526.1,CATG00000067617.1,CATG00000067670.1,CATG00000067992.1,CATG00000068171.1,CATG00000068251.1,CATG00000068391.1,CATG00000068584.1,CATG00000068589.1,CATG00000068644.1,CATG00000068824.1,CATG00000068900.1,CATG00000068978.1,CATG00000068982.1,CATG00000069194.1,CATG00000069256.1,CATG00000069449.1,CATG00000069478.1,CATG00000069480.1,CATG00000069907.1,CATG00000070055.1,CATG00000070365.1,CATG00000070412.1,CATG00000070422.1,CATG00000070521.1,CATG00000070950.1,CATG00000071009.1,CATG00000071146.1,CATG00000071158.1,CATG00000071168.1,CATG00000071172.1,CATG00000071188.1,CATG00000071506.1,CATG00000071563.1,CATG00000071657.1,CATG00000071663.1,CATG00000071701.1,CATG00000071708.1,CATG00000071713.1,CATG00000071776.1,CATG00000071777.1,CATG00000071918.1,CATG00000071965.1,CATG00000071988.1,CATG00000072013.1,CATG00000072018.1,CATG00000072024.1,CATG00000072026.1,CATG00000072029.1,CATG00000072049.1,CATG00000072070.1,CATG00000072098.1,CATG00000072102.1,CATG00000072219.1,CATG00000072220.1,CATG00000072343.1,CATG00000072358.1,CATG00000072362.1,CATG00000072454.1,CATG00000072456.1,CATG00000072458.1,CATG00000072471.1,CATG00000072505.1,CATG00000072551.1,CATG00000072593.1,CATG00000072595.1,CATG00000072634.1,CATG00000072675.1,CATG00000072770.1,CATG00000072854.1,CATG00000072858.1,CATG00000073065.1,CATG00000073068.1,CATG00000073082.1,CATG00000073242.1,CATG00000073288.1,CATG00000073532.1,CATG00000073548.1,CATG00000073720.1,CATG00000073741.1,CATG00000073976.1,CATG00000074022.1,CATG00000074135.1,CATG00000074151.1,CATG00000074170.1,CATG00000074207.1,CATG00000074406.1,CATG00000074415.1,CATG00000074419.1,CATG00000074492.1,CATG00000074518.1,CATG00000074605.1,CATG00000074619.1,CATG00000074664.1,CATG00000074691.1,CATG00000074717.1,CATG00000074857.1,CATG00000074991.1,CATG00000074992.1,CATG00000075144.1,CATG00000075148.1,CATG00000075150.1,CATG00000075151.1,CATG00000075184.1,CATG00000075188.1,CATG00000075192.1,CATG00000075194.1,CATG00000075306.1,CATG00000075349.1,CATG00000075373.1,CATG00000075406.1,CATG00000075615.1,CATG00000075886.1,CATG00000076032.1,CATG00000076514.1,CATG00000076574.1,CATG00000076590.1,CATG00000076591.1,CATG00000076863.1,CATG00000076886.1,CATG00000076945.1,CATG00000076989.1,CATG00000076994.1,CATG00000077031.1,CATG00000077233.1,CATG00000077438.1,CATG00000077496.1,CATG00000077499.1,CATG00000077514.1,CATG00000077563.1,CATG00000077569.1,CATG00000077624.1,CATG00000077719.1,CATG00000077729.1,CATG00000077732.1,CATG00000077739.1,CATG00000077761.1,CATG00000077809.1,CATG00000077822.1,CATG00000077851.1,CATG00000077872.1,CATG00000078089.1,CATG00000078144.1,CATG00000078202.1,CATG00000078238.1,CATG00000078284.1,CATG00000078295.1,CATG00000078477.1,CATG00000078481.1,CATG00000078680.1,CATG00000078703.1,CATG00000078881.1,CATG00000078917.1,CATG00000079011.1,CATG00000079065.1,CATG00000079092.1,CATG00000079519.1,CATG00000079525.1,CATG00000079668.1,CATG00000079768.1,CATG00000079979.1,CATG00000079984.1,CATG00000080008.1,CATG00000080033.1,CATG00000080162.1,CATG00000080173.1,CATG00000080174.1,CATG00000080176.1,CATG00000080192.1,CATG00000080231.1,CATG00000080416.1,CATG00000080417.1,CATG00000080429.1,CATG00000080439.1,CATG00000080447.1,CATG00000080531.1,CATG00000080584.1,CATG00000080713.1,CATG00000080797.1,CATG00000080851.1,CATG00000080853.1,CATG00000080922.1,CATG00000081067.1,CATG00000081169.1,CATG00000081189.1,CATG00000081287.1,CATG00000081298.1,CATG00000081364.1,CATG00000081381.1,CATG00000081408.1,CATG00000081433.1,CATG00000081437.1,CATG00000081468.1,CATG00000081561.1,CATG00000081633.1,CATG00000081639.1,CATG00000081731.1,CATG00000081846.1,CATG00000081852.1,CATG00000081943.1,CATG00000081952.1,CATG00000081953.1,CATG00000081959.1,CATG00000082071.1,CATG00000082109.1,CATG00000082126.1,CATG00000082298.1,CATG00000082306.1,CATG00000082354.1,CATG00000082419.1,CATG00000082526.1,CATG00000082696.1,CATG00000082803.1,CATG00000082809.1,CATG00000082943.1,CATG00000083004.1,CATG00000083439.1,CATG00000083504.1,CATG00000083549.1,CATG00000083657.1,CATG00000083669.1,CATG00000083724.1,CATG00000083780.1,CATG00000083795.1,CATG00000083874.1,CATG00000084008.1,CATG00000084208.1,CATG00000084301.1,CATG00000084398.1,CATG00000084554.1,CATG00000084649.1,CATG00000084669.1,CATG00000084670.1,CATG00000084711.1,CATG00000084804.1,CATG00000084819.1,CATG00000084834.1,CATG00000084956.1,CATG00000085038.1,CATG00000085339.1,CATG00000085644.1,CATG00000085658.1,CATG00000085674.1,CATG00000085679.1,CATG00000085686.1,CATG00000085699.1,CATG00000085700.1,CATG00000085714.1,CATG00000085716.1,CATG00000085736.1,CATG00000085737.1,CATG00000085745.1,CATG00000085797.1,CATG00000085848.1,CATG00000086430.1,CATG00000086439.1,CATG00000086553.1,CATG00000086682.1,CATG00000086800.1,CATG00000086831.1,CATG00000086845.1,CATG00000086863.1,CATG00000086881.1,CATG00000087051.1,CATG00000087178.1,CATG00000087187.1,CATG00000087197.1,CATG00000087322.1,CATG00000087490.1,CATG00000087606.1,CATG00000087621.1,CATG00000087698.1,CATG00000087699.1,CATG00000087815.1,CATG00000087876.1,CATG00000087900.1,CATG00000087935.1,CATG00000087969.1,CATG00000088014.1,CATG00000088041.1,CATG00000088098.1,CATG00000088138.1,CATG00000088274.1,CATG00000088304.1,CATG00000088309.1,CATG00000088311.1,CATG00000088337.1,CATG00000088372.1,CATG00000088394.1,CATG00000088473.1,CATG00000088545.1,CATG00000088549.1,CATG00000088656.1,CATG00000088674.1,CATG00000088678.1,CATG00000088683.1,CATG00000088763.1,CATG00000088791.1,CATG00000088862.1,CATG00000089147.1,CATG00000089220.1,CATG00000089308.1,CATG00000089352.1,CATG00000089402.1,CATG00000089459.1,CATG00000089538.1,CATG00000089581.1,CATG00000089585.1,CATG00000089590.1,CATG00000089605.1,CATG00000089680.1,CATG00000089684.1,CATG00000089825.1,CATG00000089843.1,CATG00000090028.1,CATG00000090190.1,CATG00000090305.1,CATG00000090629.1,CATG00000090688.1,CATG00000090719.1,CATG00000090731.1,CATG00000090754.1,CATG00000090761.1,CATG00000090764.1,CATG00000090770.1,CATG00000090771.1,CATG00000090776.1,CATG00000090792.1,CATG00000090797.1,CATG00000090844.1,CATG00000090961.1,CATG00000090991.1,CATG00000091000.1,CATG00000091099.1,CATG00000091112.1,CATG00000091142.1,CATG00000091219.1,CATG00000091228.1,CATG00000091247.1,CATG00000091287.1,CATG00000091305.1,CATG00000091464.1,CATG00000091483.1,CATG00000091736.1,CATG00000091766.1,CATG00000091799.1,CATG00000091894.1,CATG00000091904.1,CATG00000092014.1,CATG00000092119.1,CATG00000092121.1,CATG00000092165.1,CATG00000092239.1,CATG00000092300.1,CATG00000092318.1,CATG00000092345.1,CATG00000092542.1,CATG00000092544.1,CATG00000092551.1,CATG00000092564.1,CATG00000092568.1,CATG00000092575.1,CATG00000092578.1,CATG00000092581.1,CATG00000092603.1,CATG00000092653.1,CATG00000092657.1,CATG00000092751.1,CATG00000092779.1,CATG00000092810.1,CATG00000092891.1,CATG00000092952.1,CATG00000093002.1,CATG00000093058.1,CATG00000093160.1,CATG00000093220.1,CATG00000093273.1,CATG00000093280.1,CATG00000093297.1,CATG00000093518.1,CATG00000093672.1,CATG00000093674.1,CATG00000093892.1,CATG00000093989.1,CATG00000093999.1,CATG00000094057.1,CATG00000094140.1,CATG00000094163.1,CATG00000094169.1,CATG00000094264.1,CATG00000094290.1,CATG00000094316.1,CATG00000094466.1,CATG00000094474.1,CATG00000094476.1,CATG00000094486.1,CATG00000094509.1,CATG00000094596.1,CATG00000094716.1,CATG00000094721.1,CATG00000094728.1,CATG00000094887.1,CATG00000094892.1,CATG00000094961.1,CATG00000094980.1,CATG00000094983.1,CATG00000095001.1,CATG00000095041.1,CATG00000095118.1,CATG00000095444.1,CATG00000095531.1,CATG00000095582.1,CATG00000095605.1,CATG00000095666.1,CATG00000095701.1,CATG00000095755.1,CATG00000095763.1,CATG00000095785.1,CATG00000095815.1,CATG00000095982.1,CATG00000096042.1,CATG00000096069.1,CATG00000096087.1,CATG00000096089.1,CATG00000096098.1,CATG00000096140.1,CATG00000096171.1,CATG00000096261.1,CATG00000096332.1,CATG00000096501.1,CATG00000096524.1,CATG00000096538.1,CATG00000096714.1,CATG00000096960.1,CATG00000096977.1,CATG00000097055.1,CATG00000097357.1,CATG00000097445.1,CATG00000097451.1,CATG00000097456.1,CATG00000097465.1,CATG00000097554.1,CATG00000097560.1,CATG00000097652.1,CATG00000097660.1,CATG00000097665.1,CATG00000097671.1,CATG00000097673.1,CATG00000097707.1,CATG00000097725.1,CATG00000097758.1,CATG00000097901.1,CATG00000097905.1,CATG00000097938.1,CATG00000097943.1,CATG00000097991.1,CATG00000098071.1,CATG00000098129.1,CATG00000098146.1,CATG00000098250.1,CATG00000098253.1,CATG00000098308.1,CATG00000098315.1,CATG00000098466.1,CATG00000098696.1,CATG00000098907.1,CATG00000099135.1,CATG00000099385.1,CATG00000099405.1,CATG00000099457.1,CATG00000099522.1,CATG00000099523.1,CATG00000099557.1,CATG00000099569.1,CATG00000099602.1,CATG00000099612.1,CATG00000099627.1,CATG00000099632.1,CATG00000099990.1,CATG00000100022.1,CATG00000100062.1,CATG00000100131.1,CATG00000100181.1,CATG00000100233.1,CATG00000100241.1,CATG00000100290.1,CATG00000100509.1,CATG00000100618.1,CATG00000100625.1,CATG00000100669.1,CATG00000100676.1,CATG00000100855.1,CATG00000100975.1,CATG00000101011.1,CATG00000101165.1,CATG00000101168.1,CATG00000101171.1,CATG00000101205.1,CATG00000101245.1,CATG00000101268.1,CATG00000101272.1,CATG00000101283.1,CATG00000101344.1,CATG00000101372.1,CATG00000101373.1,CATG00000101393.1,CATG00000101402.1,CATG00000101427.1,CATG00000101468.1,CATG00000101480.1,CATG00000101497.1,CATG00000101517.1,CATG00000101542.1,CATG00000101633.1,CATG00000101639.1,CATG00000101644.1,CATG00000101660.1,CATG00000101708.1,CATG00000101757.1,CATG00000101766.1,CATG00000101811.1,CATG00000101882.1,CATG00000101985.1,CATG00000102004.1,CATG00000102005.1,CATG00000102021.1,CATG00000102128.1,CATG00000102142.1,CATG00000102257.1,CATG00000102258.1,CATG00000102411.1,CATG00000102414.1,CATG00000102429.1,CATG00000102449.1,CATG00000102516.1,CATG00000102592.1,CATG00000102810.1,CATG00000102969.1,CATG00000103048.1,CATG00000103094.1,CATG00000103117.1,CATG00000103135.1,CATG00000103394.1,CATG00000103509.1,CATG00000103584.1,CATG00000103763.1,CATG00000103788.1,CATG00000104128.1,CATG00000104172.1,CATG00000104271.1,CATG00000104357.1,CATG00000104377.1,CATG00000104381.1,CATG00000104407.1,CATG00000104409.1,CATG00000104457.1,CATG00000104472.1,CATG00000104592.1,CATG00000104596.1,CATG00000104644.1,CATG00000104824.1,CATG00000104902.1,CATG00000104923.1,CATG00000105045.1,CATG00000105133.1,CATG00000105251.1,CATG00000105259.1,CATG00000105265.1,CATG00000105286.1,CATG00000105345.1,CATG00000105435.1,CATG00000105464.1,CATG00000105473.1,CATG00000105544.1,CATG00000105545.1,CATG00000105548.1,CATG00000105571.1,CATG00000105769.1,CATG00000105770.1,CATG00000105927.1,CATG00000105946.1,CATG00000106031.1,CATG00000106034.1,CATG00000106073.1,CATG00000106110.1,CATG00000106211.1,CATG00000106229.1,CATG00000106259.1,CATG00000106279.1,CATG00000106511.1,CATG00000106639.1,CATG00000106763.1,CATG00000107014.1,CATG00000107019.1,CATG00000107096.1,CATG00000107100.1,CATG00000107157.1,CATG00000107192.1,CATG00000107354.1,CATG00000107433.1,CATG00000107494.1,CATG00000107529.1,CATG00000107640.1,CATG00000107689.1,CATG00000107753.1,CATG00000107951.1,CATG00000108026.1,CATG00000108031.1,CATG00000108084.1,CATG00000108131.1,CATG00000108296.1,CATG00000108306.1,CATG00000108329.1,CATG00000108379.1,CATG00000108399.1,CATG00000108403.1,CATG00000108424.1,CATG00000108477.1,CATG00000108541.1,CATG00000108673.1,CATG00000108674.1,CATG00000108815.1,CATG00000108830.1,CATG00000108835.1,CATG00000108839.1,CATG00000108976.1,CATG00000108992.1,CATG00000109046.1,CATG00000109065.1,CATG00000109118.1,CATG00000109141.1,CATG00000109254.1,CATG00000109345.1,CATG00000109535.1,CATG00000109643.1,CATG00000109735.1,CATG00000109741.1,CATG00000109763.1,CATG00000109807.1,CATG00000109831.1,CATG00000109851.1,CATG00000109856.1,CATG00000109896.1,CATG00000109912.1,CATG00000109940.1,CATG00000109954.1,CATG00000109967.1,CATG00000110027.1,CATG00000110095.1,CATG00000110325.1,CATG00000110402.1,CATG00000110403.1,CATG00000110436.1,CATG00000110566.1,CATG00000110596.1,CATG00000110684.1,CATG00000110751.1,CATG00000110752.1,CATG00000110764.1,CATG00000110765.1,CATG00000110773.1,CATG00000110795.1,CATG00000110805.1,CATG00000110822.1,CATG00000111053.1,CATG00000111063.1,CATG00000111066.1,CATG00000111158.1,CATG00000111174.1,CATG00000111196.1,CATG00000111198.1,CATG00000111273.1,CATG00000111327.1,CATG00000111602.1,CATG00000111607.1,CATG00000111634.1,CATG00000111992.1,CATG00000111993.1,CATG00000112015.1,CATG00000112054.1,CATG00000112074.1,CATG00000112143.1,CATG00000112146.1,CATG00000112157.1,CATG00000112171.1,CATG00000112351.1,CATG00000112403.1,CATG00000112574.1,CATG00000112575.1,CATG00000112641.1,CATG00000112642.1,CATG00000112643.1,CATG00000112646.1,CATG00000112709.1,CATG00000112790.1,CATG00000112948.1,CATG00000113223.1,CATG00000113275.1,CATG00000113607.1,CATG00000113667.1,CATG00000113673.1,CATG00000113677.1,CATG00000113693.1,CATG00000113699.1,CATG00000113861.1,CATG00000113892.1,CATG00000114008.1,CATG00000114029.1,CATG00000114144.1,CATG00000114145.1,CATG00000114148.1,CATG00000114165.1,CATG00000114167.1,CATG00000114354.1,CATG00000114514.1,CATG00000114593.1,CATG00000114605.1,CATG00000114643.1,CATG00000114724.1,CATG00000115249.1,CATG00000115276.1,CATG00000115291.1,CATG00000115378.1,CATG00000115386.1,CATG00000115490.1,CATG00000115496.1,CATG00000115607.1,CATG00000115640.1,CATG00000115724.1,CATG00000115811.1,CATG00000115855.1,CATG00000115988.1,CATG00000115992.1,CATG00000116003.1,CATG00000116021.1,CATG00000116086.1,CATG00000116115.1,CATG00000116148.1,CATG00000116175.1,CATG00000116207.1,CATG00000116212.1,CATG00000116213.1,CATG00000116216.1,CATG00000116261.1,CATG00000116275.1,CATG00000116278.1,CATG00000116280.1,CATG00000116318.1,CATG00000116360.1,CATG00000116439.1,CATG00000116512.1,CATG00000116524.1,CATG00000116526.1,CATG000</t>
  </si>
  <si>
    <t>UBERON:0003729</t>
  </si>
  <si>
    <t>mouth mucosa</t>
  </si>
  <si>
    <t>A mucous membrane that lines the mouth.</t>
  </si>
  <si>
    <t>CNhs10848,CNhs10866,CNhs10879,CNhs11061,CNhs11896,CNhs11903,CNhs11952,CNhs11961,CNhs12006,CNhs14128,CNhs14129,CNhs14130,CNhs14131,CNhs14132,CNhs14133,CNhs14134,CNhs14135</t>
  </si>
  <si>
    <t>CATG00000001095.1,CATG00000004601.1,CATG00000005871.1,CATG00000005972.1,CATG00000011005.1,CATG00000013399.1,CATG00000016372.1,CATG00000016989.1,CATG00000022488.1,CATG00000023361.1,CATG00000024325.1,CATG00000025460.1,CATG00000033931.1,CATG00000034843.1,CATG00000036226.1,CATG00000036426.1,CATG00000039975.1,CATG00000042645.1,CATG00000044575.1,CATG00000048038.1,CATG00000050697.1,CATG00000051316.1,CATG00000051513.1,CATG00000052032.1,CATG00000054135.1,CATG00000055285.1,CATG00000057129.1,CATG00000062391.1,CATG00000064696.1,CATG00000064929.1,CATG00000069925.1,CATG00000070299.1,CATG00000070590.1,CATG00000072957.1,CATG00000076789.1,CATG00000077881.1,CATG00000078737.1,CATG00000081813.1,CATG00000082339.1,CATG00000082431.1,CATG00000085376.1,CATG00000087815.1,CATG00000089639.1,CATG00000089804.1,CATG00000099945.1,CATG00000100479.1,CATG00000102335.1,CATG00000102497.1,CATG00000106954.1,CATG00000107028.1,CATG00000110247.1,CATG00000110987.1,CATG00000116783.1,ENSG00000053747.11,ENSG00000077943.7,ENSG00000087494.11,ENSG00000087510.5,ENSG00000101333.12,ENSG00000104313.13,ENSG00000104321.6,ENSG00000111186.8,ENSG00000114251.9,ENSG00000116132.7,ENSG00000123500.5,ENSG00000131668.9,ENSG00000134363.7,ENSG00000137273.3,ENSG00000137975.7,ENSG00000138675.12,ENSG00000138829.6,ENSG00000144355.10,ENSG00000150051.9,ENSG00000162624.10,ENSG00000164099.3,ENSG00000164220.6,ENSG00000164761.4,ENSG00000166670.5,ENSG00000166923.6,ENSG00000167157.9,ENSG00000168621.10,ENSG00000169213.6,ENSG00000171451.13,ENSG00000172061.7,ENSG00000174343.5,ENSG00000180875.4,ENSG00000181195.6,ENSG00000182261.3,ENSG00000182632.10,ENSG00000183287.9,ENSG00000198807.8,ENSG00000204880.6,ENSG00000213417.2,ENSG00000214975.4,ENSG00000221852.4,ENSG00000224127.1,ENSG00000224149.1,ENSG00000225554.1,ENSG00000229373.4,ENSG00000230500.1,ENSG00000231106.2,ENSG00000231298.2,ENSG00000235601.1,ENSG00000242147.1,ENSG00000246430.2,ENSG00000251144.1,ENSG00000251381.2,ENSG00000254254.1,ENSG00000256268.1,ENSG00000258661.1,ENSG00000258955.1,ENSG00000261327.3,ENSG00000261730.1,ENSG00000262003.1,ENSG00000264301.1,ENSG00000264876.1,ENSG00000270058.1</t>
  </si>
  <si>
    <t>UBERON:0003891</t>
  </si>
  <si>
    <t>stroma</t>
  </si>
  <si>
    <t>Connective, non-functional supportive framework of a biological cell, tissue, or organ. Contrast with parenchyma.</t>
  </si>
  <si>
    <t>CNhs11333,CNhs11337,CNhs12095,CNhs12121</t>
  </si>
  <si>
    <t>CATG00000000163.1,CATG00000001498.1,CATG00000007630.1,CATG00000018619.1,CATG00000025047.1,CATG00000026745.1,CATG00000027114.1,CATG00000031528.1,CATG00000034713.1,CATG00000040499.1,CATG00000041024.1,CATG00000049953.1,CATG00000050423.1,CATG00000057003.1,CATG00000057668.1,CATG00000058583.1,CATG00000065342.1,CATG00000069751.1,CATG00000086610.1,CATG00000117941.1,ENSG00000100918.8,ENSG00000101255.6,ENSG00000118526.6,ENSG00000125618.12,ENSG00000130513.6,ENSG00000132130.7,ENSG00000136944.13,ENSG00000139269.2,ENSG00000158089.10,ENSG00000160951.3,ENSG00000164093.11,ENSG00000176692.4,ENSG00000188157.9,ENSG00000201592.1,ENSG00000201882.1,ENSG00000224715.1,ENSG00000225511.2,ENSG00000229953.1,ENSG00000238225.1,ENSG00000243509.4,ENSG00000250073.2,ENSG00000253368.3,ENSG00000259328.1,ENSG00000259933.2,ENSG00000260944.1,ENSG00000261238.1,ENSG00000264175.1,ENSG00000264455.1,ENSG00000270182.1</t>
  </si>
  <si>
    <t>UBERON:0003929</t>
  </si>
  <si>
    <t>digestive tract epithelium</t>
  </si>
  <si>
    <t>An epithelium that lines the lumen of the digestive tract.</t>
  </si>
  <si>
    <t>CNhs10624,CNhs10845,CNhs10875,CNhs11061,CNhs11335,CNhs11346,CNhs11798,CNhs11896,CNhs11903,CNhs12075,CNhs12092,CNhs12093,CNhs12340,CNhs12349,CNhs12626,CNhs12730,CNhs12848</t>
  </si>
  <si>
    <t>CATG00000007838.1,CATG00000023031.1,CATG00000030843.1,CATG00000056133.1,CATG00000081623.1,CATG00000110289.1,ENSG00000000971.11,ENSG00000003989.12,ENSG00000005187.7,ENSG00000005421.4,ENSG00000012504.9,ENSG00000015520.10,ENSG00000021826.10,ENSG00000023839.6,ENSG00000039537.9,ENSG00000055955.11,ENSG00000055957.6,ENSG00000060566.9,ENSG00000083807.5,ENSG00000084674.9,ENSG00000085552.12,ENSG00000086696.6,ENSG00000087237.6,ENSG00000090539.11,ENSG00000091513.10,ENSG00000091583.6,ENSG00000099834.14,ENSG00000100557.5,ENSG00000101049.10,ENSG00000101076.12,ENSG00000102743.10,ENSG00000103067.7,ENSG00000104635.9,ENSG00000105699.12,ENSG00000105707.9,ENSG00000105852.6,ENSG00000106384.6,ENSG00000106538.5,ENSG00000106927.7,ENSG00000107159.8,ENSG00000108846.11,ENSG00000109072.9,ENSG00000111275.8,ENSG00000112299.7,ENSG00000112414.10,ENSG00000112964.9,ENSG00000113600.6,ENSG00000113790.6,ENSG00000114378.12,ENSG00000114771.9,ENSG00000115255.6,ENSG00000115718.13,ENSG00000115884.6,ENSG00000116771.5,ENSG00000116833.9,ENSG00000117594.5,ENSG00000117707.11,ENSG00000117791.11,ENSG00000118004.13,ENSG00000118137.5,ENSG00000118271.5,ENSG00000120341.14,ENSG00000121310.12,ENSG00000122787.10,ENSG00000123453.12,ENSG00000124713.5,ENSG00000125144.9,ENSG00000125730.12,ENSG00000125798.10,ENSG00000126218.7,ENSG00000127241.12,ENSG00000127831.6,ENSG00000128311.9,ENSG00000129214.10,ENSG00000129514.4,ENSG00000130203.5,ENSG00000130649.5,ENSG00000130707.13,ENSG00000130812.6,ENSG00000130988.8,ENSG00000131187.5,ENSG00000132541.6,ENSG00000133135.9,ENSG00000134240.7,ENSG00000134962.6,ENSG00000135220.6,ENSG00000136305.7,ENSG00000136574.13,ENSG00000136872.13,ENSG00000136881.7,ENSG00000136883.8,ENSG00000137561.4,ENSG00000137875.4,ENSG00000138207.8,ENSG00000138356.9,ENSG00000138823.8,ENSG00000139209.11,ENSG00000139269.2,ENSG00000140107.10,ENSG00000140263.9,ENSG00000140479.12,ENSG00000141485.11,ENSG00000141505.7,ENSG00000142484.5,ENSG00000142494.9,ENSG00000142748.8,ENSG00000143375.10,ENSG00000143412.5,ENSG00000144908.9,ENSG00000145321.8,ENSG00000146678.5,ENSG00000147257.9,ENSG00000148702.10,ENSG00000148935.6,ENSG00000149131.11,ENSG00000149150.4,ENSG00000150526.7,ENSG00000151655.13,ENSG00000151715.3,ENSG00000151790.4,ENSG00000152990.9,ENSG00000157399.10,ENSG00000158104.7,ENSG00000158125.5,ENSG00000159261.6,ENSG00000159403.11,ENSG00000159423.12,ENSG00000160282.9,ENSG00000160862.8,ENSG00000160867.10,ENSG00000160870.8,ENSG00000161653.6,ENSG00000162267.8,ENSG00000163347.5,ENSG00000163631.12,ENSG00000163687.9,ENSG00000163959.5,ENSG00000164107.7,ENSG00000164690.3,ENSG00000164749.7,ENSG00000165828.9,ENSG00000166126.6,ENSG00000166347.14,ENSG00000166741.3,ENSG00000166816.9,ENSG00000167165.14,ENSG00000167711.9,ENSG00000167874.6,ENSG00000168389.13,ENSG00000169136.4,ENSG00000169174.9,ENSG00000169242.7,ENSG00000169856.7,ENSG00000169894.13,ENSG00000169903.6,ENSG00000170927.10,ENSG00000171227.6,ENSG00000171236.9,ENSG00000171557.12,ENSG00000171564.7,ENSG00000171903.12,ENSG00000171954.8,ENSG00000172425.6,ENSG00000172828.8,ENSG00000173432.6,ENSG00000174567.7,ENSG00000174827.9,ENSG00000176153.10,ENSG00000176974.13,ENSG00000178401.10,ENSG00000180089.4,ENSG00000180210.10,ENSG00000180525.9,ENSG00000182326.10,ENSG00000182871.10,ENSG00000183044.7,ENSG00000184374.2,ENSG00000184500.10,ENSG00000185186.4,ENSG00000185467.7,ENSG00000187097.8,ENSG00000187546.9,ENSG00000187867.4,ENSG00000188257.6,ENSG00000188338.10,ENSG00000188488.9,ENSG00000188833.5,ENSG00000196136.12,ENSG00000196616.8,ENSG00000197165.6,ENSG00000197249.8,ENSG00000197580.7,ENSG00000197822.6,ENSG00000201695.1,ENSG00000204128.5,ENSG00000205361.4,ENSG00000205403.8,ENSG00000213494.5,ENSG00000214274.5,ENSG00000216588.4,ENSG00000224093.1,ENSG00000227038.2,ENSG00000228951.1,ENSG00000230461.4,ENSG00000230716.3,ENSG00000231690.2,ENSG00000234378.1,ENSG00000234678.1,ENSG00000235899.1,ENSG00000235910.1,ENSG00000237125.4,ENSG00000239887.3,ENSG00000242612.2,ENSG00000243649.4,ENSG00000244067.1,ENSG00000244255.1,ENSG00000247844.1,ENSG00000248144.1,ENSG00000249267.2,ENSG00000250229.1,ENSG00000251169.2,ENSG00000254632.1,ENSG00000254827.1,ENSG00000255071.1,ENSG00000257767.2,ENSG00000259347.1,ENSG00000259974.2,ENSG00000260276.1,ENSG00000260802.1,ENSG00000264575.1,ENSG00000264614.1,ENSG00000265096.1,ENSG00000265606.1,ENSG00000266304.1,ENSG00000266636.1,ENSG00000266850.1,ENSG00000266903.1,ENSG00000267385.1,ENSG00000268947.1,ENSG00000273138.1,ENSG00000273259.1</t>
  </si>
  <si>
    <t>UBERON:0003975</t>
  </si>
  <si>
    <t>internal female genitalia</t>
  </si>
  <si>
    <t>The internal feminine genital organs, including the ovaries, uterine tubes, uterus, uterine cervix, and vagina.</t>
  </si>
  <si>
    <t>CNhs10618,CNhs11676,CNhs11927,CNhs12854</t>
  </si>
  <si>
    <t>CATG00000000192.1,CATG00000000639.1,CATG00000001167.1,CATG00000001452.1,CATG00000001642.1,CATG00000002640.1,CATG00000002986.1,CATG00000003084.1,CATG00000005449.1,CATG00000006180.1,CATG00000006729.1,CATG00000007582.1,CATG00000008024.1,CATG00000009304.1,CATG00000011461.1,CATG00000011972.1,CATG00000013075.1,CATG00000013465.1,CATG00000016119.1,CATG00000016366.1,CATG00000018122.1,CATG00000019117.1,CATG00000021433.1,CATG00000022188.1,CATG00000023238.1,CATG00000023414.1,CATG00000023649.1,CATG00000023837.1,CATG00000025989.1,CATG00000027292.1,CATG00000028311.1,CATG00000028423.1,CATG00000029645.1,CATG00000030122.1,CATG00000030990.1,CATG00000031566.1,CATG00000031684.1,CATG00000033159.1,CATG00000033225.1,CATG00000033386.1,CATG00000035750.1,CATG00000035905.1,CATG00000036288.1,CATG00000036613.1,CATG00000037292.1,CATG00000037431.1,CATG00000038192.1,CATG00000038623.1,CATG00000042543.1,CATG00000045542.1,CATG00000046648.1,CATG00000047653.1,CATG00000049830.1,CATG00000052060.1,CATG00000054701.1,CATG00000055048.1,CATG00000055327.1,CATG00000055449.1,CATG00000055773.1,CATG00000056055.1,CATG00000056189.1,CATG00000056574.1,CATG00000057021.1,CATG00000058376.1,CATG00000058810.1,CATG00000059140.1,CATG00000060393.1,CATG00000060405.1,CATG00000060466.1,CATG00000060576.1,CATG00000063194.1,CATG00000063224.1,CATG00000063477.1,CATG00000063860.1,CATG00000065014.1,CATG00000067501.1,CATG00000067783.1,CATG00000070512.1,CATG00000071673.1,CATG00000071927.1,CATG00000074991.1,CATG00000075693.1,CATG00000076396.1,CATG00000077209.1,CATG00000078017.1,CATG00000079285.1,CATG00000079982.1,CATG00000080524.1,CATG00000081963.1,CATG00000083504.1,CATG00000083651.1,CATG00000085616.1,CATG00000087050.1,CATG00000087736.1,CATG00000088297.1,CATG00000089908.1,CATG00000093320.1,CATG00000095061.1,CATG00000095962.1,CATG00000095998.1,CATG00000097285.1,CATG00000098035.1,CATG00000100323.1,CATG00000100973.1,CATG00000101557.1,CATG00000102056.1,CATG00000102258.1,CATG00000102471.1,CATG00000103017.1,CATG00000104410.1,CATG00000107390.1,CATG00000107836.1,CATG00000108439.1,CATG00000108939.1,CATG00000109882.1,CATG00000109942.1,CATG00000110413.1,CATG00000112205.1,CATG00000112458.1,CATG00000113093.1,CATG00000113163.1,CATG00000113238.1,CATG00000113651.1,CATG00000115000.1,CATG00000117647.1,CATG00000117672.1,CATG00000118113.1,ENSG00000003096.9,ENSG00000005073.5,ENSG00000005102.8,ENSG00000005108.11,ENSG00000016082.10,ENSG00000016402.8,ENSG00000016602.8,ENSG00000019991.11,ENSG00000050555.13,ENSG00000050628.16,ENSG00000053328.8,ENSG00000054938.11,ENSG00000057149.10,ENSG00000061455.10,ENSG00000064205.6,ENSG00000064655.14,ENSG00000064692.14,ENSG00000065325.8,ENSG00000065534.14,ENSG00000068781.16,ENSG00000069702.6,ENSG00000070193.4,ENSG00000072163.14,ENSG00000072952.14,ENSG00000075073.10,ENSG00000077157.16,ENSG00000077942.13,ENSG00000082175.10,ENSG00000085465.11,ENSG00000087128.5,ENSG00000088320.3,ENSG00000088881.16,ENSG00000090539.11,ENSG00000091831.17,ENSG00000100191.4,ENSG00000100628.7,ENSG00000101280.6,ENSG00000101938.10,ENSG00000102287.12,ENSG00000102362.11,ENSG00000102837.6,ENSG00000103710.6,ENSG00000105141.4,ENSG00000106006.6,ENSG00000106018.9,ENSG00000106031.6,ENSG00000106034.13,ENSG00000106038.8,ENSG00000106624.4,ENSG00000106809.6,ENSG00000106819.7,ENSG00000107796.8,ENSG00000108839.7,ENSG00000110484.6,ENSG00000111404.2,ENSG00000112214.6,ENSG00000112562.14,ENSG00000112936.14,ENSG00000113494.12,ENSG00000113594.5,ENSG00000114200.5,ENSG00000115353.6,ENSG00000115461.4,ENSG00000116194.8,ENSG00000118777.6,ENSG00000119147.5,ENSG00000122679.4,ENSG00000124593.10,ENSG00000124749.12,ENSG00000124935.3,ENSG00000124939.4,ENSG00000126368.5,ENSG00000126895.9,ENSG00000127083.7,ENSG00000127241.12,ENSG00000128573.18,ENSG00000128652.7,ENSG00000128710.5,ENSG00000128713.11,ENSG00000128714.5,ENSG00000129467.9,ENSG00000130045.11,ENSG00000130176.3,ENSG00000130300.4,ENSG00000130307.7,ENSG00000130700.6,ENSG00000131477.6,ENSG00000131831.13,ENSG00000132329.6,ENSG00000132561.9,ENSG00000132622.6,ENSG00000133107.10,ENSG00000133392.12,ENSG00000133710.11,ENSG00000134201.6,ENSG00000134533.2,ENSG00000134757.4,ENSG00000136546.9,ENSG00000137558.3,ENSG00000137648.12,ENSG00000138615.4,ENSG00000138944.7,ENSG00000140274.9,ENSG00000140519.8,ENSG00000141052.13,ENSG00000142973.8,ENSG00000143147.10,ENSG00000143768.7,ENSG00000143869.5,ENSG00000143995.15,ENSG00000144140.5,ENSG00000145012.8,ENSG00000145283.7,ENSG00000145808.4,ENSG00000145936.4,ENSG00000146013.6,ENSG00000146233.3,ENSG00000146374.9,ENSG00000147113.12,ENSG00000148357.12,ENSG00000149131.11,ENSG00000149451.13,ENSG00000149488.11,ENSG00000149596.6,ENSG00000150048.6,ENSG00000151617.11,ENSG00000152402.6,ENSG00000152527.9,ENSG00000153802.7,ENSG00000154227.9,ENSG00000154263.13,ENSG00000154330.8,ENSG00000156113.16,ENSG00000157110.11,ENSG00000157502.8,ENSG00000162040.5,ENSG00000163017.9,ENSG00000163072.10,ENSG00000163145.8,ENSG00000163207.5,ENSG00000163209.10,ENSG00000163218.10,ENSG00000163431.11,ENSG00000163792.5,ENSG00000164035.5,ENSG00000164107.7,ENSG00000164920.5,ENSG00000165072.9,ENSG00000165078.7,ENSG00000165197.4,ENSG00000165794.5,ENSG00000166148.2,ENSG00000166341.6,ENSG00000166444.13,ENSG00000166743.5,ENSG00000166828.2,ENSG00000166960.12,ENSG00000167653.4,ENSG00000168447.6,ENSG00000168477.13,ENSG00000169071.10,ENSG00000169083.11,ENSG00000169218.9,ENSG00000169474.3,ENSG00000170370.10,ENSG00000171401.10,ENSG00000171873.6,ENSG00000172382.5,ENSG00000172403.6,ENSG00000172478.13,ENSG00000172935.8,ENSG00000172987.8,ENSG00000173068.13,ENSG00000174175.12,ENSG00000174226.4,ENSG00000174348.9,ENSG00000175785.8,ENSG00000175899.10,ENSG00000180440.3,ENSG00000180785.8,ENSG00000182208.8,ENSG00000182575.7,ENSG00000183242.7,ENSG00000183615.5,ENSG00000183770.5,ENSG00000183801.3,ENSG00000183807.6,ENSG00000183963.14,ENSG00000184160.6,ENSG00000184350.8,ENSG00000184937.8,ENSG00000185010.9,ENSG00000185532.10,ENSG00000185630.14,ENSG00000185761.6,ENSG00000186474.11,ENSG00000187054.10,ENSG00000187098.10,ENSG00000187513.8,ENSG00000187922.9,ENSG00000187955.7,ENSG00000188373.4,ENSG00000188778.3,ENSG00000188783.5,ENSG00000189001.6,ENSG00000189051.5,ENSG00000196208.9,ENSG00000196557.6,ENSG00000196739.10,ENSG00000197245.4,ENSG00000197256.6,ENSG00000197361.5,ENSG00000197406.6,ENSG00000197410.8,ENSG00000198092.5,ENSG00000198774.3,ENSG00000198844.6,ENSG00000203489.3,ENSG00000204003.4,ENSG00000204518.2,ENSG00000204544.5,ENSG00000204618.4,ENSG00000204882.3,ENSG00000204936.5,ENSG00000206072.8,ENSG00000206262.4,ENSG00000208024.1,ENSG00000211950.2,ENSG00000213022.4,ENSG00000213088.5,ENSG00000213494.5,ENSG00000214357.4,ENSG00000214851.4,ENSG00000214942.4,ENSG00000215018.5,ENSG00000215386.6,ENSG00000220908.2,ENSG00000221857.3,ENSG00000223923.1,ENSG00000225398.2,ENSG00000225661.2,ENSG00000225670.3,ENSG00000225912.1,ENSG00000226194.1,ENSG00000226526.1,ENSG00000226819.1,ENSG00000228216.1,ENSG00000228704.1,ENSG00000229155.1,ENSG00000229732.1,ENSG00000229847.4,ENSG00000231246.1,ENSG00000231367.1,ENSG00000232046.2,ENSG00000232229.1,ENSG00000232363.1,ENSG00000232855.2,ENSG00000233354.1,ENSG00000233760.1,ENSG00000234638.1,ENSG00000236318.1,ENSG00000236501.1,ENSG00000236708.1,ENSG00000236740.2,ENSG00000237125.4,ENSG00000237268.2,ENSG00000237271.1,ENSG00000238120.1,ENSG00000239500.2,ENSG00000239556.2,ENSG00000240654.2,ENSG00000240990.5,ENSG00000241158.2,ENSG00000241684.1,ENSG00000241794.1,ENSG00000243004.1,ENSG00000243063.1,ENSG00000243244.1,ENSG00000243696.4,ENSG00000243766.3,ENSG00000244300.2,ENSG00000244355.3,ENSG00000244578.1,ENSG00000245025.2,ENSG00000247809.3,ENSG00000248464.1,ENSG00000248896.2,ENSG00000249082.1,ENSG00000249086.1,ENSG00000249252.1,ENSG00000249669.3,ENSG00000249736.1,ENSG00000249906.1,ENSG00000250208.2,ENSG00000250310.1,ENSG00000252812.1,ENSG00000253105.1,ENSG00000253293.3,ENSG00000253304.1,ENSG00000253373.1,ENSG00000253647.1,ENSG00000253864.1,ENSG00000254535.2,ENSG00000254967.2,ENSG00000255465.3,ENSG00000255504.1,ENSG00000255864.1,ENSG00000257184.2,ENSG00000258274.1,ENSG00000258498.2,ENSG00000258537.1,ENSG00000258851.1,ENSG00000259124.1,ENSG00000259134.1,ENSG00000259199.1,ENSG00000259275.1,ENSG00000259370.1,ENSG00000259407.1,ENSG00000259430.1,ENSG00000259663.2,ENSG00000260710.1,ENSG00000260802.1,ENSG00000261722.1,ENSG00000263065.1,ENSG00000263586.1,ENSG00000263812.1,ENSG00000264563.1,ENSG00000266176.1,ENSG00000266954.1,ENSG00000266964.1,ENSG00000267042.1,ENSG00000267045.1,ENSG00000267206.1,ENSG00000267287.1,ENSG00000267405.1,ENSG00000267532.2,ENSG00000267594.5,ENSG00000268810.1,ENSG00000269151.1,ENSG00000269289.1,ENSG00000269936.2,ENSG00000270571.2,ENSG00000270705.1,ENSG00000272573.1,ENSG00000272801.1,ENSG00000273433.1,ENSG00000273452.1</t>
  </si>
  <si>
    <t>UBERON:0004122</t>
  </si>
  <si>
    <t>genitourinary system</t>
  </si>
  <si>
    <t>Anatomical system that has as its parts the organs concerned with the production and excretion of urine and those concerned with reproduction.</t>
  </si>
  <si>
    <t>CNhs10616,CNhs10618,CNhs10622,CNhs10626,CNhs10627,CNhs10628,CNhs10632,CNhs10652,CNhs10851,CNhs10882,CNhs10883,CNhs11079,CNhs11330,CNhs11331,CNhs11332,CNhs11333,CNhs11386,CNhs11676,CNhs11920,CNhs11927,CNhs11972,CNhs11973,CNhs11976,CNhs12014,CNhs12015,CNhs12037,CNhs12074,CNhs12086,CNhs12087,CNhs12088,CNhs12120,CNhs12121,CNhs12624,CNhs12728,CNhs12732,CNhs12846,CNhs12847,CNhs12850,CNhs12851,CNhs12854,CNhs12998,CNhs13080,CNhs13464</t>
  </si>
  <si>
    <t>CATG00000039899.1,CATG00000047643.1,CATG00000057003.1,CATG00000076290.1,CATG00000087927.1,CATG00000108922.1,CATG00000118113.1,ENSG00000004838.9,ENSG00000005001.5,ENSG00000005073.5,ENSG00000006047.8,ENSG00000008196.8,ENSG00000012223.8,ENSG00000013588.5,ENSG00000016082.10,ENSG00000039600.6,ENSG00000050555.13,ENSG00000054938.11,ENSG00000075891.17,ENSG00000077274.7,ENSG00000085465.11,ENSG00000094755.12,ENSG00000100557.5,ENSG00000100867.10,ENSG00000101443.13,ENSG00000102243.8,ENSG00000102387.11,ENSG00000104901.2,ENSG00000105146.8,ENSG00000105246.5,ENSG00000105929.11,ENSG00000106031.6,ENSG00000108511.8,ENSG00000108753.8,ENSG00000111319.8,ENSG00000113494.12,ENSG00000113946.3,ENSG00000115257.11,ENSG00000117472.5,ENSG00000119703.12,ENSG00000120068.5,ENSG00000123999.4,ENSG00000124143.6,ENSG00000125531.5,ENSG00000125618.12,ENSG00000125872.7,ENSG00000128645.11,ENSG00000128652.7,ENSG00000128709.10,ENSG00000128710.5,ENSG00000128713.11,ENSG00000130176.3,ENSG00000130829.13,ENSG00000131620.13,ENSG00000132130.7,ENSG00000132554.15,ENSG00000133116.6,ENSG00000134258.12,ENSG00000134533.2,ENSG00000135373.8,ENSG00000136883.8,ENSG00000137648.12,ENSG00000137673.4,ENSG00000137731.9,ENSG00000140459.13,ENSG00000141255.8,ENSG00000141738.9,ENSG00000141744.3,ENSG00000143412.5,ENSG00000143450.10,ENSG00000143839.12,ENSG00000143882.5,ENSG00000144837.4,ENSG00000145103.8,ENSG00000146038.7,ENSG00000146678.5,ENSG00000148346.7,ENSG00000150628.2,ENSG00000152463.10,ENSG00000153292.11,ENSG00000154330.8,ENSG00000155066.11,ENSG00000156463.13,ENSG00000158089.10,ENSG00000159648.7,ENSG00000160471.8,ENSG00000162366.3,ENSG00000163017.9,ENSG00000163239.8,ENSG00000163431.11,ENSG00000163435.11,ENSG00000163467.7,ENSG00000163746.7,ENSG00000164764.10,ENSG00000164825.3,ENSG00000165078.7,ENSG00000165188.9,ENSG00000165807.3,ENSG00000166589.8,ENSG00000166828.2,ENSG00000166960.12,ENSG00000167165.14,ENSG00000167311.9,ENSG00000167646.9,ENSG00000168070.7,ENSG00000169218.9,ENSG00000169297.6,ENSG00000170166.5,ENSG00000170498.7,ENSG00000170689.8,ENSG00000170927.10,ENSG00000171234.9,ENSG00000172250.10,ENSG00000173013.4,ENSG00000173557.10,ENSG00000173698.13,ENSG00000173838.7,ENSG00000174640.8,ENSG00000174827.9,ENSG00000175879.7,ENSG00000176387.6,ENSG00000176532.3,ENSG00000176732.6,ENSG00000178826.6,ENSG00000179023.7,ENSG00000179168.10,ENSG00000180176.10,ENSG00000180336.13,ENSG00000180730.4,ENSG00000182584.4,ENSG00000182752.8,ENSG00000183145.4,ENSG00000183242.7,ENSG00000184669.6,ENSG00000184908.13,ENSG00000184925.7,ENSG00000184937.8,ENSG00000185290.3,ENSG00000185686.13,ENSG00000186118.7,ENSG00000186453.8,ENSG00000187726.4,ENSG00000187867.4,ENSG00000188064.5,ENSG00000188163.6,ENSG00000188488.9,ENSG00000189120.3,ENSG00000189143.8,ENSG00000196167.5,ENSG00000197308.4,ENSG00000198889.3,ENSG00000205795.4,ENSG00000212766.5,ENSG00000213204.4,ENSG00000218416.3,ENSG00000219435.3,ENSG00000223561.2,ENSG00000223813.2,ENSG00000224609.2,ENSG00000225362.4,ENSG00000225828.1,ENSG00000226363.3,ENSG00000227479.1,ENSG00000229155.1,ENSG00000229847.4,ENSG00000230716.3,ENSG00000231107.1,ENSG00000231363.1,ENSG00000231851.1,ENSG00000232638.1,ENSG00000232855.2,ENSG00000233296.1,ENSG00000236501.1,ENSG00000236986.2,ENSG00000238120.1,ENSG00000239704.6,ENSG00000240990.5,ENSG00000241560.1,ENSG00000242207.1,ENSG00000243081.2,ENSG00000243137.3,ENSG00000243350.1,ENSG00000244649.2,ENSG00000249007.1,ENSG00000249669.3,ENSG00000251381.2,ENSG00000253864.1,ENSG00000254024.1,ENSG00000254528.3,ENSG00000254815.1,ENSG00000257184.2,ENSG00000258498.2,ENSG00000258537.1,ENSG00000258642.1,ENSG00000258949.1,ENSG00000259663.2,ENSG00000260027.3,ENSG00000260802.1,ENSG00000261083.1,ENSG00000261147.1,ENSG00000261175.1,ENSG00000262920.1,ENSG00000263812.1,ENSG00000265610.1,ENSG00000267405.1,ENSG00000272514.1,ENSG00000272763.1,ENSG00000273259.1</t>
  </si>
  <si>
    <t>UBERON:0004145</t>
  </si>
  <si>
    <t>outflow tract</t>
  </si>
  <si>
    <t>The outflow tract is the portion of the heart through which blood flows into the arteries</t>
  </si>
  <si>
    <t>CNhs10878,CNhs11989,CNhs12857</t>
  </si>
  <si>
    <t>CATG00000001381.1,CATG00000002640.1,CATG00000005325.1,CATG00000016519.1,CATG00000019604.1,CATG00000029126.1,CATG00000031323.1,CATG00000033678.1,CATG00000037022.1,CATG00000047658.1,CATG00000048082.1,CATG00000056293.1,CATG00000063515.1,CATG00000064087.1,CATG00000095965.1,CATG00000096638.1,CATG00000102361.1,CATG00000104060.1,CATG00000107103.1,CATG00000113983.1,CATG00000114147.1,ENSG00000081052.10,ENSG00000102802.5,ENSG00000104368.13,ENSG00000118849.5,ENSG00000120156.16,ENSG00000120937.8,ENSG00000124212.5,ENSG00000127329.10,ENSG00000127472.6,ENSG00000131459.8,ENSG00000136574.13,ENSG00000137033.7,ENSG00000144063.3,ENSG00000160013.4,ENSG00000163710.3,ENSG00000164532.10,ENSG00000164736.5,ENSG00000171992.8,ENSG00000172139.10,ENSG00000172399.5,ENSG00000173918.10,ENSG00000177464.4,ENSG00000183242.7,ENSG00000213188.3,ENSG00000214578.4,ENSG00000228328.2,ENSG00000233143.1,ENSG00000242611.1,ENSG00000253852.1,ENSG00000261051.1,ENSG00000264433.1</t>
  </si>
  <si>
    <t>UBERON:0004151</t>
  </si>
  <si>
    <t>cardiac chamber</t>
  </si>
  <si>
    <t>A cardiac chamber surrounds an enclosed cavity within the heart</t>
  </si>
  <si>
    <t>CNhs11789,CNhs11790,CNhs12857</t>
  </si>
  <si>
    <t>CATG00000000056.1,CATG00000000413.1,CATG00000000944.1,CATG00000001608.1,CATG00000003023.1,CATG00000004617.1,CATG00000005325.1,CATG00000005449.1,CATG00000008210.1,CATG00000010265.1,CATG00000010312.1,CATG00000010350.1,CATG00000010629.1,CATG00000010763.1,CATG00000011016.1,CATG00000011418.1,CATG00000015154.1,CATG00000015191.1,CATG00000018307.1,CATG00000018768.1,CATG00000022295.1,CATG00000033590.1,CATG00000036731.1,CATG00000037013.1,CATG00000037022.1,CATG00000037506.1,CATG00000037795.1,CATG00000037823.1,CATG00000040074.1,CATG00000040095.1,CATG00000040793.1,CATG00000040817.1,CATG00000042732.1,CATG00000048945.1,CATG00000050337.1,CATG00000051578.1,CATG00000056574.1,CATG00000057048.1,CATG00000058719.1,CATG00000059671.1,CATG00000060073.1,CATG00000061512.1,CATG00000061587.1,CATG00000064513.1,CATG00000066419.1,CATG00000067501.1,CATG00000068471.1,CATG00000068540.1,CATG00000068643.1,CATG00000068729.1,CATG00000068763.1,CATG00000070342.1,CATG00000072665.1,CATG00000072671.1,CATG00000073690.1,CATG00000074109.1,CATG00000074798.1,CATG00000076722.1,CATG00000077351.1,CATG00000077984.1,CATG00000080058.1,CATG00000080295.1,CATG00000082855.1,CATG00000085863.1,CATG00000086213.1,CATG00000086265.1,CATG00000086850.1,CATG00000086855.1,CATG00000087606.1,CATG00000088274.1,CATG00000091881.1,CATG00000092118.1,CATG00000098124.1,CATG00000098132.1,CATG00000101663.1,CATG00000106763.1,CATG00000108418.1,CATG00000110671.1,CATG00000111254.1,CATG00000112382.1,CATG00000113983.1,CATG00000114400.1,ENSG00000003989.12,ENSG00000004799.7,ENSG00000005102.8,ENSG00000007908.11,ENSG00000010282.10,ENSG00000010319.2,ENSG00000036448.5,ENSG00000039537.9,ENSG00000043591.4,ENSG00000047457.9,ENSG00000054938.11,ENSG00000057294.9,ENSG00000060138.8,ENSG00000065320.4,ENSG00000069122.14,ENSG00000069431.6,ENSG00000071991.4,ENSG00000077009.9,ENSG00000077522.8,ENSG00000078114.14,ENSG00000081052.10,ENSG00000082175.10,ENSG00000089225.15,ENSG00000091482.5,ENSG00000092054.12,ENSG00000094963.9,ENSG00000095637.16,ENSG00000096696.9,ENSG00000099260.6,ENSG00000101187.11,ENSG00000101210.6,ENSG00000101440.5,ENSG00000101605.8,ENSG00000102683.6,ENSG00000103994.12,ENSG00000104369.4,ENSG00000104635.9,ENSG00000104879.4,ENSG00000105048.12,ENSG00000106018.9,ENSG00000106631.4,ENSG00000108556.7,ENSG00000108823.11,ENSG00000109846.3,ENSG00000110799.9,ENSG00000111245.10,ENSG00000111452.8,ENSG00000112183.10,ENSG00000112276.9,ENSG00000112782.11,ENSG00000112936.14,ENSG00000113296.10,ENSG00000113396.8,ENSG00000113555.4,ENSG00000114279.9,ENSG00000114378.12,ENSG00000114854.3,ENSG00000114923.12,ENSG00000115593.10,ENSG00000116981.3,ENSG00000117461.10,ENSG00000118113.7,ENSG00000118194.14,ENSG00000118407.10,ENSG00000118729.10,ENSG00000118849.5,ENSG00000120049.14,ENSG00000120156.16,ENSG00000120937.8,ENSG00000121361.3,ENSG00000121743.3,ENSG00000121769.3,ENSG00000122367.15,ENSG00000122477.8,ENSG00000122679.4,ENSG00000124491.11,ENSG00000124701.5,ENSG00000124743.5,ENSG00000124772.7,ENSG00000125730.12,ENSG00000125810.9,ENSG00000125878.4,ENSG00000126895.9,ENSG00000127329.10,ENSG00000127472.6,ENSG00000127954.8,ENSG00000128591.11,ENSG00000128917.5,ENSG00000129170.4,ENSG00000129467.9,ENSG00000129521.9,ENSG00000129991.8,ENSG00000130234.6,ENSG00000130300.4,ENSG00000130528.7,ENSG00000131055.4,ENSG00000131730.11,ENSG00000132329.6,ENSG00000132429.5,ENSG00000132464.7,ENSG00000132622.6,ENSG00000132938.14,ENSG00000133065.6,ENSG00000133454.11,ENSG00000134020.6,ENSG00000134240.7,ENSG00000134463.10,ENSG00000134571.6,ENSG00000134765.5,ENSG00000134775.11,ENSG00000135447.12,ENSG00000136383.6,ENSG00000136546.9,ENSG00000136574.13,ENSG00000136842.9,ENSG00000137507.7,ENSG00000137571.6,ENSG00000137878.12,ENSG00000138100.9,ENSG00000138347.11,ENSG00000139914.6,ENSG00000140416.15,ENSG00000140795.8,ENSG00000140986.7,ENSG00000141052.13,ENSG00000141161.7,ENSG00000141448.4,ENSG00000142661.14,ENSG00000142748.8,ENSG00000143140.6,ENSG00000144596.7,ENSG00000145244.7,ENSG00000145730.16,ENSG00000146147.10,ENSG00000146729.5,ENSG00000146809.8,ENSG00000146926.6,ENSG00000147113.12,ENSG00000147166.6,ENSG00000147485.8,ENSG00000147852.11,ENSG00000148180.12,ENSG00000148677.6,ENSG00000150722.6,ENSG00000151729.6,ENSG00000152078.5,ENSG00000153132.8,ENSG00000153531.8,ENSG00000153820.8,ENSG00000154153.9,ENSG00000154258.12,ENSG00000154262.8,ENSG00000154263.13,ENSG00000154330.8,ENSG00000154553.9,ENSG00000154556.13,ENSG00000154783.6,ENSG00000155657.19,ENSG00000156218.8,ENSG00000156219.12,ENSG00000156885.4,ENSG00000158022.6,ENSG00000158859.9,ENSG00000159199.9,ENSG00000159251.6,ENSG00000160321.10,ENSG00000160678.7,ENSG00000160808.5,ENSG00000161281.6,ENSG00000161647.14,ENSG00000161649.8,ENSG00000161940.6,ENSG00000162409.6,ENSG00000162444.11,ENSG00000162614.14,ENSG00000163083.5,ENSG00000163110.10,ENSG00000163239.8,ENSG00000163380.11,ENSG00000163492.9,ENSG00000163638.9,ENSG00000163644.10,ENSG00000163710.3,ENSG00000163815.5,ENSG00000163827.8,ENSG00000163833.6,ENSG00000163909.6,ENSG00000164035.5,ENSG00000164107.7,ENSG00000164270.13,ENSG00000164309.10,ENSG00000164440.10,ENSG00000164532.10,ENSG00000164708.5,ENSG00000164867.6,ENSG00000165028.7,ENSG00000165192.9,ENSG00000165197.4,ENSG00000165507.8,ENSG00000166183.11,ENSG00000166199.8,ENSG00000166265.7,ENSG00000166317.7,ENSG00000166592.7,ENSG00000166831.4,ENSG00000167874.6,ENSG00000168079.12,ENSG00000168334.8,ENSG00000168427.7,ENSG00000168477.13,ENSG00000168509.13,ENSG00000169116.7,ENSG00000169271.1,ENSG00000169291.5,ENSG00000169418.9,ENSG00000170276.4,ENSG00000170417.10,ENSG00000170439.5,ENSG00000170801.5,ENSG00000170807.11,ENSG00000171714.10,ENSG00000171992.8,ENSG00000172139.10,ENSG00000172156.3,ENSG00000172159.11,ENSG00000172399.5,ENSG00000172572.6,ENSG00000172724.7,ENSG00000173175.10,ENSG00000173269.9,ENSG00000173641.13,ENSG00000173918.10,ENSG00000173991.5,ENSG00000174059.12,ENSG00000174175.12,ENSG00000174429.3,ENSG00000174437.12,ENSG00000174502.14,ENSG00000174640.8,ENSG00000175084.7,ENSG00000175206.6,ENSG00000175445.10,ENSG00000175899.10,ENSG00000175946.8,ENSG00000176490.4,ENSG00000176907.3,ENSG00000177354.7,ENSG00000177464.4,ENSG00000178104.15,ENSG00000178175.7,ENSG00000178741.7,ENSG00000180053.6,ENSG00000180785.8,ENSG00000180999.6,ENSG00000181072.7,ENSG00000181856.10,ENSG00000182054.5,ENSG00000182111.8,ENSG00000182177.9,ENSG00000182566.8,ENSG00000182809.6,ENSG00000182836.5,ENSG00000183023.14,ENSG00000183067.5,ENSG00000183072.9,ENSG00000183230.12,ENSG00000183242.7,ENSG00000183571.9,ENSG00000183785.10,ENSG00000183873.11,ENSG00000184489.7,ENSG00000184601.6,ENSG00000184619.3,ENSG00000185010.9,ENSG00000185028.3,ENSG00000185739.9,ENSG00000186073.7,ENSG00000186326.3,ENSG00000186439.8,ENSG00000186466.4,ENSG00000186510.7,ENSG00000186994.7,ENSG00000187461.5,ENSG00000187479.4,ENSG00000187513.8,ENSG00000187550.4,ENSG00000187642.5,ENSG00000187715.9,ENSG00000188257.6,ENSG00000188730.4,ENSG00000188783.5,ENSG00000189043.5,ENSG00000189058.4,ENSG00000196109.6,ENSG00000196569.7,ENSG00000196700.3,ENSG00000197245.4,ENSG00000197296.5,ENSG00000197616.7,ENSG00000197859.5,ENSG00000197893.9,ENSG00000198125.8,ENSG00000198336.5,ENSG00000198523.5,ENSG00000198624.8,ENSG00000198626.11,ENSG00000198727.2,ENSG00000198729.4,ENSG00000198744.5,ENSG00000198796.6,ENSG00000198840.2,ENSG00000198842.5,ENSG00000198844.6,ENSG00000198938.2,ENSG00000199363.1,ENSG00000199483.1,ENSG00000201296.1,ENSG00000201317.1,ENSG00000201403.1,ENSG00000202103.1,ENSG00000203740.3,ENSG00000203867.7,ENSG00000203883.5,ENSG00000204003.4,ENSG00000204136.6,ENSG00000204301.5,ENSG00000205334.2,ENSG00000205362.6,ENSG00000205560.8,ENSG00000205678.3,ENSG00000206938.1,ENSG00000210140.1,ENSG00000210144.1,ENSG00000210174.1,ENSG00000210184.1,ENSG00000210191.1,ENSG00000210195.2,ENSG00000211445.7,ENSG00000213088.5,ENSG00000213494.5,ENSG00000213856.3,ENSG00000214097.4,ENSG00000214357.4,ENSG00000215018.5,ENSG00000215246.4,ENSG00000215910.3,ENSG00000220908.2,ENSG00000221857.3,ENSG00000221869.4,ENSG00000221986.2,ENSG00000223659.1,ENSG00000223678.1,ENSG00000223855.1,ENSG00000224318.1,ENSG00000225519.1,ENSG00000225551.1,ENSG00000226005.3,ENSG00000226063.1,ENSG00000226126.2,ENSG00000226197.2,ENSG00000226306.6,ENSG00000226808.1,ENSG00000226900.1,ENSG00000227558.4,ENSG00000228672.2,ENSG00000228812.3,ENSG00000229108.1,ENSG00000229970.3,ENSG00000230442.1,ENSG00000231119.2,ENSG00000231274.4,ENSG00000231811.2,ENSG00000231884.1,ENSG00000233929.1,ENSG00000234226.4,ENSG00000234438.2,ENSG00000234520.1,ENSG00000234577.1,ENSG00000235160.1,ENSG00000235535.3,ENSG00000236152.1,ENSG00000236208.1,ENSG00000236714.1,ENSG00000236751.1,ENSG00000237125.4,ENSG00000237512.2,ENSG00000237973.1,ENSG00000238875.1,ENSG00000239388.4,ENSG00000240583.6,ENSG00000240654.2,ENSG00000241135.1,ENSG00000242611.1,ENSG00000244239.1,ENSG00000248929.1,ENSG00000249116.1,ENSG00000249145.1,ENSG00000250508.1,ENSG00000250708.1,ENSG00000250762.1,ENSG00000250891.1,ENSG00000251154.1,ENSG00000251322.3,ENSG00000251628.1,ENSG00000251730.1,ENSG00000251916.1,ENSG00000252310.1,ENSG00000253177.1,ENSG00000253250.2,ENSG00000253557.1,ENSG00000255529.3,ENSG00000255772.1,ENSG00000256540.1,ENSG00000256618.1,ENSG00000256879.1,ENSG00000257259.1,ENSG00000258444.1,ENSG00000258580.1,ENSG00000258676.3,ENSG00000258949.1,ENSG00000260971.3,ENSG00000261189.1,ENSG00000261472.1,ENSG00000262061.1,ENSG00000262115.1,ENSG00000263155.1,ENSG00000264604.1,ENSG00000264868.1,ENSG00000264920.1,ENSG00000265542.1,ENSG00000265888.1,ENSG00000266010.1,ENSG00000266168.1,ENSG00000266964.1,ENSG00000267082.1,ENSG00000267206.1,ENSG00000270394.1,ENSG00000271043.1,ENSG00000271092.1,ENSG00000271207.1,ENSG00000271952.1,ENSG00000272236.1,ENSG00000273348.1</t>
  </si>
  <si>
    <t>UBERON:0004177</t>
  </si>
  <si>
    <t>hemopoietic organ</t>
  </si>
  <si>
    <t>Organ that is part of the hematopoietic system.</t>
  </si>
  <si>
    <t>CNhs10631,CNhs10633,CNhs10650,CNhs10651</t>
  </si>
  <si>
    <t>CATG00000000084.1,CATG00000000105.1,CATG00000000163.1,CATG00000003992.1,CATG00000004303.1,CATG00000005018.1,CATG00000005145.1,CATG00000005886.1,CATG00000006118.1,CATG00000007023.1,CATG00000007170.1,CATG00000007210.1,CATG00000007499.1,CATG00000007855.1,CATG00000008268.1,CATG00000008392.1,CATG00000009026.1,CATG00000010229.1,CATG00000010703.1,CATG00000011038.1,CATG00000011157.1,CATG00000011200.1,CATG00000011447.1,CATG00000011983.1,CATG00000012021.1,CATG00000012310.1,CATG00000012641.1,CATG00000013186.1,CATG00000013840.1,CATG00000014077.1,CATG00000015042.1,CATG00000015049.1,CATG00000015475.1,CATG00000015603.1,CATG00000016904.1,CATG00000017025.1,CATG00000017142.1,CATG00000017327.1,CATG00000017644.1,CATG00000017936.1,CATG00000017973.1,CATG00000018158.1,CATG00000018244.1,CATG00000018256.1,CATG00000018585.1,CATG00000020319.1,CATG00000020326.1,CATG00000020330.1,CATG00000020334.1,CATG00000020335.1,CATG00000020337.1,CATG00000020338.1,CATG00000020341.1,CATG00000020343.1,CATG00000021296.1,CATG00000021470.1,CATG00000021518.1,CATG00000021837.1,CATG00000022004.1,CATG00000022238.1,CATG00000022243.1,CATG00000022269.1,CATG00000022298.1,CATG00000022536.1,CATG00000023033.1,CATG00000023238.1,CATG00000023677.1,CATG00000024077.1,CATG00000024255.1,CATG00000024286.1,CATG00000024667.1,CATG00000025161.1,CATG00000025283.1,CATG00000025322.1,CATG00000025433.1,CATG00000025989.1,CATG00000026314.1,CATG00000026769.1,CATG00000027255.1,CATG00000027410.1,CATG00000028305.1,CATG00000028732.1,CATG00000029024.1,CATG00000030010.1,CATG00000030163.1,CATG00000030165.1,CATG00000030349.1,CATG00000030486.1,CATG00000030516.1,CATG00000030841.1,CATG00000031021.1,CATG00000031115.1,CATG00000031147.1,CATG00000031284.1,CATG00000031410.1,CATG00000031460.1,CATG00000031883.1,CATG00000032097.1,CATG00000032128.1,CATG00000032222.1,CATG00000032354.1,CATG00000032501.1,CATG00000032871.1,CATG00000033004.1,CATG00000033336.1,CATG00000033598.1,CATG00000034319.1,CATG00000034677.1,CATG00000034678.1,CATG00000034679.1,CATG00000034785.1,CATG00000036259.1,CATG00000036350.1,CATG00000038118.1,CATG00000038174.1,CATG00000038400.1,CATG00000038784.1,CATG00000039520.1,CATG00000040060.1,CATG00000040284.1,CATG00000040662.1,CATG00000041201.1,CATG00000041447.1,CATG00000042744.1,CATG00000042916.1,CATG00000042919.1,CATG00000042994.1,CATG00000043081.1,CATG00000043116.1,CATG00000043521.1,CATG00000043719.1,CATG00000043720.1,CATG00000043721.1,CATG00000043777.1,CATG00000043823.1,CATG00000043842.1,CATG00000043976.1,CATG00000044115.1,CATG00000044427.1,CATG00000046501.1,CATG00000046908.1,CATG00000048005.1,CATG00000048554.1,CATG00000048773.1,CATG00000048778.1,CATG00000049052.1,CATG00000049306.1,CATG00000049339.1,CATG00000049374.1,CATG00000049609.1,CATG00000049632.1,CATG00000049641.1,CATG00000049647.1,CATG00000049937.1,CATG00000049943.1,CATG00000050141.1,CATG00000050567.1,CATG00000050636.1,CATG00000051284.1,CATG00000051322.1,CATG00000051467.1,CATG00000051757.1,CATG00000051891.1,CATG00000051907.1,CATG00000053015.1,CATG00000053017.1,CATG00000053018.1,CATG00000054047.1,CATG00000054555.1,CATG00000055391.1,CATG00000055971.1,CATG00000055972.1,CATG00000056069.1,CATG00000056160.1,CATG00000056163.1,CATG00000056306.1,CATG00000056770.1,CATG00000057291.1,CATG00000057697.1,CATG00000057774.1,CATG00000057972.1,CATG00000058063.1,CATG00000058265.1,CATG00000058284.1,CATG00000058320.1,CATG00000058689.1,CATG00000058856.1,CATG00000059124.1,CATG00000061689.1,CATG00000061732.1,CATG00000062040.1,CATG00000062986.1,CATG00000063073.1,CATG00000064037.1,CATG00000064127.1,CATG00000064218.1,CATG00000064456.1,CATG00000065344.1,CATG00000065520.1,CATG00000067372.1,CATG00000067391.1,CATG00000067403.1,CATG00000067637.1,CATG00000067664.1,CATG00000068537.1,CATG00000070220.1,CATG00000070342.1,CATG00000071629.1,CATG00000071655.1,CATG00000071869.1,CATG00000071902.1,CATG00000072164.1,CATG00000072731.1,CATG00000073375.1,CATG00000073376.1,CATG00000074073.1,CATG00000074440.1,CATG00000074664.1,CATG00000074668.1,CATG00000074739.1,CATG00000074740.1,CATG00000074748.1,CATG00000074959.1,CATG00000075385.1,CATG00000075641.1,CATG00000075831.1,CATG00000076065.1,CATG00000076079.1,CATG00000076474.1,CATG00000077083.1,CATG00000077735.1,CATG00000078985.1,CATG00000079211.1,CATG00000080065.1,CATG00000081001.1,CATG00000081135.1,CATG00000081259.1,CATG00000081281.1,CATG00000081481.1,CATG00000081786.1,CATG00000082275.1,CATG00000083353.1,CATG00000083355.1,CATG00000083447.1,CATG00000083573.1,CATG00000083821.1,CATG00000083976.1,CATG00000085480.1,CATG00000086059.1,CATG00000086371.1,CATG00000086529.1,CATG00000086913.1,CATG00000087527.1,CATG00000087682.1,CATG00000087835.1,CATG00000088062.1,CATG00000088116.1,CATG00000088165.1,CATG00000088201.1,CATG00000088515.1,CATG00000089773.1,CATG00000090053.1,CATG00000090382.1,CATG00000090455.1,CATG00000090680.1,CATG00000090881.1,CATG00000092287.1,CATG00000092367.1,CATG00000094580.1,CATG00000094850.1,CATG00000094863.1,CATG00000095884.1,CATG00000095888.1,CATG00000096051.1,CATG00000096133.1,CATG00000096987.1,CATG00000097102.1,CATG00000097141.1,CATG00000097307.1,CATG00000097312.1,CATG00000097331.1,CATG00000097785.1,CATG00000098909.1,CATG00000099189.1,CATG00000099258.1,CATG00000099461.1,CATG00000101425.1,CATG00000101933.1,CATG00000102471.1,CATG00000102523.1,CATG00000102566.1,CATG00000102654.1,CATG00000103894.1,CATG00000105243.1,CATG00000105246.1,CATG00000105301.1,CATG00000105326.1,CATG00000105705.1,CATG00000107424.1,CATG00000107593.1,CATG00000108862.1,CATG00000109717.1,CATG00000110132.1,CATG00000110160.1,CATG00000110418.1,CATG00000110445.1,CATG00000111435.1,CATG00000112297.1,CATG00000112330.1,CATG00000112543.1,CATG00000112595.1,CATG00000112624.1,CATG00000113597.1,CATG00000113781.1,CATG00000114352.1,CATG00000114863.1,CATG00000114921.1,CATG00000115065.1,CATG00000115105.1,CATG00000115107.1,CATG00000115118.1,CATG00000115245.1,CATG00000115595.1,CATG00000116456.1,CATG00000116841.1,CATG00000116955.1,CATG00000117764.1,ENSG00000004468.8,ENSG00000005102.8,ENSG00000007968.6,ENSG00000008438.4,ENSG00000009694.9,ENSG00000010610.5,ENSG00000030419.12,ENSG00000050555.13,ENSG00000054219.9,ENSG00000056291.13,ENSG00000057935.9,ENSG00000065357.15,ENSG00000065675.10,ENSG00000066279.12,ENSG00000066923.13,ENSG00000070886.6,ENSG00000072736.14,ENSG00000073754.5,ENSG00000074370.13,ENSG00000077420.11,ENSG00000078596.6,ENSG00000080644.11,ENSG00000081059.15,ENSG00000083454.17,ENSG00000087237.6,ENSG00000088756.8,ENSG00000089012.10,ENSG00000089692.4,ENSG00000090975.8,ENSG00000099866.10,ENSG00000100351.12,ENSG00000100629.12,ENSG00000101331.11,ENSG00000101425.8,ENSG00000102048.11,ENSG00000103056.7,ENSG00000104081.9,ENSG00000104918.4,ENSG00000105609.12,ENSG00000106018.9,ENSG00000106123.7,ENSG00000106178.2,ENSG00000106415.8,ENSG00000106785.10,ENSG00000107447.4,ENSG00000107485.11,ENSG00000107807.8,ENSG00000108798.4,ENSG00000109101.3,ENSG00000109674.3,ENSG00000109684.10,ENSG00000110347.7,ENSG00000110777.7,ENSG00000111732.6,ENSG00000112394.12,ENSG00000112742.5,ENSG00000112782.11,ENSG00000112812.11,ENSG00000113555.4,ENSG00000114126.13,ENSG00000114805.12,ENSG00000115085.9,ENSG00000116824.4,ENSG00000117090.10,ENSG00000117215.10,ENSG00000117245.8,ENSG00000117322.12,ENSG00000117971.7,ENSG00000118113.7,ENSG00000118193.7,ENSG00000118308.10,ENSG00000118513.14,ENSG00000118526.6,ENSG00000118946.7,ENSG00000119457.7,ENSG00000119919.9,ENSG00000120278.10,ENSG00000120802.9,ENSG00000120915.9,ENSG00000121053.5,ENSG00000121210.11,ENSG00000122548.3,ENSG00000123104.7,ENSG00000124469.6,ENSG00000124575.5,ENSG00000124593.10,ENSG00000125089.12,ENSG00000125354.18,ENSG00000125514.5,ENSG00000125813.9,ENSG00000127152.13,ENSG00000127329.10,ENSG00000127533.3,ENSG00000129173.8,ENSG00000129993.10,ENSG00000130300.4,ENSG00000130656.4,ENSG00000130921.3,ENSG00000131142.9,ENSG00000131374.10,ENSG00000132622.6,ENSG00000133056.9,ENSG00000133124.10,ENSG00000133800.4,ENSG00000134817.9,ENSG00000135144.3,ENSG00000136011.10,ENSG00000136931.5,ENSG00000137077.3,ENSG00000137078.4,ENSG00000137101.8,ENSG00000137571.6,ENSG00000137804.8,ENSG00000137812.15,ENSG00000138315.8,ENSG00000138449.6,ENSG00000138795.5,ENSG00000139194.3,ENSG00000140009.14,ENSG00000140398.9,ENSG00000140470.9,ENSG00000140479.12,ENSG00000140955.6,ENSG00000141748.8,ENSG00000143184.4,ENSG00000143185.3,ENSG00000143297.14,ENSG00000143365.12,ENSG00000143851.11,ENSG00000144218.14,ENSG00000144354.9,ENSG00000144668.7,ENSG00000145506.9,ENSG00000145687.11,ENSG00000145850.4,ENSG00000146938.10,ENSG00000147138.1,ENSG00000147697.4,ENSG00000148773.8,ENSG00000148935.6,ENSG00000150048.6,ENSG00000151418.7,ENSG00000152495.6,ENSG00000153303.12,ENSG00000153563.11,ENSG00000154645.9,ENSG00000154760.9,ENSG00000155016.13,ENSG00000155926.9,ENSG00000156136.5,ENSG00000156234.7,ENSG00000156575.2,ENSG00000156886.11,ENSG00000157368.6,ENSG00000158006.9,ENSG00000158106.8,ENSG00000158477.6,ENSG00000158481.8,ENSG00000158485.6,ENSG00000158488.11,ENSG00000159189.7,ENSG00000159387.7,ENSG00000159958.3,ENSG00000160185.9,ENSG00000160224.12,ENSG00000160654.5,ENSG00000160683.4,ENSG00000161381.9,ENSG00000161405.12,ENSG00000162676.7,ENSG00000162692.6,ENSG00000162998.4,ENSG00000163273.3,ENSG00000163518.6,ENSG00000163519.9,ENSG00000163687.9,ENSG00000163792.5,ENSG00000163808.12,ENSG00000164100.7,ENSG00000164128.2,ENSG00000164362.14,ENSG00000164744.8,ENSG00000164821.4,ENSG00000164867.6,ENSG00000165272.10,ENSG00000165349.7,ENSG00000165409.11,ENSG00000165511.4,ENSG00000166211.6,ENSG00000166220.8,ENSG00000166265.7,ENSG00000166349.5,ENSG00000166856.1,ENSG00000166926.4,ENSG00000166960.12,ENSG00000167286.5,ENSG00000167664.4,ENSG00000168356.7,ENSG00000168405.10,ENSG00000168671.5,ENSG00000168995.9,ENSG00000169129.10,ENSG00000169435.9,ENSG00000169994.14,ENSG00000170476.11,ENSG00000171126.7,ENSG00000171611.5,ENSG00000171631.10,ENSG00000172116.17,ENSG00000172349.12,ENSG00000172554.7,ENSG00000172673.6,ENSG00000172724.7,ENSG00000173124.10,ENSG00000173369.11,ENSG00000173372.12,ENSG00000173578.6,ENSG00000173585.11,ENSG00000173611.13,ENSG00000173698.13,ENSG00000173762.3,ENSG00000174123.6,ENSG00000174500.8,ENSG00000175097.3,ENSG00000175967.3,ENSG00000176040.9,ENSG00000176320.2,ENSG00000177272.7,ENSG00000177398.14,ENSG00000177675.4,ENSG00000178175.7,ENSG00000178363.3,ENSG00000178803.6,ENSG00000179044.11,ENSG00000179253.3,ENSG00000179520.6,ENSG00000179869.10,ENSG00000180096.7,ENSG00000180712.3,ENSG00000180815.10,ENSG00000181201.2,ENSG00000181800.5,ENSG00000182489.7,ENSG00000182568.12,ENSG00000182578.9,ENSG00000182611.3,ENSG00000182866.12,ENSG00000183072.9,ENSG00000183242.7,ENSG00000183473.5,ENSG00000183918.10,ENSG00000184270.3,ENSG00000184357.3,ENSG00000184825.4,ENSG00000184895.6,ENSG00000184937.8,ENSG00000185010.9,ENSG00000185130.4,ENSG00000185245.6,ENSG00000186998.11,ENSG00000187695.6,ENSG00000187862.7,ENSG00000187912.7,ENSG00000187951.6,ENSG00000187997.7,ENSG00000188263.6,ENSG00000188389.6,ENSG00000188488.9,ENSG00000188722.1,ENSG00000188822.6,ENSG00000189229.10,ENSG00000196092.8,ENSG00000196176.7,ENSG00000196374.5,ENSG00000196415.5,ENSG00000196421.3,ENSG00000196839.8,ENSG00000196866.2,ENSG00000196932.7,ENSG00000197093.6,ENSG00000197409.6,ENSG00000197459.2,ENSG00000197697.3,ENSG00000197794.2,ENSG00000197846.3,ENSG00000197992.2,ENSG00000198327.3,ENSG00000198374.3,ENSG00000198625.8,ENSG00000198719.7,ENSG00000198771.6,ENSG00000198821.6,ENSG00000198846.5,ENSG00000198851.5,ENSG00000200237.1,ENSG00000203710.6,ENSG00000204060.4,ENSG00000204277.1,ENSG00000204538.3,ENSG00000204936.5,ENSG00000205018.2,ENSG00000205268.6,ENSG00000205784.2,ENSG00000207804.1,ENSG00000207830.1,ENSG00000207832.1,ENSG00000207833.1,ENSG00000207835.1,ENSG00000207836.1,ENSG00000211592.2,ENSG00000211593.2,ENSG00000211595.2,ENSG00000211598.2,ENSG00000211599.2,ENSG00000211626.2,ENSG00000211637.2,ENSG00000211638.2,ENSG00000211639.2,ENSG00000211640.3,ENSG00000211642.2,ENSG00000211644.2,ENSG00000211645.2,ENSG00000211647.1,ENSG00000211648.2,ENSG00000211649.2,ENSG00000211650.2,ENSG00000211651.2,ENSG00000211652.2,ENSG00000211653.2,ENSG00000211654.2,ENSG00000211655.2,ENSG00000211656.2,ENSG00000211659.2,ENSG00000211660.3,ENSG00000211662.2,ENSG00000211663.2,ENSG00000211665.2,ENSG00000211666.2,ENSG00000211667.2,ENSG00000211668.2,ENSG00000211671.2,ENSG00000211672.2,ENSG00000211673.2,ENSG00000211674.2,ENSG00000211675.2,ENSG00000211682.2,ENSG00000211693.2,ENSG00000211706.2,ENSG00000211710.3,ENSG00000211713.3,ENSG00000211714.3,ENSG00000211716.2,ENSG00000211717.3,ENSG00000211720.3,ENSG00000211721.2,ENSG00000211724.3,ENSG00000211727.3,ENSG00000211728.2,ENSG00000211734.3,ENSG00000211739.4,ENSG00000211745.3,ENSG00000211746.3,ENSG00000211747.3,ENSG00000211749.1,ENSG00000211750.2,ENSG00000211751.3,ENSG00000211752.3,ENSG00000211753.2,ENSG00000211764.1,ENSG00000211765.1,ENSG00000211767.1,ENSG00000211768.1,ENSG00000211769.1,ENSG00000211770.1,ENSG00000211771.1,ENSG00000211772.4,ENSG00000211776.2,ENSG00000211777.2,ENSG00000211778.2,ENSG00000211779.3,ENSG00000211780.3,ENSG00000211782.2,ENSG00000211784.2,ENSG00000211786.3,ENSG00000211788.2,ENSG00000211790.2,ENSG00000211791.2,ENSG00000211795.3,ENSG00000211796.1,ENSG00000211797.2,ENSG00000211798.3,ENSG00000211799.3,ENSG00000211801.3,ENSG00000211802.3,ENSG00000211803.2,ENSG00000211804.2,ENSG00000211805.1,ENSG00000211806.2,ENSG00000211809.2,ENSG00000211810.3,ENSG00000211812.1,ENSG00000211813.2,ENSG00000211815.3,ENSG00000211816.2,ENSG00000211817.2,ENSG00000211818.1,ENSG00000211819.3,ENSG00000211820.1,ENSG00000211826.1,ENSG00000211827.1,ENSG00000211828.1,ENSG00000211829.2,ENSG00000211831.2,ENSG00000211834.1,ENSG00000211835.1,ENSG00000211836.1,ENSG00000211843.1,ENSG00000211847.1,ENSG00000211855.1,ENSG00000211857.1,ENSG00000211861.1,ENSG00000211865.1,ENSG00000211867.1,ENSG00000211871.1,ENSG00000211876.1,ENSG00000211879.1,ENSG00000211886.1,ENSG00000211887.2,ENSG00000211895.3,ENSG00000211896.2,ENSG00000211897.3,ENSG00000211898.3,ENSG00000211899.3,ENSG00000211900.2,ENSG00000211905.1,ENSG00000211923.1,ENSG00000211930.1,ENSG00000211933.2,ENSG00000211934.2,ENSG00000211935.2,ENSG00000211937.2,ENSG00000211938.2,ENSG00000211939.2,ENSG00000211940.2,ENSG00000211941.2,ENSG00000211942.2,ENSG00000211943.2,ENSG00000211945.2,ENSG00000211946.2,ENSG00000211947.2,ENSG00000211949.2,ENSG00000211950.2,ENSG00000211951.2,ENSG00000211956.2,ENSG00000211957.2,ENSG00000211959.2,ENSG00000211961.2,ENSG00000211962.2,ENSG00000211964.2,ENSG00000211965.2,ENSG00000211966.2,ENSG00000211967.2,ENSG00000211968.2,ENSG00000211972.2,ENSG00000211973.2,ENSG00000211974.2,ENSG00000211976.2,ENSG00000211978.2,ENSG00000211979.2,ENSG00000212628.1,ENSG00000213088.5,ENSG00000213279.2,ENSG00000213413.2,ENSG00000213420.3,ENSG00000213494.5,ENSG00000213654.5,ENSG00000213886.3,ENSG00000213931.1,ENSG00000213949.4,ENSG00000214226.4,ENSG00000214283.4,ENSG00000214301.4,ENSG00000214826.4,ENSG00000215246.4,ENSG00000215580.6,ENSG00000216069.1,ENSG00000217646.1,ENSG00000218281.1,ENSG00000218357.3,ENSG00000218690.1,ENSG00000220537.1,ENSG00000222028.2,ENSG00000222040.3,ENSG00000223350.2,ENSG00000223629.1,ENSG00000223648.2,ENSG00000223804.1,ENSG00000224373.2,ENSG00000224525.2,ENSG00000224650.2,ENSG00000224968.1,ENSG00000225039.1,ENSG00000225083.1,ENSG00000225126.1,ENSG00000225519.1,ENSG00000225528.1,ENSG00000225632.1,ENSG00000225670.3,ENSG00000225698.2,ENSG00000225756.1,ENSG00000226051.2,ENSG00000226320.1,ENSG00000226472.3,ENSG00000226505.1,ENSG00000226535.1,ENSG00000226660.2,ENSG00000226683.2,ENSG00000226740.1,ENSG00000226779.1,ENSG00000226806.1,ENSG00000226979.4,ENSG00000227028.2,ENSG00000227712.1,ENSG00000227933.1,ENSG00000228273.2,ENSG00000228340.1,ENSG00000228586.1,ENSG00000228590.1,ENSG00000228682.2,ENSG00000228784.3,ENSG00000228863.4,ENSG00000228956.4,ENSG00000229140.4,ENSG00000229151.1,ENSG00000229164.5,ENSG00000229261.1,ENSG00000229368.1,ENSG00000229754.1,ENSG00000229769.2,ENSG00000229989.3,ENSG00000230006.3,ENSG00000230061.1,ENSG00000230099.2,ENSG00000230526.1,ENSG00000230587.1,ENSG00000230709.1,ENSG00000230731.2,ENSG00000231236.2,ENSG00000231873.1,ENSG00000231875.1,ENSG00000231927.1,ENSG00000231976.3,ENSG00000232021.2,ENSG00000232216.1,ENSG00000232591.1,ENSG00000232869.2,ENSG00000232891.1,ENSG00000233410.1,ENSG00000233822.3,ENSG00000233850.1,ENSG00000233922.1,ENSG00000234174.1,ENSG00000234286.1,ENSG00000234492.4,ENSG00000234663.1,ENSG00000234816.2,ENSG00000235333.3,ENSG00000235621.4,ENSG00000235848.2,ENSG00000236137.1,ENSG00000236266.1,ENSG00000236311.2,ENSG00000236324.1,ENSG00000236552.1,ENSG00000236656.1,ENSG00000236703.1,ENSG00000236985.1,ENSG00000237073.1,ENSG00000237111.1,ENSG00000237233.2,ENSG00000237254.2,ENSG00000237371.1,ENSG00000237499.2,ENSG00000237702.2,ENSG00000237836.1,ENSG00000238063.1,ENSG00000238116.2,ENSG00000238121.1,ENSG00000239453.1,ENSG00000239951.1,ENSG00000240041.1,ENSG00000240505.4,ENSG00000240671.1,ENSG00000240754.1,ENSG00000240864.1,ENSG00000241186.3,ENSG00000241657.1,ENSG00000241666.2,ENSG00000241679.2,ENSG00000241832.1,ENSG00000242258.1,ENSG00000242472.1,ENSG00000242736.1,ENSG00000242887.1,ENSG00000243063.1,ENSG00000243300.2,ENSG00000243478.3,ENSG00000243488.2,ENSG00000243536.3,ENSG00000243704.2,ENSG00000244301.1,ENSG00000244575.1,ENSG00000244661.1,ENSG00000245213.2,ENSG00000245688.1,ENSG00000245954.2,ENSG00000246084.2,ENSG00000246627.2,ENSG00000246859.2,ENSG00000247049.2,ENSG00000248115.1,ENSG00000248227.1,ENSG00000248243.1,ENSG00000248672.1,ENSG00000248896.2,ENSG00000249036.1,ENSG00000249184.1,ENSG00000249334.1,ENSG00000249736.1,ENSG00000249993.1,ENSG00000250400.3,ENSG00000250413.1,ENSG00000250544.1,ENSG00000251002.3,ENSG00000251039.2,ENSG00000251431.1,ENSG00000251497.2,ENSG00000251578.1,ENSG00000251598.1,ENSG00000252079.1,ENSG00000253120.1,ENSG00000253132.1,ENSG00000253209.1,ENSG00000253234.1,ENSG00000253239.1,ENSG00000253291.1,ENSG00000253325.1,ENSG00000253409.1,ENSG00000253448.1,ENSG00000253460.2,ENSG00000253545.1,ENSG00000253557.1,ENSG00000253705.1,ENSG00000253763.1,ENSG00000253818.1,ENSG00000253926.1,ENSG00000254008.1,ENSG00000254056.1,ENSG00000254140.1,ENSG00000254230.1,ENSG00000254395.1,ENSG00000254416.1,ENSG00000254458.1,ENSG00000254521.2,ENSG00000254560.1,ENSG00000254709.2,ENSG00000254787.1,ENSG00000254967.2,ENSG00000255026.1,ENSG00000255084.1,ENSG00000255267.2,ENSG00000255328.1,ENSG00000255569.1,ENSG00000255750.1,ENSG00000256018.1,ENSG00000256469.1,ENSG00000256482.1,ENSG00000256542.1,ENSG00000256553.1,ENSG00000256576.1,ENSG00000256590.2,ENSG00000256988.1,ENSG00000256995.2,ENSG00000257331.1,ENSG00000257443.1,ENSG00000257488.1,ENSG00000257582.1,ENSG00000257950.3,ENSG00000258018.1,ENSG00000258511.1,ENSG00000258527.1,ENSG00000258560.1,ENSG00000258869.1,ENSG00000259003.1,ENSG00000259004.1,ENSG00000259092.1,ENSG00000259097.1,ENSG00000259275.1,ENSG00000259444.1,ENSG00000259772.2,ENSG00000259881.1,ENSG00000260103.2,ENSG00000260302.1,ENSG00000260488.1,ENSG00000260548.1,ENSG00000260577.1,ENSG00000260979.1,ENSG00000261008.2,ENSG00000261039.1,ENSG00000261226.1,ENSG00000261386.2,ENSG00000261606.1,ENSG00000261687.1,ENSG00000262115.1,ENSG00000262823.1,ENSG00000262950.1,ENSG00000263080.1,ENSG00000263462.1,ENSG00000263657.1,ENSG00000265206.2,ENSG00000265479.1,ENSG00000265565.1,ENSG00000265929.1,ENSG00000266153.1,ENSG00000266954.1,ENSG00000267045.1,ENSG00000267052.1,ENSG00000267097.1,ENSG00000267119.1,ENSG00000267243.1,ENSG00000267263.1,ENSG00000267320.1,ENSG00000267568.2,ENSG00000267570.1,ENSG00000267654.1,ENSG00000267712.1,ENSG00000269404.2,ENSG00000269802.1,ENSG00000270466.1,ENSG00000270505.1,ENSG00000270933.1,ENSG00000271288.1,ENSG00000271615.1,ENSG00000271955.1,ENSG00000272259.1,ENSG00000272610.1,ENSG00000272931.1,ENSG00000273259.1</t>
  </si>
  <si>
    <t>UBERON:0004225</t>
  </si>
  <si>
    <t>respiratory system smooth muscle</t>
  </si>
  <si>
    <t>A portion of smooth muscle tissue that is part of a respiratory system [Automatically generated definition].</t>
  </si>
  <si>
    <t>CNhs14183,CNhs14184,CNhs14186,CNhs14187,CNhs14188,CNhs14189,CNhs14190,CNhs14191,CNhs14192,CNhs14193</t>
  </si>
  <si>
    <t>CATG00000001196.1,CATG00000001647.1,CATG00000003013.1,CATG00000004087.1,CATG00000004404.1,CATG00000005871.1,CATG00000007256.1,CATG00000007838.1,CATG00000012700.1,CATG00000012738.1,CATG00000015315.1,CATG00000015319.1,CATG00000015536.1,CATG00000016059.1,CATG00000016219.1,CATG00000018943.1,CATG00000018945.1,CATG00000018947.1,CATG00000020049.1,CATG00000022087.1,CATG00000022488.1,CATG00000022970.1,CATG00000022972.1,CATG00000023073.1,CATG00000024279.1,CATG00000028142.1,CATG00000030211.1,CATG00000030464.1,CATG00000031147.1,CATG00000032643.1,CATG00000034212.1,CATG00000036226.1,CATG00000036426.1,CATG00000037431.1,CATG00000038679.1,CATG00000038685.1,CATG00000042420.1,CATG00000043232.1,CATG00000043717.1,CATG00000044243.1,CATG00000045394.1,CATG00000045588.1,CATG00000046599.1,CATG00000047208.1,CATG00000047263.1,CATG00000047266.1,CATG00000050375.1,CATG00000050675.1,CATG00000051222.1,CATG00000052085.1,CATG00000053126.1,CATG00000053878.1,CATG00000055725.1,CATG00000055872.1,CATG00000057022.1,CATG00000057527.1,CATG00000059442.1,CATG00000059963.1,CATG00000060084.1,CATG00000061353.1,CATG00000062120.1,CATG00000063197.1,CATG00000065196.1,CATG00000066314.1,CATG00000068203.1,CATG00000069168.1,CATG00000069923.1,CATG00000069925.1,CATG00000069957.1,CATG00000070052.1,CATG00000070962.1,CATG00000072662.1,CATG00000073509.1,CATG00000073717.1,CATG00000073864.1,CATG00000074637.1,CATG00000075782.1,CATG00000076290.1,CATG00000077917.1,CATG00000078425.1,CATG00000078660.1,CATG00000078737.1,CATG00000078738.1,CATG00000078741.1,CATG00000079571.1,CATG00000079799.1,CATG00000080858.1,CATG00000082339.1,CATG00000083880.1,CATG00000084182.1,CATG00000084687.1,CATG00000084899.1,CATG00000085376.1,CATG00000086393.1,CATG00000087041.1,CATG00000089018.1,CATG00000093217.1,CATG00000093405.1,CATG00000093484.1,CATG00000094086.1,CATG00000094158.1,CATG00000095756.1,CATG00000097030.1,CATG00000098598.1,CATG00000099992.1,CATG00000100479.1,CATG00000100649.1,CATG00000102779.1,CATG00000103357.1,CATG00000105224.1,CATG00000105788.1,CATG00000106271.1,CATG00000107063.1,CATG00000109295.1,CATG00000110237.1,CATG00000110522.1,CATG00000112385.1,CATG00000115501.1,CATG00000115554.1,CATG00000115678.1,CATG00000115873.1,CATG00000116746.1,CATG00000116814.1,ENSG00000007933.8,ENSG00000011465.12,ENSG00000077942.13,ENSG00000087245.8,ENSG00000089225.15,ENSG00000100739.6,ENSG00000104321.6,ENSG00000107623.4,ENSG00000115963.9,ENSG00000116260.12,ENSG00000118526.6,ENSG00000120075.5,ENSG00000121068.9,ENSG00000121075.5,ENSG00000127241.12,ENSG00000129048.6,ENSG00000134917.9,ENSG00000136542.4,ENSG00000137273.3,ENSG00000137675.4,ENSG00000138675.12,ENSG00000138735.11,ENSG00000140285.5,ENSG00000143369.10,ENSG00000143387.8,ENSG00000144140.5,ENSG00000145777.10,ENSG00000148926.5,ENSG00000149451.13,ENSG00000153495.6,ENSG00000158639.7,ENSG00000162407.8,ENSG00000163623.5,ENSG00000164099.3,ENSG00000164220.6,ENSG00000164761.4,ENSG00000166482.7,ENSG00000166923.6,ENSG00000168398.5,ENSG00000168811.2,ENSG00000169432.10,ENSG00000172156.3,ENSG00000174348.9,ENSG00000175513.5,ENSG00000177363.4,ENSG00000181072.7,ENSG00000181819.14,ENSG00000182742.5,ENSG00000183405.5,ENSG00000187173.3,ENSG00000189320.4,ENSG00000199572.1,ENSG00000199769.1,ENSG00000200492.1,ENSG00000201066.1,ENSG00000201368.1,ENSG00000205861.7,ENSG00000205863.5,ENSG00000208005.1,ENSG00000208027.2,ENSG00000213470.4,ENSG00000214814.2,ENSG00000215096.3,ENSG00000215262.3,ENSG00000218980.2,ENSG00000219507.4,ENSG00000220635.2,ENSG00000221040.1,ENSG00000222107.1,ENSG00000222174.1,ENSG00000223756.2,ENSG00000223822.2,ENSG00000224294.1,ENSG00000224945.1,ENSG00000225655.1,ENSG00000226526.1,ENSG00000226992.1,ENSG00000227018.1,ENSG00000227954.2,ENSG00000228142.2,ENSG00000228221.1,ENSG00000228234.1,ENSG00000229465.1,ENSG00000229694.2,ENSG00000230417.6,ENSG00000230889.2,ENSG00000231106.2,ENSG00000231943.3,ENSG00000233101.6,ENSG00000233243.1,ENSG00000233370.1,ENSG00000233608.2,ENSG00000234107.1,ENSG00000234125.4,ENSG00000235581.1,ENSG00000235691.1,ENSG00000235821.1,ENSG00000235997.2,ENSG00000236036.1,ENSG00000236562.3,ENSG00000236811.1,ENSG00000236885.1,ENSG00000237493.3,ENSG00000237973.1,ENSG00000239552.2,ENSG00000240616.1,ENSG00000242611.1,ENSG00000242667.1,ENSG00000242960.1,ENSG00000243679.1,ENSG00000248641.1,ENSG00000250162.1,ENSG00000250746.1,ENSG00000251144.1,ENSG00000252521.1,ENSG00000253496.2,ENSG00000255243.1,ENSG00000255399.2,ENSG00000256261.1,ENSG00000256450.1,ENSG00000256977.6,ENSG00000257542.4,ENSG00000257823.1,ENSG00000258308.1,ENSG00000258691.1,ENSG00000259166.1,ENSG00000260012.1,ENSG00000261730.1,ENSG00000261786.1,ENSG00000261817.1,ENSG00000262576.1,ENSG00000262888.1,ENSG00000263219.1,ENSG00000263715.2,ENSG00000266721.1,ENSG00000267076.1,ENSG00000267774.1,ENSG00000270058.1,ENSG00000271334.1,ENSG00000271584.1,ENSGR0000225661.2</t>
  </si>
  <si>
    <t>UBERON:0004573</t>
  </si>
  <si>
    <t>systemic artery</t>
  </si>
  <si>
    <t>An artery of the systemic circulation, which is the part of the cardiovascular system which carries oxygenated blood away from the heart, to the body, and returns deoxygenated blood back to the heart.</t>
  </si>
  <si>
    <t>CNhs10837,CNhs10838,CNhs10874,CNhs11085,CNhs11086,CNhs11087,CNhs11088,CNhs11090,CNhs11305,CNhs11309,CNhs11375,CNhs11760,CNhs11926,CNhs11978,CNhs11987,CNhs11988,CNhs11990,CNhs12011,CNhs12022,CNhs12043,CNhs12044,CNhs12045,CNhs12046,CNhs12048,CNhs12495,CNhs13339,CNhs13349,CNhs13358,CNhs13369,CNhs13567,CNhs13577</t>
  </si>
  <si>
    <t>CATG00000003622.1,CATG00000003623.1,CATG00000005146.1,CATG00000005150.1,CATG00000010291.1,CATG00000010858.1,CATG00000010860.1,CATG00000012286.1,CATG00000019490.1,CATG00000020602.1,CATG00000022675.1,CATG00000023391.1,CATG00000041409.1,CATG00000044656.1,CATG00000044661.1,CATG00000046265.1,CATG00000046578.1,CATG00000047757.1,CATG00000050033.1,CATG00000059666.1,CATG00000061212.1,CATG00000062130.1,CATG00000062136.1,CATG00000062749.1,CATG00000064469.1,CATG00000071872.1,CATG00000072792.1,CATG00000072794.1,CATG00000073640.1,CATG00000075481.1,CATG00000079996.1,CATG00000081335.1,CATG00000082734.1,CATG00000089786.1,CATG00000095695.1,CATG00000095751.1,CATG00000095857.1,CATG00000096638.1,CATG00000096639.1,CATG00000098744.1,CATG00000099730.1,CATG00000100320.1,CATG00000100867.1,CATG00000100945.1,CATG00000100969.1,CATG00000103739.1,CATG00000104063.1,CATG00000109489.1,CATG00000112329.1,CATG00000114825.1,CATG00000116308.1,ENSG00000010438.12,ENSG00000078401.6,ENSG00000095752.2,ENSG00000100739.6,ENSG00000102802.5,ENSG00000104368.13,ENSG00000105825.7,ENSG00000106366.7,ENSG00000106540.4,ENSG00000108342.8,ENSG00000109193.6,ENSG00000119630.9,ENSG00000120279.6,ENSG00000124875.5,ENSG00000126562.12,ENSG00000127589.4,ENSG00000127920.5,ENSG00000128606.8,ENSG00000134668.8,ENSG00000137033.7,ENSG00000150551.10,ENSG00000154529.10,ENSG00000156466.8,ENSG00000157111.8,ENSG00000159167.7,ENSG00000159261.6,ENSG00000159263.11,ENSG00000163735.6,ENSG00000163739.4,ENSG00000164161.5,ENSG00000164171.6,ENSG00000164283.8,ENSG00000164736.5,ENSG00000170054.10,ENSG00000175746.4,ENSG00000178550.3,ENSG00000178776.4,ENSG00000196611.4,ENSG00000224459.1,ENSG00000224715.1,ENSG00000224743.2,ENSG00000227517.2,ENSG00000228714.2,ENSG00000228787.1,ENSG00000229915.1,ENSG00000232949.1,ENSG00000234695.1,ENSG00000237013.1,ENSG00000240244.3,ENSG00000248132.2,ENSG00000248890.1,ENSG00000249379.1,ENSG00000249751.1,ENSG00000249867.1,ENSG00000249992.1,ENSG00000250339.2,ENSG00000255471.1,ENSG00000257219.1,ENSG00000258998.1,ENSG00000259721.1,ENSG00000265799.1,ENSG00000265980.1,ENSG00000267577.1,ENSG00000267747.1,ENSG00000273388.1</t>
  </si>
  <si>
    <t>UBERON:0004807</t>
  </si>
  <si>
    <t>respiratory system epithelium</t>
  </si>
  <si>
    <t>An epithelium that is part of a respiratory system [Automatically generated definition].</t>
  </si>
  <si>
    <t>CNhs10633,CNhs10650,CNhs10878,CNhs11061,CNhs11325,CNhs11896,CNhs11903,CNhs11989,CNhs12054,CNhs12058,CNhs12062,CNhs12084</t>
  </si>
  <si>
    <t>CATG00000000088.1,CATG00000000736.1,CATG00000003033.1,CATG00000004415.1,CATG00000004539.1,CATG00000008766.1,CATG00000008881.1,CATG00000008983.1,CATG00000008985.1,CATG00000008986.1,CATG00000008987.1,CATG00000009355.1,CATG00000009357.1,CATG00000011832.1,CATG00000011990.1,CATG00000012286.1,CATG00000012291.1,CATG00000012292.1,CATG00000014045.1,CATG00000014192.1,CATG00000015432.1,CATG00000016957.1,CATG00000018268.1,CATG00000018958.1,CATG00000019241.1,CATG00000019377.1,CATG00000020277.1,CATG00000023028.1,CATG00000023888.1,CATG00000024726.1,CATG00000028585.1,CATG00000028646.1,CATG00000028650.1,CATG00000030163.1,CATG00000030837.1,CATG00000031308.1,CATG00000031386.1,CATG00000031389.1,CATG00000031391.1,CATG00000031702.1,CATG00000032679.1,CATG00000033023.1,CATG00000033096.1,CATG00000033556.1,CATG00000033923.1,CATG00000034601.1,CATG00000037057.1,CATG00000040446.1,CATG00000042034.1,CATG00000042036.1,CATG00000042232.1,CATG00000043300.1,CATG00000045321.1,CATG00000045442.1,CATG00000046280.1,CATG00000046918.1,CATG00000048014.1,CATG00000049436.1,CATG00000049696.1,CATG00000050708.1,CATG00000051357.1,CATG00000051748.1,CATG00000052877.1,CATG00000054460.1,CATG00000055108.1,CATG00000055197.1,CATG00000055568.1,CATG00000057355.1,CATG00000059961.1,CATG00000060356.1,CATG00000066161.1,CATG00000066162.1,CATG00000067223.1,CATG00000067812.1,CATG00000067892.1,CATG00000067893.1,CATG00000068454.1,CATG00000075162.1,CATG00000075641.1,CATG00000075836.1,CATG00000075963.1,CATG00000079734.1,CATG00000079737.1,CATG00000079741.1,CATG00000080010.1,CATG00000080233.1,CATG00000082568.1,CATG00000082684.1,CATG00000082772.1,CATG00000082786.1,CATG00000083449.1,CATG00000084015.1,CATG00000085318.1,CATG00000085328.1,CATG00000085400.1,CATG00000085430.1,CATG00000087054.1,CATG00000087443.1,CATG00000088062.1,CATG00000090333.1,CATG00000092338.1,CATG00000092341.1,CATG00000092342.1,CATG00000094880.1,CATG00000095724.1,CATG00000096745.1,CATG00000096923.1,CATG00000098747.1,CATG00000098779.1,CATG00000100867.1,CATG00000101752.1,CATG00000102335.1,CATG00000103390.1,CATG00000104953.1,CATG00000104957.1,CATG00000106881.1,CATG00000106996.1,CATG00000109048.1,CATG00000109382.1,CATG00000109844.1,CATG00000109894.1,CATG00000114510.1,CATG00000116309.1,CATG00000116317.1,CATG00000116321.1,CATG00000116398.1,CATG00000116489.1,CATG00000116501.1,CATG00000116585.1,CATG00000116595.1,CATG00000117110.1,CATG00000118022.1,ENSG00000002079.8,ENSG00000013588.5,ENSG00000019186.5,ENSG00000049283.13,ENSG00000053747.11,ENSG00000058085.10,ENSG00000062038.9,ENSG00000065618.12,ENSG00000069812.7,ENSG00000073282.8,ENSG00000087494.11,ENSG00000088726.11,ENSG00000099812.6,ENSG00000100558.4,ENSG00000101311.11,ENSG00000103067.7,ENSG00000104892.12,ENSG00000109101.3,ENSG00000109193.6,ENSG00000109674.3,ENSG00000111012.5,ENSG00000111057.6,ENSG00000112559.9,ENSG00000112812.11,ENSG00000115221.6,ENSG00000115884.6,ENSG00000117407.12,ENSG00000117472.5,ENSG00000117525.9,ENSG00000117595.6,ENSG00000120055.5,ENSG00000120471.10,ENSG00000125731.8,ENSG00000125798.10,ENSG00000125998.7,ENSG00000128422.11,ENSG00000129194.3,ENSG00000129354.7,ENSG00000131746.8,ENSG00000132470.9,ENSG00000132698.9,ENSG00000134757.4,ENSG00000135480.10,ENSG00000136688.6,ENSG00000136943.6,ENSG00000137440.3,ENSG00000137975.7,ENSG00000138271.4,ENSG00000140022.5,ENSG00000142273.6,ENSG00000147689.12,ENSG00000147697.4,ENSG00000150722.6,ENSG00000153292.11,ENSG00000153294.7,ENSG00000153802.7,ENSG00000154227.9,ENSG00000154764.5,ENSG00000155918.3,ENSG00000158023.5,ENSG00000159166.9,ENSG00000162892.11,ENSG00000163216.6,ENSG00000163235.11,ENSG00000163362.6,ENSG00000163915.3,ENSG00000164078.8,ENSG00000165474.5,ENSG00000165799.4,ENSG00000166145.10,ENSG00000166670.5,ENSG00000167644.7,ENSG00000167754.8,ENSG00000167767.9,ENSG00000168143.8,ENSG00000169435.9,ENSG00000169469.7,ENSG00000169594.8,ENSG00000170044.4,ENSG00000170209.4,ENSG00000170454.5,ENSG00000171124.8,ENSG00000171345.9,ENSG00000171346.9,ENSG00000175315.2,ENSG00000175707.7,ENSG00000175793.10,ENSG00000176826.11,ENSG00000177494.5,ENSG00000177627.5,ENSG00000178363.3,ENSG00000180921.6,ENSG00000181333.11,ENSG00000181885.14,ENSG00000182568.12,ENSG00000182795.12,ENSG00000184292.5,ENSG00000184363.5,ENSG00000185467.7,ENSG00000185479.5,ENSG00000186081.7,ENSG00000186832.4,ENSG00000186847.5,ENSG00000188910.7,ENSG00000189280.3,ENSG00000189334.4,ENSG00000189431.5,ENSG00000189433.5,ENSG00000196754.6,ENSG00000196878.8,ENSG00000198092.5,ENSG00000198854.4,ENSG00000199426.1,ENSG00000200972.1,ENSG00000203722.3,ENSG00000204542.2,ENSG00000205420.6,ENSG00000206075.9,ENSG00000213906.5,ENSG00000214514.3,ENSG00000214860.4,ENSG00000218014.1,ENSG00000223784.1,ENSG00000225383.2,ENSG00000226535.1,ENSG00000226652.1,ENSG00000227184.3,ENSG00000228951.1,ENSG00000229647.1,ENSG00000230439.2,ENSG00000230716.3,ENSG00000230937.5,ENSG00000231131.2,ENSG00000231483.1,ENSG00000231666.1,ENSG00000231870.4,ENSG00000236961.1,ENSG00000237548.1,ENSG00000241416.1,ENSG00000242147.1,ENSG00000243802.2,ENSG00000249500.1,ENSG00000251191.3,ENSG00000251381.2,ENSG00000253410.1,ENSG00000254842.2,ENSG00000255325.2,ENSG00000256462.1,ENSG00000256812.1,ENSG00000257671.1,ENSG00000257925.1,ENSG00000258018.1,ENSG00000258440.1,ENSG00000258955.1,ENSG00000259230.1,ENSG00000260125.1,ENSG00000260899.1,ENSG00000262302.1,ENSG00000264269.1,ENSG00000264831.1,ENSG00000265610.1,ENSG00000265660.1,ENSG00000267551.3,ENSG00000269741.1,ENSG00000273132.1</t>
  </si>
  <si>
    <t>UBERON:0004871</t>
  </si>
  <si>
    <t>somatic layer of lateral plate mesoderm</t>
  </si>
  <si>
    <t>Layer of lateral plate mesoderm that forms the future body wall - underlies the ectoderm[WP].</t>
  </si>
  <si>
    <t>CNhs10851,CNhs11341,CNhs11349,CNhs12104,CNhs12125,CNhs12379,CNhs12502,CNhs12503</t>
  </si>
  <si>
    <t>CATG00000000204.1,CATG00000001347.1,CATG00000001354.1,CATG00000003482.1,CATG00000004261.1,CATG00000004539.1,CATG00000005924.1,CATG00000006321.1,CATG00000007760.1,CATG00000007803.1,CATG00000008429.1,CATG00000009007.1,CATG00000011990.1,CATG00000011999.1,CATG00000012716.1,CATG00000013573.1,CATG00000013723.1,CATG00000016639.1,CATG00000017910.1,CATG00000018360.1,CATG00000018362.1,CATG00000019241.1,CATG00000020834.1,CATG00000022162.1,CATG00000022667.1,CATG00000022668.1,CATG00000022948.1,CATG00000023105.1,CATG00000023514.1,CATG00000024273.1,CATG00000028257.1,CATG00000029692.1,CATG00000030059.1,CATG00000030514.1,CATG00000030837.1,CATG00000031332.1,CATG00000031386.1,CATG00000031389.1,CATG00000031566.1,CATG00000031856.1,CATG00000033658.1,CATG00000034041.1,CATG00000035051.1,CATG00000035504.1,CATG00000035951.1,CATG00000037057.1,CATG00000037192.1,CATG00000037497.1,CATG00000037513.1,CATG00000038456.1,CATG00000038623.1,CATG00000038948.1,CATG00000042017.1,CATG00000042600.1,CATG00000042688.1,CATG00000045284.1,CATG00000045321.1,CATG00000045322.1,CATG00000045337.1,CATG00000047168.1,CATG00000047169.1,CATG00000047170.1,CATG00000047607.1,CATG00000047802.1,CATG00000049538.1,CATG00000050740.1,CATG00000052877.1,CATG00000052991.1,CATG00000053171.1,CATG00000053516.1,CATG00000055210.1,CATG00000055986.1,CATG00000057494.1,CATG00000058476.1,CATG00000058845.1,CATG00000058898.1,CATG00000060233.1,CATG00000061517.1,CATG00000061621.1,CATG00000061625.1,CATG00000063421.1,CATG00000064710.1,CATG00000064764.1,CATG00000064767.1,CATG00000064770.1,CATG00000066419.1,CATG00000066646.1,CATG00000066707.1,CATG00000071023.1,CATG00000072299.1,CATG00000073508.1,CATG00000073509.1,CATG00000074316.1,CATG00000077986.1,CATG00000078011.1,CATG00000078191.1,CATG00000078660.1,CATG00000079603.1,CATG00000080876.1,CATG00000082684.1,CATG00000083449.1,CATG00000083857.1,CATG00000083861.1,CATG00000084678.1,CATG00000086193.1,CATG00000088641.1,CATG00000089882.1,CATG00000090248.1,CATG00000091037.1,CATG00000092216.1,CATG00000096894.1,CATG00000096921.1,CATG00000098773.1,CATG00000101754.1,CATG00000102166.1,CATG00000102220.1,CATG00000103397.1,CATG00000103472.1,CATG00000103786.1,CATG00000105889.1,CATG00000106555.1,CATG00000106954.1,CATG00000107166.1,CATG00000107304.1,CATG00000107401.1,CATG00000107960.1,CATG00000108420.1,CATG00000108499.1,CATG00000108835.1,CATG00000109964.1,CATG00000110053.1,CATG00000110237.1,CATG00000114388.1,CATG00000114629.1,CATG00000115046.1,CATG00000115047.1,CATG00000115049.1,CATG00000115811.1,CATG00000116309.1,CATG00000116317.1,CATG00000116501.1,CATG00000116746.1,CATG00000116783.1,CATG00000117079.1,CATG00000117262.1,CATG00000117277.1,CATG00000117724.1,CATG00000118022.1,CATG00000118061.1,ENSG00000003137.4,ENSG00000008323.11,ENSG00000052344.11,ENSG00000053747.11,ENSG00000056291.13,ENSG00000060140.4,ENSG00000065618.12,ENSG00000070748.13,ENSG00000077274.7,ENSG00000083307.6,ENSG00000085552.12,ENSG00000087128.5,ENSG00000094755.12,ENSG00000099869.6,ENSG00000100234.11,ENSG00000100867.10,ENSG00000102243.8,ENSG00000102854.10,ENSG00000102890.10,ENSG00000104892.12,ENSG00000105143.8,ENSG00000105976.10,ENSG00000105989.4,ENSG00000111057.6,ENSG00000111339.6,ENSG00000112378.11,ENSG00000113196.2,ENSG00000113396.8,ENSG00000114251.9,ENSG00000114270.11,ENSG00000114638.3,ENSG00000116774.7,ENSG00000117394.15,ENSG00000117472.5,ENSG00000118898.11,ENSG00000121898.8,ENSG00000124143.6,ENSG00000125850.6,ENSG00000127129.5,ENSG00000128710.5,ENSG00000130600.11,ENSG00000130635.11,ENSG00000131737.5,ENSG00000131746.8,ENSG00000132561.9,ENSG00000132698.9,ENSG00000132854.14,ENSG00000133328.3,ENSG00000133466.9,ENSG00000134258.12,ENSG00000134762.12,ENSG00000136068.10,ENSG00000136155.12,ENSG00000136695.10,ENSG00000137203.6,ENSG00000137699.12,ENSG00000138772.8,ENSG00000139973.11,ENSG00000142623.8,ENSG00000142677.3,ENSG00000143140.6,ENSG00000143217.7,ENSG00000143845.10,ENSG00000143867.5,ENSG00000144648.10,ENSG00000145113.17,ENSG00000147676.9,ENSG00000147689.12,ENSG00000148344.10,ENSG00000149300.5,ENSG00000149596.6,ENSG00000150556.12,ENSG00000153294.7,ENSG00000155066.11,ENSG00000155269.7,ENSG00000155622.6,ENSG00000158246.7,ENSG00000159348.8,ENSG00000163141.14,ENSG00000163701.14,ENSG00000163810.7,ENSG00000164695.4,ENSG00000164855.11,ENSG00000166268.6,ENSG00000166396.8,ENSG00000166535.15,ENSG00000166546.9,ENSG00000167244.13,ENSG00000167306.14,ENSG00000167880.3,ENSG00000167916.4,ENSG00000168143.8,ENSG00000168477.13,ENSG00000169583.12,ENSG00000171345.9,ENSG00000171403.5,ENSG00000173156.2,ENSG00000173467.4,ENSG00000175315.2,ENSG00000175318.7,ENSG00000176092.9,ENSG00000176532.3,ENSG00000176907.3,ENSG00000177106.10,ENSG00000177494.5,ENSG00000179059.5,ENSG00000179256.2,ENSG00000179846.7,ENSG00000179913.6,ENSG00000180176.10,ENSG00000180914.6,ENSG00000181143.11,ENSG00000181458.6,ENSG00000182261.3,ENSG00000182585.5,ENSG00000183671.8,ENSG00000183691.4,ENSG00000183770.5,ENSG00000184292.5,ENSG00000184363.5,ENSG00000184564.8,ENSG00000185332.2,ENSG00000185567.6,ENSG00000185751.4,ENSG00000186007.5,ENSG00000186567.8,ENSG00000186847.5,ENSG00000187714.5,ENSG00000188393.4,ENSG00000188910.7,ENSG00000189280.3,ENSG00000189433.5,ENSG00000197308.4,ENSG00000197406.6,ENSG00000198959.7,ENSG00000204174.2,ENSG00000204362.5,ENSG00000204421.2,ENSG00000204539.3,ENSG00000204632.7,ENSG00000206159.6,ENSG00000206538.3,ENSG00000208038.1,ENSG00000214860.4,ENSG00000216306.3,ENSG00000218014.1,ENSG00000218416.3,ENSG00000221389.1,ENSG00000223477.3,ENSG00000223573.2,ENSG00000223617.1,ENSG00000223784.1,ENSG00000223813.2,ENSG00000224592.1,ENSG00000225511.2,ENSG00000225950.3,ENSG00000225969.1,ENSG00000226416.1,ENSG00000226965.1,ENSG00000227184.3,ENSG00000227479.1,ENSG00000227959.1,ENSG00000228470.1,ENSG00000228917.1,ENSG00000228998.3,ENSG00000229028.2,ENSG00000230638.3,ENSG00000230716.3,ENSG00000231213.2,ENSG00000231336.1,ENSG00000231826.1,ENSG00000231851.1,ENSG00000232638.1,ENSG00000232987.1,ENSG00000233521.1,ENSG00000233579.1,ENSG00000235124.1,ENSG00000235202.1,ENSG00000235885.3,ENSG00000235947.1,ENSG00000236256.5,ENSG00000236975.1,ENSG00000237813.3,ENSG00000238266.1,ENSG00000239556.2,ENSG00000239887.3,ENSG00000240801.1,ENSG00000241416.1,ENSG00000242136.1,ENSG00000242568.1,ENSG00000243350.1,ENSG00000243566.2,ENSG00000243715.1,ENSG00000243753.1,ENSG00000244128.1,ENSG00000246273.2,ENSG00000248544.2,ENSG00000248568.1,ENSG00000249267.2,ENSG00000249430.1,ENSG00000249531.2,ENSG00000250539.1,ENSG00000251574.2,ENSG00000252826.1,ENSG00000253658.1,ENSG00000253775.1,ENSG00000253886.1,ENSG00000254024.1,ENSG00000254153.1,ENSG00000254202.1,ENSG00000254285.2,ENSG00000254951.3,ENSG00000255595.1,ENSG00000255606.1,ENSG00000255824.1,ENSG00000258021.1,ENSG00000258115.1,ENSG00000258642.1,ENSG00000258918.1,ENSG00000259230.1,ENSG00000259341.1,ENSG00000260604.1,ENSG00000260899.1,ENSG00000261092.1,ENSG00000261143.1,ENSG00000261632.1,ENSG00000262454.1,ENSG00000263680.2,ENSG00000264269.1,ENSG00000265246.1,ENSG00000267069.1,ENSG00000267943.1,ENSG00000268621.1,ENSG00000269855.1,ENSG00000273291.1,ENSG00000273328.1</t>
  </si>
  <si>
    <t>UBERON:0004875</t>
  </si>
  <si>
    <t>nephrogenic cord</t>
  </si>
  <si>
    <t>A portion of the urogenital ridge which is the source of much of the urinary system[WP].</t>
  </si>
  <si>
    <t>CNhs11325,CNhs11333,CNhs12074,CNhs12084,CNhs12086,CNhs12121,CNhs12624,CNhs12847,CNhs12851,CNhs13080</t>
  </si>
  <si>
    <t>CATG00000000282.1,CATG00000005569.1,CATG00000008686.1,CATG00000009007.1,CATG00000013714.1,CATG00000018058.1,CATG00000023238.1,CATG00000023460.1,CATG00000024276.1,CATG00000024566.1,CATG00000028597.1,CATG00000029938.1,CATG00000034713.1,CATG00000037523.1,CATG00000038217.1,CATG00000039954.1,CATG00000040749.1,CATG00000043041.1,CATG00000049830.1,CATG00000055400.1,CATG00000064770.1,CATG00000082558.1,CATG00000083054.1,CATG00000086133.1,CATG00000088410.1,CATG00000101752.1,CATG00000105604.1,CATG00000105889.1,CATG00000117058.1,CATG00000117069.1,CATG00000117070.1,ENSG00000013588.5,ENSG00000037280.11,ENSG00000064218.4,ENSG00000066056.9,ENSG00000075891.17,ENSG00000099812.6,ENSG00000100311.12,ENSG00000100557.5,ENSG00000100918.8,ENSG00000101443.13,ENSG00000108511.8,ENSG00000108753.8,ENSG00000111057.6,ENSG00000115194.6,ENSG00000120068.5,ENSG00000120093.7,ENSG00000120937.8,ENSG00000124143.6,ENSG00000125378.11,ENSG00000125618.12,ENSG00000125726.6,ENSG00000125872.7,ENSG00000127129.5,ENSG00000127920.5,ENSG00000128645.11,ENSG00000128652.7,ENSG00000128709.10,ENSG00000128713.11,ENSG00000128917.5,ENSG00000130545.11,ENSG00000132130.7,ENSG00000135480.10,ENSG00000139567.8,ENSG00000142798.12,ENSG00000142910.11,ENSG00000144063.3,ENSG00000146038.7,ENSG00000147113.12,ENSG00000149564.7,ENSG00000154133.10,ENSG00000157765.7,ENSG00000158089.10,ENSG00000160111.8,ENSG00000165376.6,ENSG00000167767.9,ENSG00000167874.6,ENSG00000170166.5,ENSG00000170689.8,ENSG00000170927.10,ENSG00000171345.9,ENSG00000171388.9,ENSG00000172889.11,ENSG00000173269.9,ENSG00000174059.12,ENSG00000174640.8,ENSG00000175315.2,ENSG00000175879.7,ENSG00000176435.6,ENSG00000178343.4,ENSG00000179776.13,ENSG00000181885.14,ENSG00000183615.5,ENSG00000183798.4,ENSG00000184497.8,ENSG00000184669.6,ENSG00000184697.6,ENSG00000184937.8,ENSG00000185186.4,ENSG00000187867.4,ENSG00000196700.3,ENSG00000197245.4,ENSG00000198435.2,ENSG00000198889.3,ENSG00000203883.5,ENSG00000204301.5,ENSG00000204583.5,ENSG00000207547.1,ENSG00000207744.1,ENSG00000207757.1,ENSG00000216193.2,ENSG00000218014.1,ENSG00000219797.2,ENSG00000224577.1,ENSG00000226363.3,ENSG00000227184.3,ENSG00000228401.3,ENSG00000228877.2,ENSG00000230258.2,ENSG00000230716.3,ENSG00000231363.1,ENSG00000231651.1,ENSG00000232814.2,ENSG00000233101.6,ENSG00000242207.1,ENSG00000249590.3,ENSG00000249751.1,ENSG00000250073.2,ENSG00000253552.3,ENSG00000254369.2,ENSG00000254975.1,ENSG00000256349.1,ENSG00000257270.1,ENSG00000257671.1,ENSG00000259933.2,ENSG00000260027.3,ENSG00000261334.1,ENSG00000262294.1,ENSG00000262302.1,ENSG00000262920.1,ENSG00000263462.1,ENSG00000265329.1,ENSG00000267045.1,ENSG00000267107.2,ENSG00000267710.1,ENSG00000270182.1,ENSG00000272473.1,ENSG00000272763.1,ENSG00000273132.1</t>
  </si>
  <si>
    <t>UBERON:0004876</t>
  </si>
  <si>
    <t>urogenital fold</t>
  </si>
  <si>
    <t>One of of the pair of folds derived from the cloacal folds which give rise to a portion of the external genitalia; in male embryos they close over the urethral plate and fuse to form the spongy (penile) urethra and ventral aspect of the penis, not including the glans; failure of fusion of the urethral folds leads to hypospadias; in female embryos they fuse only anterior to the anus and form the labia minora[MP].</t>
  </si>
  <si>
    <t>CNhs10851,CNhs11333,CNhs12074,CNhs12086,CNhs12121,CNhs12624,CNhs12847,CNhs12850,CNhs12851,CNhs13080</t>
  </si>
  <si>
    <t>CATG00000000282.1,CATG00000001167.1,CATG00000008686.1,CATG00000018058.1,CATG00000023238.1,CATG00000024276.1,CATG00000024566.1,CATG00000034713.1,CATG00000037523.1,CATG00000038217.1,CATG00000040749.1,CATG00000047643.1,CATG00000049830.1,CATG00000057004.1,CATG00000071332.1,CATG00000072420.1,CATG00000082558.1,CATG00000083054.1,CATG00000086133.1,CATG00000105604.1,CATG00000107384.1,CATG00000117069.1,CATG00000117070.1,ENSG00000008196.8,ENSG00000037280.11,ENSG00000054938.11,ENSG00000064218.4,ENSG00000066056.9,ENSG00000075891.17,ENSG00000076706.10,ENSG00000100311.12,ENSG00000100557.5,ENSG00000101306.6,ENSG00000106991.9,ENSG00000108511.8,ENSG00000108753.8,ENSG00000115194.6,ENSG00000120068.5,ENSG00000124143.6,ENSG00000125378.11,ENSG00000125618.12,ENSG00000125726.6,ENSG00000125872.7,ENSG00000127920.5,ENSG00000128645.11,ENSG00000128652.7,ENSG00000128709.10,ENSG00000128713.11,ENSG00000128917.5,ENSG00000130176.3,ENSG00000132130.7,ENSG00000139567.8,ENSG00000142798.12,ENSG00000142910.11,ENSG00000146038.7,ENSG00000147113.12,ENSG00000149564.7,ENSG00000154133.10,ENSG00000157765.7,ENSG00000160111.8,ENSG00000163157.10,ENSG00000163364.5,ENSG00000164764.10,ENSG00000165188.9,ENSG00000165376.6,ENSG00000167874.6,ENSG00000170166.5,ENSG00000170370.10,ENSG00000170689.8,ENSG00000170927.10,ENSG00000171388.9,ENSG00000172889.11,ENSG00000173269.9,ENSG00000174059.12,ENSG00000174640.8,ENSG00000175879.7,ENSG00000176435.6,ENSG00000178343.4,ENSG00000179776.13,ENSG00000180730.4,ENSG00000183615.5,ENSG00000183798.4,ENSG00000184497.8,ENSG00000184937.8,ENSG00000189120.3,ENSG00000196700.3,ENSG00000197245.4,ENSG00000198435.2,ENSG00000198844.6,ENSG00000198889.3,ENSG00000199161.1,ENSG00000203883.5,ENSG00000204301.5,ENSG00000204583.5,ENSG00000207744.1,ENSG00000213494.5,ENSG00000216193.2,ENSG00000219797.2,ENSG00000224361.1,ENSG00000224577.1,ENSG00000226363.3,ENSG00000227695.1,ENSG00000228401.3,ENSG00000230258.2,ENSG00000232814.2,ENSG00000242207.1,ENSG00000249751.1,ENSG00000250073.2,ENSG00000253552.3,ENSG00000254369.2,ENSG00000254975.1,ENSG00000256349.1,ENSG00000257270.1,ENSG00000257596.1,ENSG00000259933.2,ENSG00000260027.3,ENSG00000262294.1,ENSG00000262920.1,ENSG00000263742.1,ENSG00000265329.1,ENSG00000267045.1,ENSG00000267107.2,ENSG00000267710.1,ENSG00000272473.1,ENSG00000272763.1</t>
  </si>
  <si>
    <t>UBERON:0005153</t>
  </si>
  <si>
    <t>epithelial bud</t>
  </si>
  <si>
    <t>A bud is a protrusion that forms from an epithelial sheet by localized folding.</t>
  </si>
  <si>
    <t>CNhs10625,CNhs10628,CNhs10882,CNhs10883,CNhs11077,CNhs11325,CNhs11382,CNhs11680,CNhs11786,CNhs11920,CNhs11972,CNhs11973,CNhs11976,CNhs12014,CNhs12015,CNhs12032,CNhs12054,CNhs12058,CNhs12062,CNhs12084</t>
  </si>
  <si>
    <t>CATG00000004539.1,CATG00000008881.1,CATG00000008892.1,CATG00000008985.1,CATG00000008986.1,CATG00000016957.1,CATG00000018268.1,CATG00000019377.1,CATG00000030837.1,CATG00000031332.1,CATG00000032679.1,CATG00000032955.1,CATG00000042034.1,CATG00000042036.1,CATG00000045442.1,CATG00000046280.1,CATG00000051357.1,CATG00000052221.1,CATG00000052877.1,CATG00000056209.1,CATG00000057355.1,CATG00000066161.1,CATG00000066162.1,CATG00000076016.1,CATG00000079734.1,CATG00000079741.1,CATG00000079758.1,CATG00000080010.1,CATG00000083449.1,CATG00000085400.1,CATG00000085430.1,CATG00000088641.1,CATG00000094880.1,CATG00000098377.1,CATG00000101752.1,CATG00000104953.1,CATG00000109844.1,ENSG00000005001.5,ENSG00000013588.5,ENSG00000019186.5,ENSG00000039068.14,ENSG00000047936.6,ENSG00000049283.13,ENSG00000052344.11,ENSG00000053747.11,ENSG00000058085.10,ENSG00000062038.9,ENSG00000064270.8,ENSG00000064989.8,ENSG00000069011.11,ENSG00000069812.7,ENSG00000078081.3,ENSG00000086548.8,ENSG00000087916.7,ENSG00000088726.11,ENSG00000089225.15,ENSG00000089356.12,ENSG00000099812.6,ENSG00000101311.11,ENSG00000103067.7,ENSG00000103241.5,ENSG00000104321.6,ENSG00000104892.12,ENSG00000105877.13,ENSG00000106031.6,ENSG00000108602.13,ENSG00000110195.7,ENSG00000111057.6,ENSG00000111319.8,ENSG00000112559.9,ENSG00000113430.5,ENSG00000115221.6,ENSG00000115884.6,ENSG00000117407.12,ENSG00000118526.6,ENSG00000120055.5,ENSG00000121075.5,ENSG00000124664.6,ENSG00000125798.10,ENSG00000125848.9,ENSG00000128422.11,ENSG00000129194.3,ENSG00000129354.7,ENSG00000129451.7,ENSG00000129514.4,ENSG00000131746.8,ENSG00000132470.9,ENSG00000132698.9,ENSG00000134757.4,ENSG00000135480.10,ENSG00000136327.6,ENSG00000137440.3,ENSG00000137857.13,ENSG00000138271.4,ENSG00000140254.8,ENSG00000140465.9,ENSG00000142273.6,ENSG00000144452.10,ENSG00000147689.12,ENSG00000148346.7,ENSG00000149043.12,ENSG00000153292.11,ENSG00000157765.7,ENSG00000159166.9,ENSG00000163898.5,ENSG00000164078.8,ENSG00000166828.2,ENSG00000167644.7,ENSG00000167754.8,ENSG00000167767.9,ENSG00000168447.6,ENSG00000168907.9,ENSG00000169035.7,ENSG00000170786.8,ENSG00000171345.9,ENSG00000171346.9,ENSG00000175707.7,ENSG00000175793.10,ENSG00000178363.3,ENSG00000178750.2,ENSG00000179148.5,ENSG00000179178.6,ENSG00000179593.11,ENSG00000180921.6,ENSG00000181885.14,ENSG00000182585.5,ENSG00000182795.12,ENSG00000183742.8,ENSG00000184012.7,ENSG00000184363.5,ENSG00000184374.2,ENSG00000185467.7,ENSG00000185479.5,ENSG00000185499.12,ENSG00000186081.7,ENSG00000186832.4,ENSG00000186847.5,ENSG00000186973.6,ENSG00000188910.7,ENSG00000189280.3,ENSG00000189334.4,ENSG00000189377.4,ENSG00000189433.5,ENSG00000196754.6,ENSG00000196878.8,ENSG00000203697.7,ENSG00000203837.4,ENSG00000205420.6,ENSG00000205426.6,ENSG00000206075.9,ENSG00000207817.1,ENSG00000213853.5,ENSG00000223784.1,ENSG00000224511.1,ENSG00000224930.2,ENSG00000225383.2,ENSG00000225950.3,ENSG00000226598.1,ENSG00000227479.1,ENSG00000227954.2,ENSG00000228951.1,ENSG00000230439.2,ENSG00000230937.5,ENSG00000231870.4,ENSG00000234350.1,ENSG00000234602.3,ENSG00000235899.1,ENSG00000236028.1,ENSG00000236961.1,ENSG00000238120.1,ENSG00000241416.1,ENSG00000243910.3,ENSG00000245648.1,ENSG00000247844.1,ENSG00000251191.3,ENSG00000254142.2,ENSG00000256615.1,ENSG00000257671.1,ENSG00000258414.1,ENSG00000259803.2,ENSG00000260899.1,ENSG00000262302.1,ENSG00000263325.1,ENSG00000264831.1,ENSG00000265660.1,ENSG00000266304.1,ENSG00000266656.1,ENSG00000268388.1,ENSG00000268947.1,ENSG00000270058.1</t>
  </si>
  <si>
    <t>UBERON:0005157</t>
  </si>
  <si>
    <t>epithelial fold</t>
  </si>
  <si>
    <t>An epithelial sheet bent on a linear axis.</t>
  </si>
  <si>
    <t>CNhs10625,CNhs10628,CNhs10878,CNhs10882,CNhs10883,CNhs11077,CNhs11325,CNhs11336,CNhs11337,CNhs11382,CNhs11680,CNhs11786,CNhs11920,CNhs11972,CNhs11973,CNhs11976,CNhs11989,CNhs12014,CNhs12015,CNhs12032,CNhs12054,CNhs12058,CNhs12062,CNhs12084,CNhs12095,CNhs12123,CNhs12855,CNhs12856,CNhs12857</t>
  </si>
  <si>
    <t>CATG00000031332.1,CATG00000032679.1,CATG00000042034.1,CATG00000046280.1,CATG00000051357.1,CATG00000079741.1,CATG00000083449.1,CATG00000085400.1,CATG00000087443.1,CATG00000088641.1,CATG00000098377.1,CATG00000101752.1,ENSG00000005001.5,ENSG00000013588.5,ENSG00000049283.13,ENSG00000062038.9,ENSG00000069812.7,ENSG00000078081.3,ENSG00000087916.7,ENSG00000088726.11,ENSG00000089225.15,ENSG00000089356.12,ENSG00000092295.7,ENSG00000099812.6,ENSG00000101311.11,ENSG00000103241.5,ENSG00000104892.12,ENSG00000108602.13,ENSG00000109193.6,ENSG00000115884.6,ENSG00000117407.12,ENSG00000118194.14,ENSG00000118526.6,ENSG00000120055.5,ENSG00000125798.10,ENSG00000125848.9,ENSG00000128422.11,ENSG00000129194.3,ENSG00000129451.7,ENSG00000129514.4,ENSG00000131746.8,ENSG00000132470.9,ENSG00000132698.9,ENSG00000135480.10,ENSG00000136327.6,ENSG00000137440.3,ENSG00000137857.13,ENSG00000138271.4,ENSG00000140254.8,ENSG00000140465.9,ENSG00000142273.6,ENSG00000147689.12,ENSG00000148346.7,ENSG00000149043.12,ENSG00000159166.9,ENSG00000164078.8,ENSG00000167644.7,ENSG00000167754.8,ENSG00000168907.9,ENSG00000169035.7,ENSG00000169469.7,ENSG00000171345.9,ENSG00000171346.9,ENSG00000175793.10,ENSG00000179593.11,ENSG00000180921.6,ENSG00000181885.14,ENSG00000182585.5,ENSG00000182795.12,ENSG00000184292.5,ENSG00000184363.5,ENSG00000186081.7,ENSG00000186832.4,ENSG00000186847.5,ENSG00000188910.7,ENSG00000189280.3,ENSG00000189334.4,ENSG00000189377.4,ENSG00000189433.5,ENSG00000196754.6,ENSG00000196878.8,ENSG00000203722.3,ENSG00000205420.6,ENSG00000206075.9,ENSG00000214999.3,ENSG00000223784.1,ENSG00000226598.1,ENSG00000227479.1,ENSG00000227954.2,ENSG00000230439.2,ENSG00000230937.5,ENSG00000236961.1,ENSG00000247844.1,ENSG00000254142.2,ENSG00000257671.1,ENSG00000260899.1,ENSG00000262302.1,ENSG00000265660.1,ENSG00000266656.1,ENSG00000268388.1</t>
  </si>
  <si>
    <t>UBERON:0005181</t>
  </si>
  <si>
    <t>thoracic segment organ</t>
  </si>
  <si>
    <t>An organ that part of the thoracic segment region. This region can be further subdividied chest and thoracic cavity regions.</t>
  </si>
  <si>
    <t>CNhs10620,CNhs10625,CNhs10635,CNhs11092,CNhs11323,CNhs11324,CNhs11325,CNhs11328,CNhs11329,CNhs11680,CNhs11766,CNhs11779,CNhs11786,CNhs11993,CNhs12051,CNhs12054,CNhs12058,CNhs12062,CNhs12084,CNhs12348,CNhs12894</t>
  </si>
  <si>
    <t>CATG00000004539.1,CATG00000006780.1,CATG00000011990.1,CATG00000016957.1,CATG00000032679.1,CATG00000032955.1,CATG00000034601.1,CATG00000042036.1,CATG00000045442.1,CATG00000049835.1,CATG00000051357.1,CATG00000067893.1,CATG00000082772.1,CATG00000087443.1,CATG00000094825.1,CATG00000098377.1,CATG00000104953.1,CATG00000109844.1,ENSG00000013588.5,ENSG00000019186.5,ENSG00000034239.6,ENSG00000047936.6,ENSG00000049283.13,ENSG00000057149.10,ENSG00000058085.10,ENSG00000061455.10,ENSG00000062038.9,ENSG00000064270.8,ENSG00000069011.11,ENSG00000075673.7,ENSG00000078081.3,ENSG00000081277.7,ENSG00000086548.8,ENSG00000087128.5,ENSG00000087916.7,ENSG00000088002.7,ENSG00000089225.15,ENSG00000092295.7,ENSG00000094963.9,ENSG00000099812.6,ENSG00000101443.13,ENSG00000103067.7,ENSG00000104140.6,ENSG00000105388.10,ENSG00000105877.13,ENSG00000106541.7,ENSG00000108602.13,ENSG00000109101.3,ENSG00000110195.7,ENSG00000111012.5,ENSG00000111319.8,ENSG00000112175.6,ENSG00000117407.12,ENSG00000117472.5,ENSG00000118526.6,ENSG00000120055.5,ENSG00000120075.5,ENSG00000120471.10,ENSG00000121075.5,ENSG00000124107.5,ENSG00000124215.12,ENSG00000124664.6,ENSG00000125780.11,ENSG00000125798.10,ENSG00000127129.5,ENSG00000128422.11,ENSG00000129194.3,ENSG00000129514.4,ENSG00000131746.8,ENSG00000132470.9,ENSG00000132698.9,ENSG00000132746.10,ENSG00000133661.11,ENSG00000133710.11,ENSG00000134757.4,ENSG00000135373.8,ENSG00000135480.10,ENSG00000136155.12,ENSG00000136327.6,ENSG00000136352.13,ENSG00000136546.9,ENSG00000136918.3,ENSG00000137440.3,ENSG00000137648.12,ENSG00000137672.8,ENSG00000137699.12,ENSG00000137857.13,ENSG00000139219.13,ENSG00000140254.8,ENSG00000140465.9,ENSG00000140519.8,ENSG00000141579.6,ENSG00000142273.6,ENSG00000145113.17,ENSG00000147689.12,ENSG00000148346.7,ENSG00000149021.2,ENSG00000153292.11,ENSG00000154080.8,ENSG00000155918.3,ENSG00000157765.7,ENSG00000157992.8,ENSG00000159166.9,ENSG00000163209.10,ENSG00000163218.10,ENSG00000163362.6,ENSG00000163435.11,ENSG00000163898.5,ENSG00000164078.8,ENSG00000164520.7,ENSG00000165474.5,ENSG00000166828.2,ENSG00000167644.7,ENSG00000167656.4,ENSG00000167757.9,ENSG00000167759.8,ENSG00000167767.9,ENSG00000168447.6,ENSG00000168907.9,ENSG00000169469.7,ENSG00000169474.3,ENSG00000169509.5,ENSG00000170423.8,ENSG00000170477.8,ENSG00000170786.8,ENSG00000171124.8,ENSG00000171345.9,ENSG00000171346.9,ENSG00000171401.10,ENSG00000171476.17,ENSG00000172478.13,ENSG00000174564.8,ENSG00000174640.8,ENSG00000174950.6,ENSG00000175707.7,ENSG00000175793.10,ENSG00000176092.9,ENSG00000178750.2,ENSG00000179178.6,ENSG00000179593.11,ENSG00000179869.10,ENSG00000180921.6,ENSG00000181885.14,ENSG00000182795.12,ENSG00000183347.13,ENSG00000184292.5,ENSG00000184363.5,ENSG00000184530.8,ENSG00000185467.7,ENSG00000185499.12,ENSG00000186081.7,ENSG00000186806.5,ENSG00000186832.4,ENSG00000186847.5,ENSG00000188910.7,ENSG00000189280.3,ENSG00000189334.4,ENSG00000189377.4,ENSG00000196754.6,ENSG00000196878.8,ENSG00000197191.3,ENSG00000197641.7,ENSG00000203499.6,ENSG00000203697.7,ENSG00000204385.6,ENSG00000204618.4,ENSG00000205420.6,ENSG00000206075.9,ENSG00000213022.4,ENSG00000213853.5,ENSG00000213906.5,ENSG00000214860.4,ENSG00000218014.1,ENSG00000227184.3,ENSG00000231870.4,ENSG00000234602.3,ENSG00000236961.1,ENSG00000241794.1,ENSG00000243910.3,ENSG00000247844.1,ENSG00000249007.1,ENSG00000254142.2,ENSG00000255308.1,ENSG00000255399.2,ENSG00000256615.1,ENSG00000256812.1,ENSG00000257520.1,ENSG00000257671.1,ENSG00000259230.1,ENSG00000260899.1,ENSG00000262302.1,ENSG00000265660.1,ENSG00000267881.1,ENSG00000269855.1</t>
  </si>
  <si>
    <t>UBERON:0005382</t>
  </si>
  <si>
    <t>dorsal striatum</t>
  </si>
  <si>
    <t>Dorsal components of the striatum comprising the caudate nucleus and the putamen, in species that have distinct nuclei; the caudoputamen in species which don&amp;apos;t.</t>
  </si>
  <si>
    <t>CNhs12321,CNhs12324,CNhs13802,CNhs13912,CNhs14071,CNhs14083,CNhs14618</t>
  </si>
  <si>
    <t>CATG00000000027.1,CATG00000000031.1,CATG00000000487.1,CATG00000000711.1,CATG00000000944.1,CATG00000001087.1,CATG00000001260.1,CATG00000001384.1,CATG00000001469.1,CATG00000001570.1,CATG00000001662.1,CATG00000001665.1,CATG00000001744.1,CATG00000001900.1,CATG00000001994.1,CATG00000002237.1,CATG00000002571.1,CATG00000002622.1,CATG00000002948.1,CATG00000002958.1,CATG00000002970.1,CATG00000003009.1,CATG00000003032.1,CATG00000003136.1,CATG00000003338.1,CATG00000003410.1,CATG00000003412.1,CATG00000003745.1,CATG00000003810.1,CATG00000003921.1,CATG00000003938.1,CATG00000003997.1,CATG00000004052.1,CATG00000004091.1,CATG00000004114.1,CATG00000004224.1,CATG00000004376.1,CATG00000004478.1,CATG00000004492.1,CATG00000004493.1,CATG00000004874.1,CATG00000004937.1,CATG00000004985.1,CATG00000005088.1,CATG00000005139.1,CATG00000005265.1,CATG00000005391.1,CATG00000005449.1,CATG00000005450.1,CATG00000005700.1,CATG00000005717.1,CATG00000005759.1,CATG00000005899.1,CATG00000005922.1,CATG00000005956.1,CATG00000006126.1,CATG00000006193.1,CATG00000006500.1,CATG00000006868.1,CATG00000007059.1,CATG00000007174.1,CATG00000007212.1,CATG00000007256.1,CATG00000007270.1,CATG00000007282.1,CATG00000007549.1,CATG00000007588.1,CATG00000007594.1,CATG00000007639.1,CATG00000007655.1,CATG00000007993.1,CATG00000008033.1,CATG00000008097.1,CATG00000008099.1,CATG00000008128.1,CATG00000008226.1,CATG00000008305.1,CATG00000008313.1,CATG00000008601.1,CATG00000008619.1,CATG00000008704.1,CATG00000008825.1,CATG00000008939.1,CATG00000009041.1,CATG00000009186.1,CATG00000009232.1,CATG00000009673.1,CATG00000009676.1,CATG00000009695.1,CATG00000009893.1,CATG00000010339.1,CATG00000010474.1,CATG00000010477.1,CATG00000010520.1,CATG00000010570.1,CATG00000010877.1,CATG00000011038.1,CATG00000011094.1,CATG00000011129.1,CATG00000011157.1,CATG00000011634.1,CATG00000011673.1,CATG00000011702.1,CATG00000011894.1,CATG00000011979.1,CATG00000012069.1,CATG00000012173.1,CATG00000012319.1,CATG00000012430.1,CATG00000012516.1,CATG00000012664.1,CATG00000013188.1,CATG00000013286.1,CATG00000013625.1,CATG00000013817.1,CATG00000013940.1,CATG00000014029.1,CATG00000014051.1,CATG00000014054.1,CATG00000014149.1,CATG00000014150.1,CATG00000014230.1,CATG00000014472.1,CATG00000014479.1,CATG00000014867.1,CATG00000015243.1,CATG00000015304.1,CATG00000015453.1,CATG00000015462.1,CATG00000015546.1,CATG00000015778.1,CATG00000015859.1,CATG00000015872.1,CATG00000016119.1,CATG00000016250.1,CATG00000016252.1,CATG00000016305.1,CATG00000016319.1,CATG00000016359.1,CATG00000016393.1,CATG00000016469.1,CATG00000016481.1,CATG00000016552.1,CATG00000016559.1,CATG00000016576.1,CATG00000016577.1,CATG00000016597.1,CATG00000016638.1,CATG00000016668.1,CATG00000016703.1,CATG00000016764.1,CATG00000016842.1,CATG00000016854.1,CATG00000016977.1,CATG00000017011.1,CATG00000017160.1,CATG00000017254.1,CATG00000017348.1,CATG00000017469.1,CATG00000017549.1,CATG00000017615.1,CATG00000017791.1,CATG00000017825.1,CATG00000017985.1,CATG00000018008.1,CATG00000018046.1,CATG00000018090.1,CATG00000018441.1,CATG00000018442.1,CATG00000018669.1,CATG00000018892.1,CATG00000019179.1,CATG00000019424.1,CATG00000019613.1,CATG00000019720.1,CATG00000019756.1,CATG00000019782.1,CATG00000020016.1,CATG00000020039.1,CATG00000020077.1,CATG00000020220.1,CATG00000020266.1,CATG00000020292.1,CATG00000020370.1,CATG00000020399.1,CATG00000020630.1,CATG00000020659.1,CATG00000020733.1,CATG00000020805.1,CATG00000021269.1,CATG00000021389.1,CATG00000021421.1,CATG00000021505.1,CATG00000021813.1,CATG00000021817.1,CATG00000021927.1,CATG00000021983.1,CATG00000022055.1,CATG00000022083.1,CATG00000022184.1,CATG00000022223.1,CATG00000022351.1,CATG00000022352.1,CATG00000022386.1,CATG00000022433.1,CATG00000022467.1,CATG00000022514.1,CATG00000022620.1,CATG00000022681.1,CATG00000022758.1,CATG00000023177.1,CATG00000023415.1,CATG00000023732.1,CATG00000023739.1,CATG00000023958.1,CATG00000023974.1,CATG00000023998.1,CATG00000024243.1,CATG00000024246.1,CATG00000024255.1,CATG00000024386.1,CATG00000024434.1,CATG00000024584.1,CATG00000024680.1,CATG00000024686.1,CATG00000024786.1,CATG00000024848.1,CATG00000024850.1,CATG00000025100.1,CATG00000025376.1,CATG00000025521.1,CATG00000025555.1,CATG00000025559.1,CATG00000025620.1,CATG00000026180.1,CATG00000026181.1,CATG00000026337.1,CATG00000026394.1,CATG00000026425.1,CATG00000026450.1,CATG00000026477.1,CATG00000026483.1,CATG00000026511.1,CATG00000026697.1,CATG00000026715.1,CATG00000026718.1,CATG00000026902.1,CATG00000027391.1,CATG00000027394.1,CATG00000027405.1,CATG00000027415.1,CATG00000027520.1,CATG00000027674.1,CATG00000027712.1,CATG00000027736.1,CATG00000027890.1,CATG00000028006.1,CATG00000028351.1,CATG00000028352.1,CATG00000028363.1,CATG00000028394.1,CATG00000028573.1,CATG00000028576.1,CATG00000028592.1,CATG00000028610.1,CATG00000028654.1,CATG00000028744.1,CATG00000028782.1,CATG00000028898.1,CATG00000028946.1,CATG00000028979.1,CATG00000029148.1,CATG00000029341.1,CATG00000029342.1,CATG00000029350.1,CATG00000029352.1,CATG00000029561.1,CATG00000029652.1,CATG00000029670.1,CATG00000029705.1,CATG00000029818.1,CATG00000029879.1,CATG00000029918.1,CATG00000030089.1,CATG00000030280.1,CATG00000030323.1,CATG00000030486.1,CATG00000030503.1,CATG00000030514.1,CATG00000030559.1,CATG00000030619.1,CATG00000030640.1,CATG00000030730.1,CATG00000030880.1,CATG00000031045.1,CATG00000031061.1,CATG00000031086.1,CATG00000031141.1,CATG00000031145.1,CATG00000031397.1,CATG00000031473.1,CATG00000031514.1,CATG00000031515.1,CATG00000031558.1,CATG00000031671.1,CATG00000031917.1,CATG00000031981.1,CATG00000032473.1,CATG00000032625.1,CATG00000032684.1,CATG00000032905.1,CATG00000032942.1,CATG00000032956.1,CATG00000033011.1,CATG00000033033.1,CATG00000033130.1,CATG00000033163.1,CATG00000033216.1,CATG00000033249.1,CATG00000033262.1,CATG00000033301.1,CATG00000033335.1,CATG00000033368.1,CATG00000033583.1,CATG00000033585.1,CATG00000033586.1,CATG00000033813.1,CATG00000033858.1,CATG00000033941.1,CATG00000034013.1,CATG00000034081.1,CATG00000034229.1,CATG00000034323.1,CATG00000034468.1,CATG00000034550.1,CATG00000034574.1,CATG00000034684.1,CATG00000034705.1,CATG00000034824.1,CATG00000034844.1,CATG00000035056.1,CATG00000035171.1,CATG00000035391.1,CATG00000035401.1,CATG00000035422.1,CATG00000035438.1,CATG00000035533.1,CATG00000035584.1,CATG00000035623.1,CATG00000035657.1,CATG00000035663.1,CATG00000035737.1,CATG00000036183.1,CATG00000036196.1,CATG00000036255.1,CATG00000036259.1,CATG00000036272.1,CATG00000036308.1,CATG00000036572.1,CATG00000036573.1,CATG00000036619.1,CATG00000036860.1,CATG00000037098.1,CATG00000037107.1,CATG00000037297.1,CATG00000037308.1,CATG00000037536.1,CATG00000037626.1,CATG00000037990.1,CATG00000038026.1,CATG00000038035.1,CATG00000038144.1,CATG00000038161.1,CATG00000038299.1,CATG00000038425.1,CATG00000038598.1,CATG00000038635.1,CATG00000038795.1,CATG00000038802.1,CATG00000038821.1,CATG00000038823.1,CATG00000039004.1,CATG00000039123.1,CATG00000039215.1,CATG00000039453.1,CATG00000039482.1,CATG00000039518.1,CATG00000039534.1,CATG00000039603.1,CATG00000039616.1,CATG00000039633.1,CATG00000039741.1,CATG00000039757.1,CATG00000039769.1,CATG00000039771.1,CATG00000039860.1,CATG00000039888.1,CATG00000039894.1,CATG00000039925.1,CATG00000039927.1,CATG00000039993.1,CATG00000039999.1,CATG00000040126.1,CATG00000040189.1,CATG00000040236.1,CATG00000040315.1,CATG00000040494.1,CATG00000040513.1,CATG00000040530.1,CATG00000040659.1,CATG00000040722.1,CATG00000040724.1,CATG00000040756.1,CATG00000040870.1,CATG00000041127.1,CATG00000041202.1,CATG00000041253.1,CATG00000041274.1,CATG00000041275.1,CATG00000041286.1,CATG00000041385.1,CATG00000041437.1,CATG00000041439.1,CATG00000041447.1,CATG00000041483.1,CATG00000041516.1,CATG00000041533.1,CATG00000041542.1,CATG00000041615.1,CATG00000041815.1,CATG00000042245.1,CATG00000042289.1,CATG00000042498.1,CATG00000042575.1,CATG00000042653.1,CATG00000042811.1,CATG00000042820.1,CATG00000042823.1,CATG00000042856.1,CATG00000043014.1,CATG00000043300.1,CATG00000043371.1,CATG00000043538.1,CATG00000043822.1,CATG00000043872.1,CATG00000043919.1,CATG00000044079.1,CATG00000044244.1,CATG00000044334.1,CATG00000044430.1,CATG00000044524.1,CATG00000044607.1,CATG00000044635.1,CATG00000044943.1,CATG00000044981.1,CATG00000045106.1,CATG00000045238.1,CATG00000045258.1,CATG00000045374.1,CATG00000045409.1,CATG00000045509.1,CATG00000045818.1,CATG00000045888.1,CATG00000046035.1,CATG00000046407.1,CATG00000046447.1,CATG00000046593.1,CATG00000046696.1,CATG00000046881.1,CATG00000046882.1,CATG00000046920.1,CATG00000046958.1,CATG00000046961.1,CATG00000047024.1,CATG00000047038.1,CATG00000047049.1,CATG00000047052.1,CATG00000047345.1,CATG00000047431.1,CATG00000047450.1,CATG00000047453.1,CATG00000047489.1,CATG00000047503.1,CATG00000047626.1,CATG00000047636.1,CATG00000047687.1,CATG00000047786.1,CATG00000047858.1,CATG00000047891.1,CATG00000047893.1,CATG00000047911.1,CATG00000048359.1,CATG00000048595.1,CATG00000049006.1,CATG00000049133.1,CATG00000049274.1,CATG00000049324.1,CATG00000049336.1,CATG00000049425.1,CATG00000049433.1,CATG00000049610.1,CATG00000049624.1,CATG00000049924.1,CATG00000049947.1,CATG00000049954.1,CATG00000049962.1,CATG00000050150.1,CATG00000050337.1,CATG00000050359.1,CATG00000050585.1,CATG00000050870.1,CATG00000051058.1,CATG00000051130.1,CATG00000051350.1,CATG00000051411.1,CATG00000051699.1,CATG00000051723.1,CATG00000051839.1,CATG00000051849.1,CATG00000051891.1,CATG00000052141.1,CATG00000052142.1,CATG00000052294.1,CATG00000052298.1,CATG00000052311.1,CATG00000052505.1,CATG00000052531.1,CATG00000052582.1,CATG00000052670.1,CATG00000052722.1,CATG00000052961.1,CATG00000052980.1,CATG00000052993.1,CATG00000053033.1,CATG00000053067.1,CATG00000053077.1,CATG00000053087.1,CATG00000053183.1,CATG00000053184.1,CATG00000053286.1,CATG00000053329.1,CATG00000053334.1,CATG00000053385.1,CATG00000053427.1,CATG00000053450.1,CATG00000053464.1,CATG00000053477.1,CATG00000053610.1,CATG00000053878.1,CATG00000053929.1,CATG00000054017.1,CATG00000054033.1,CATG00000054064.1,CATG00000054178.1,CATG00000054234.1,CATG00000054237.1,CATG00000054354.1,CATG00000054413.1,CATG00000054414.1,CATG00000054473.1,CATG00000054511.1,CATG00000054527.1,CATG00000054642.1,CATG00000054646.1,CATG00000054688.1,CATG00000054693.1,CATG00000055258.1,CATG00000055307.1,CATG00000055337.1,CATG00000055365.1,CATG00000055381.1,CATG00000055408.1,CATG00000055463.1,CATG00000055540.1,CATG00000055877.1,CATG00000056019.1,CATG00000056464.1,CATG00000056897.1,CATG00000056934.1,CATG00000056944.1,CATG00000056952.1,CATG00000057072.1,CATG00000057103.1,CATG00000057154.1,CATG00000057232.1,CATG00000057241.1,CATG00000057297.1,CATG00000057342.1,CATG00000057448.1,CATG00000057570.1,CATG00000057607.1,CATG00000057669.1,CATG00000057733.1,CATG00000057822.1,CATG00000057992.1,CATG00000058072.1,CATG00000058073.1,CATG00000058095.1,CATG00000058365.1,CATG00000058488.1,CATG00000058619.1,CATG00000058738.1,CATG00000058837.1,CATG00000058866.1,CATG00000059034.1,CATG00000059036.1,CATG00000059154.1,CATG00000059162.1,CATG00000059224.1,CATG00000059306.1,CATG00000060027.1,CATG00000060177.1,CATG00000060295.1,CATG00000060361.1,CATG00000060519.1,CATG00000060663.1,CATG00000060668.1,CATG00000060696.1,CATG00000060701.1,CATG00000060721.1,CATG00000060819.1,CATG00000060907.1,CATG00000061008.1,CATG00000061213.1,CATG00000061316.1,CATG00000061487.1,CATG00000061501.1,CATG00000061571.1,CATG00000061587.1,CATG00000061601.1,CATG00000061639.1,CATG00000061755.1,CATG00000061804.1,CATG00000061961.1,CATG00000061966.1,CATG00000062037.1,CATG00000062380.1,CATG00000062678.1,CATG00000062788.1,CATG00000062802.1,CATG00000063073.1,CATG00000063126.1,CATG00000063159.1,CATG00000063343.1,CATG00000063413.1,CATG00000063589.1,CATG00000063720.1,CATG00000063724.1,CATG00000063727.1,CATG00000063826.1,CATG00000064074.1,CATG00000064157.1,CATG00000064174.1,CATG00000064217.1,CATG00000064385.1,CATG00000064422.1,CATG00000064601.1,CATG00000064694.1,CATG00000065037.1,CATG00000065324.1,CATG00000065328.1,CATG00000065372.1,CATG00000065641.1,CATG00000065672.1,CATG00000065719.1,CATG00000065722.1,CATG00000065811.1,CATG00000065920.1,CATG00000065958.1,CATG00000065998.1,CATG00000066034.1,CATG00000066314.1,CATG00000066476.1,CATG00000066497.1,CATG00000066805.1,CATG00000067038.1,CATG00000067298.1,CATG00000067316.1,CATG00000067466.1,CATG00000067469.1,CATG00000067478.1,CATG00000067530.1,CATG00000067617.1,CATG00000067670.1,CATG00000067712.1,CATG00000067736.1,CATG00000068323.1,CATG00000068391.1,CATG00000068900.1,CATG00000068978.1,CATG00000069256.1,CATG00000069313.1,CATG00000069449.1,CATG00000069478.1,CATG00000069578.1,CATG00000069628.1,CATG00000069812.1,CATG00000070412.1,CATG00000070521.1,CATG00000070838.1,CATG00000070949.1,CATG00000070951.1,CATG00000071146.1,CATG00000071320.1,CATG00000071563.1,CATG00000071656.1,CATG00000071657.1,CATG00000071658.1,CATG00000071701.1,CATG00000071708.1,CATG00000071904.1,CATG00000071988.1,CATG00000072013.1,CATG00000072024.1,CATG00000072029.1,CATG00000072049.1,CATG00000072219.1,CATG00000072220.1,CATG00000072343.1,CATG00000072356.1,CATG00000072471.1,CATG00000072551.1,CATG00000072562.1,CATG00000072593.1,CATG00000072634.1,CATG00000072770.1,CATG00000072898.1,CATG00000073067.1,CATG00000073082.1,CATG00000073242.1,CATG00000073532.1,CATG00000073548.1,CATG00000073720.1,CATG00000073851.1,CATG00000074070.1,CATG00000074073.1,CATG00000074074.1,CATG00000074135.1,CATG00000074196.1,CATG00000074492.1,CATG00000074518.1,CATG00000074664.1,CATG00000074850.1,CATG00000075005.1,CATG00000075119.1,CATG00000075144.1,CATG00000075148.1,CATG00000075150.1,CATG00000075203.1,CATG00000075260.1,CATG00000075349.1,CATG00000075649.1,CATG00000075973.1,CATG00000076314.1,CATG00000076387.1,CATG00000076388.1,CATG00000076396.1,CATG00000076514.1,CATG00000076574.1,CATG00000076994.1,CATG00000077031.1,CATG00000077393.1,CATG00000077438.1,CATG00000077485.1,CATG00000077496.1,CATG00000077514.1,CATG00000077590.1,CATG00000077719.1,CATG00000077732.1,CATG00000077739.1,CATG00000077809.1,CATG00000077815.1,CATG00000078238.1,CATG00000078295.1,CATG00000078477.1,CATG00000078481.1,CATG00000078562.1,CATG00000079065.1,CATG00000079092.1,CATG00000079238.1,CATG00000079435.1,CATG00000079668.1,CATG00000079916.1,CATG00000080008.1,CATG00000080033.1,CATG00000080160.1,CATG00000080233.1,CATG00000080416.1,CATG00000080429.1,CATG00000080447.1,CATG00000080521.1,CATG00000080699.1,CATG00000080700.1,CATG00000080870.1,CATG00000080922.1,CATG00000081067.1,CATG00000081169.1,CATG00000081298.1,CATG00000081364.1,CATG00000081376.1,CATG00000081381.1,CATG00000081437.1,CATG00000081468.1,CATG00000081953.1,CATG00000082075.1,CATG00000082077.1,CATG00000082106.1,CATG00000082126.1,CATG00000082146.1,CATG00000082306.1,CATG00000082414.1,CATG00000082478.1,CATG00000082696.1,CATG00000082803.1,CATG00000082809.1,CATG00000082812.1,CATG00000082943.1,CATG00000083004.1,CATG00000083439.1,CATG00000083443.1,CATG00000083504.1,CATG00000083549.1,CATG00000083657.1,CATG00000083669.1,CATG00000084063.1,CATG00000084271.1,CATG00000084307.1,CATG00000084398.1,CATG00000084507.1,CATG00000084554.1,CATG00000084648.1,CATG00000084649.1,CATG00000084669.1,CATG00000084804.1,CATG00000084862.1,CATG00000084933.1,CATG00000084956.1,CATG00000085339.1,CATG00000085368.1,CATG00000085433.1,CATG00000085516.1,CATG00000085674.1,CATG00000085679.1,CATG00000086451.1,CATG00000086550.1,CATG00000086845.1,CATG00000086855.1,CATG00000086863.1,CATG00000086881.1,CATG00000086889.1,CATG00000087050.1,CATG00000087051.1,CATG00000087178.1,CATG00000087322.1,CATG00000087470.1,CATG00000087481.1,CATG00000087606.1,CATG00000087609.1,CATG00000087900.1,CATG00000087935.1,CATG00000087969.1,CATG00000088014.1,CATG00000088041.1,CATG00000088098.1,CATG00000088199.1,CATG00000088473.1,CATG00000088545.1,CATG00000088586.1,CATG00000088683.1,CATG00000088763.1,CATG00000088791.1,CATG00000088862.1,CATG00000088941.1,CATG00000089009.1,CATG00000089147.1,CATG00000089174.1,CATG00000089308.1,CATG00000089352.1,CATG00000089402.1,CATG00000089459.1,CATG00000089581.1,CATG00000089585.1,CATG00000089684.1,CATG00000089825.1,CATG00000089968.1,CATG00000090134.1,CATG00000090147.1,CATG00000090190.1,CATG00000090250.1,CATG00000090397.1,CATG00000090504.1,CATG00000090629.1,CATG00000090731.1,CATG00000090764.1,CATG00000090770.1,CATG00000090771.1,CATG00000090776.1,CATG00000090792.1,CATG00000090795.1,CATG00000090797.1,CATG00000090844.1,CATG00000091035.1,CATG00000091112.1,CATG00000091219.1,CATG00000091305.1,CATG00000091387.1,CATG00000091894.1,CATG00000092119.1,CATG00000092121.1,CATG00000092125.1,CATG00000092222.1,CATG00000092239.1,CATG00000092266.1,CATG00000092300.1,CATG00000092318.1,CATG00000092531.1,CATG00000092568.1,CATG00000092752.1,CATG00000092891.1,CATG00000092952.1,CATG00000093047.1,CATG00000093160.1,CATG00000093273.1,CATG00000093280.1,CATG00000093297.1,CATG00000093365.1,CATG00000093384.1,CATG00000093518.1,CATG00000093672.1,CATG00000093674.1,CATG00000093936.1,CATG00000093999.1,CATG00000094163.1,CATG00000094169.1,CATG00000094350.1,CATG00000094421.1,CATG00000094476.1,CATG00000094624.1,CATG00000094726.1,CATG00000094892.1,CATG00000095041.1,CATG00000095118.1,CATG00000095444.1,CATG00000095582.1,CATG00000095605.1,CATG00000095701.1,CATG00000095755.1,CATG00000095763.1,CATG00000095815.1,CATG00000095844.1,CATG00000095926.1,CATG00000095982.1,CATG00000095985.1,CATG00000096069.1,CATG00000096140.1,CATG00000096332.1,CATG00000096385.1,CATG00000096524.1,CATG00000096525.1,CATG00000096538.1,CATG00000096714.1,CATG00000096977.1,CATG00000097055.1,CATG00000097059.1,CATG00000097082.1,CATG00000097390.1,CATG00000097445.1,CATG00000097451.1,CATG00000097456.1,CATG00000097554.1,CATG00000097560.1,CATG00000097652.1,CATG00000097657.1,CATG00000097660.1,CATG00000097713.1,CATG00000097725.1,CATG00000097736.1,CATG00000097867.1,CATG00000097905.1,CATG00000097991.1,CATG00000098071.1,CATG00000098146.1,CATG00000098308.1,CATG00000098338.1,CATG00000098439.1,CATG00000099135.1,CATG00000099385.1,CATG00000099522.1,CATG00000099523.1,CATG00000099527.1,CATG00000099557.1,CATG00000099569.1,CATG00000099597.1,CATG00000099621.1,CATG00000099632.1,CATG00000099790.1,CATG00000100181.1,CATG00000100233.1,CATG00000100241.1,CATG00000100290.1,CATG00000100319.1,CATG00000100641.1,CATG00000100713.1,CATG00000100855.1,CATG00000101011.1,CATG00000101245.1,CATG00000101272.1,CATG00000101344.1,CATG00000101353.1,CATG00000101393.1,CATG00000101402.1,CATG00000101427.1,CATG00000101480.1,CATG00000101639.1,CATG00000101642.1,CATG00000101644.1,CATG00000101708.1,CATG00000101757.1,CATG00000101789.1,CATG00000101811.1,CATG00000101878.1,CATG00000101985.1,CATG00000102005.1,CATG00000102021.1,CATG00000102128.1,CATG00000102142.1,CATG00000102173.1,CATG00000102350.1,CATG00000102378.1,CATG00000102414.1,CATG00000102449.1,CATG00000102567.1,CATG00000102592.1,CATG00000103048.1,CATG00000103455.1,CATG00000103459.1,CATG00000103507.1,CATG00000103584.1,CATG00000103963.1,CATG00000104357.1,CATG00000104457.1,CATG00000104824.1,CATG00000104902.1,CATG00000105259.1,CATG00000105286.1,CATG00000105412.1,CATG00000105415.1,CATG00000105420.1,CATG00000105435.1,CATG00000105544.1,CATG00000105545.1,CATG00000105748.1,CATG00000105769.1,CATG00000105927.1,CATG00000106012.1,CATG00000106031.1,CATG00000106259.1,CATG00000106279.1,CATG00000106302.1,CATG00000106724.1,CATG00000106763.1,CATG00000106897.1,CATG00000106920.1,CATG00000107019.1,CATG00000107192.1,CATG00000107353.1,CATG00000107354.1,CATG00000107433.1,CATG00000107494.1,CATG00000107951.1,CATG00000108031.1,CATG00000108329.1,CATG00000108345.1,CATG00000108379.1,CATG00000108403.1,CATG00000108424.1,CATG00000108477.1,CATG00000108541.1,CATG00000108683.1,CATG00000108830.1,CATG00000108835.1,CATG00000108839.1,CATG00000108897.1,CATG00000108976.1,CATG00000109046.1,CATG00000109065.1,CATG00000109254.1,CATG00000109309.1,CATG00000109535.1,CATG00000109807.1,CATG00000109831.1,CATG00000109849.1,CATG00000109851.1,CATG00000109896.1,CATG00000109912.1,CATG00000109959.1,CATG00000110095.1,CATG00000110224.1,CATG00000110350.1,CATG00000110402.1,CATG00000110403.1,CATG00000110688.1,CATG00000110857.1,CATG00000111053.1,CATG00000111125.1,CATG00000111174.1,CATG00000111196.1,CATG00000111198.1,CATG00000111273.1,CATG00000111327.1,CATG00000111388.1,CATG00000111595.1,CATG00000111607.1,CATG00000111634.1,CATG00000112015.1,CATG00000112223.1,CATG00000112227.1,CATG00000112308.1,CATG00000112325.1,CATG00000112521.1,CATG00000112779.1,CATG00000113223.1,CATG00000113275.1,CATG00000113398.1,CATG00000113540.1,CATG00000113673.1,CATG00000113693.1,CATG00000113697.1,CATG00000113928.1,CATG00000113998.1,CATG00000114008.1,CATG00000114144.1,CATG00000114145.1,CATG00000114148.1,CATG00000114165.1,CATG00000114354.1,CATG00000114593.1,CATG00000114605.1,CATG00000114680.1,CATG00000114724.1,CATG00000115311.1,CATG00000115855.1,CATG00000116003.1,CATG00000116086.1,CATG00000116129.1,CATG00000116207.1,CATG00000116318.1,CATG00000116360.1,CATG00000116524.1,CATG00000116526.1,CATG00000116531.1,CATG00000116535.1,CATG00000116577.1,CATG00000116601.1,CATG00000116713.1,CATG00000116951.1,CATG00000116995.1,CATG00000117056.1,CATG00000117097.1,CATG00000117214.1,CATG00000117224.1,CATG00000117227.1,CATG00000117410.1,CATG00000117479.1,CATG00000117524.1,CATG00000117549.1,CATG00000117623.1,CATG00000117630.1,CATG00000117636.1,CATG00000117677.1,CATG00000117772.1,CATG00000117912.1,CATG00000118225.1,CATG00000118287.1,ENSG00000003096.9,ENSG00000003987.9,ENSG00000004660.10,ENSG00000004777.14,ENSG00000004838.9,ENSG00000004848.6,ENSG00000005379.11,ENSG00000005513.9,ENSG00000006116.3,ENSG00000006128.7,ENSG00000006210.6,ENSG00000006377.9,ENSG00000006740.12,ENSG00000006747.10,ENSG00000007001.8,ENSG00000007174.13,ENSG00000007237.14,ENSG00000008086.6,ENSG00000008118.5,ENSG00000008277.10,ENSG00000008735.10,ENSG00000011201.6,ENSG00000011332.15,ENSG00000011347.5,ENSG00000011677.8,ENSG00000013293.5,ENSG00000016082.10,ENSG00000018189.8,ENSG00000018625.10,ENSG00000020129.11,ENSG00000021300.9,ENSG00000021645.13,ENSG00000023516.7,ENSG00000027644.4,ENSG00000033122.14,ENSG00000034239.6,ENSG00000036530.4,ENSG00000042304.6,ENSG00000043591.4,ENSG00000046653.10,ENSG00000046889.14,ENSG00000047579.15,ENSG00000047662.4,ENSG00000048540.10,ENSG00000049759.12,ENSG00000050030.9,ENSG00000050165.13,ENSG00000053108.12,ENSG00000053438.7,ENSG00000053524.7,ENSG00000053702.10,ENSG00000054356.9,ENSG00000054803.3,ENSG00000058404.15,ENSG00000059915.12,ENSG00000060709.9,ENSG00000061337.11,ENSG00000061918.8,ENSG00000063015.15,ENSG00000063180.4,ENSG00000065923.5,ENSG00000066032.14,ENSG00000066248.10,ENSG00000066382.12,ENSG00000066629.12,ENSG00000067606.11,ENSG00000067715.9,ENSG00000067840.8,ENSG00000067842.13,ENSG00000068078.13,ENSG00000068383.14,ENSG00000068615.12,ENSG00000069535.12,ENSG00000069712.9,ENSG00000070388.7,ENSG00000070748.13,ENSG00000070808.11,ENSG00000072133.6,ENSG00000072182.8,ENSG00000072201.9,ENSG00000074211.9,ENSG00000075035.5,ENSG00000075043.13,ENSG00000075340.18,ENSG00000075429.4,ENSG00000075461.5,ENSG00000076864.15,ENSG00000077063.6,ENSG00000077080.5,ENSG00000077092.14,ENSG00000077264.10,ENSG00000078018.15,ENSG00000078295.11,ENSG00000078328.15,ENSG00000078549.10,ENSG00000078725.8,ENSG00000078795.12,ENSG00000079215.9,ENSG00000079337.11,ENSG00000079482.11,ENSG00000080224.13,ENSG00000080493.9,ENSG00000080854.10,ENSG00000081138.9,ENSG00000081818.1,ENSG00000081842.13,ENSG00000082556.6,ENSG00000084453.12,ENSG00000084710.9,ENSG00000084764.6,ENSG00000087085.9,ENSG00000087250.4,ENSG00000087258.9,ENSG00000087495.12,ENSG00000088367.16,ENSG00000088538.12,ENSG00000088899.10,ENSG00000088992.13,ENSG00000089101.13,ENSG00000089250.14,ENSG00000089558.4,ENSG00000091428.13,ENSG00000091622.11,ENSG00000092051.12,ENSG00000092096.10,ENSG00000095587.8,ENSG00000095777.10,ENSG00000099365.5,ENSG00000099625.8,ENSG00000099822.2,ENSG00000099864.13,ENSG00000099984.6,ENSG00000100027.10,ENSG00000100167.15,ENSG00000100276.9,ENSG00000100302.6,ENSG00000100341.7,ENSG00000100346.13,ENSG00000100379.13,ENSG00000100427.11,ENSG00000100473.11,ENSG00000100505.9,ENSG00000100583.4,ENSG00000100626.12,ENSG00000100884.5,ENSG00000101098.8,ENSG00000101180.11,ENSG00000101198.10,ENSG00000101203.12,ENSG00000101210.6,ENSG00000101222.8,ENSG00000101298.9,ENSG00000101327.4,ENSG00000101349.12,ENSG00000101438.3,ENSG00000101445.5,ENSG00000101489.14,ENSG00000101542.5,ENSG00000101746.11,ENSG00000101958.9,ENSG00000101977.15,ENSG00000102109.7,ENSG00000102230.9,ENSG00000102290.17,ENSG00000102385.8,ENSG00000102452.11,ENSG00000102466.11,ENSG00000102780.12,ENSG00000102904.10,ENSG00000103034.10,ENSG00000103056.7,ENSG00000103154.5,ENSG00000103184.7,ENSG00000103227.14,ENSG00000103316.6,ENSG00000103723.8,ENSG00000103740.5,ENSG00000104112.4,ENSG00000104154.5,ENSG00000104290.6,ENSG00000104313.13,ENSG00000104327.3,ENSG00000104381.8,ENSG00000104499.2,ENSG00000104833.6,ENSG00000104967.6,ENSG00000105143.8,ENSG00000105270.10,ENSG00000105278.6,ENSG00000105290.7,ENSG00000105376.4,ENSG00000105642.11,ENSG00000105649.5,ENSG00000105662.11,ENSG00000105696.4,ENSG00000105737.5,ENSG00000105784.11,ENSG00000105877.13,ENSG00000105880.4,ENSG00000106113.14,ENSG00000106123.7,ENSG00000106278.7,ENSG00000106689.6,ENSG00000106852.11,ENSG00000107130.6,ENSG00000107147.7,ENSG00000107518.12,ENSG00000107954.6,ENSG00000108018.11,ENSG00000108176.10,ENSG00000108231.7,ENSG00000108309.8,ENSG00000108352.7,ENSG00000108370.11,ENSG00000108684.10,ENSG00000108924.9,ENSG00000108947.4,ENSG00000109107.9,ENSG00000109158.6,ENSG00000109339.14,ENSG00000109472.9,ENSG00000109654.10,ENSG00000109738.6,ENSG00000109832.8,ENSG00000109956.8,ENSG00000110076.14,ENSG00000110318.9,ENSG00000110427.10,ENSG00000110436.7,ENSG00000110675.8,ENSG00000110786.13,ENSG00000110881.7,ENSG00000110975.4,ENSG00000111218.7,ENSG00000111262.4,ENSG00000111674.4,ENSG00000111783.8,ENSG00000111785.14,ENSG00000111834.8,ENSG00000111879.14,ENSG00000111907.16,ENSG00000112038.13,ENSG00000112053.9,ENSG00000112137.12,ENSG00000112164.5,ENSG00000112218.7,ENSG00000112290.8,ENSG00000112294.8,ENSG00000112309.6,ENSG00000112333.7,ENSG00000112530.7,ENSG00000112539.10,ENSG00000112541.9,ENSG00000112981.3,ENSG00000113100.5,ENSG00000113205.2,ENSG00000113211.3,ENSG00000113231.9,ENSG00000113327.10,ENSG00000113578.13,ENSG00000113966.5,ENSG00000114279.9,ENSG00000114646.5,ENSG00000114923.12,ENSG00000114948.8,ENSG00000115155.12,ENSG00000115266.7,ENSG00000115353.6,ENSG00000115423.14,ENSG00000115596.3,ENSG00000116147.12,ENSG00000116329.6,ENSG00000116544.7,ENSG00000116983.8,ENSG00000117477.8,ENSG00000117480.11,ENSG00000117598.7,ENSG00000117600.8,ENSG00000118160.9,ENSG00000118432.11,ENSG00000118473.17,ENSG00000118733.12,ENSG00000118785.9,ENSG00000118946.7,ENSG00000119125.12,ENSG00000119411.10,ENSG00000119547.5,ENSG00000119698.7,ENSG00000119737.5,ENSG00000119782.9,ENSG00000119946.9,ENSG00000120049.14,ENSG00000120162.9,ENSG00000120251.14,ENSG00000120324.4,ENSG00000121335.10,ENSG00000121653.7,ENSG00000121753.8,ENSG00000121871.3,ENSG00000121904.13,ENSG00000121905.5,ENSG00000122012.9,ENSG00000122375.7,ENSG00000122574.6,ENSG00000122584.8,ENSG00000122585.3,ENSG00000122733.11,ENSG00000122735.11,ENSG00000122756.10,ENSG00000122966.9,ENSG00000123119.7,ENSG00000123191.9,ENSG00000123360.7,ENSG00000123560.9,ENSG00000123570.3,ENSG00000123612.11,ENSG00000123901.4,ENSG00000123977.5,ENSG00000124140.8,ENSG00000124406.12,ENSG00000124479.8,ENSG00000124507.6,ENSG00000124772.7,ENSG00000125398.5,ENSG00000125462.12,ENSG00000125510.11,ENSG00000125648.10,ENSG00000125675.13,ENSG00000125814.13,ENSG00000125851.5,ENSG00000125869.5,ENSG00000125895.5,ENSG00000126351.8,ENSG00000126500.3,ENSG00000126583.6,ENSG00000126733.16,ENSG00000126861.4,ENSG00000126950.7,ENSG00000127561.10,ENSG00000127585.7,ENSG00000128203.6,ENSG00000128254.9,ENSG00000128266.7,ENSG00000128271.15,ENSG00000128482.11,ENSG00000128564.5,ENSG00000128578.5,ENSG00000128594.3,ENSG00000128656.9,ENSG00000128683.9,ENSG00000128872.5,ENSG00000128989.6,ENSG00000129151.4,ENSG00000129244.4,ENSG00000129295.4,ENSG00000129682.9,ENSG00000129951.14,ENSG00000129990.10,ENSG00000130037.3,ENSG00000130208.5,ENSG00000130226.12,ENSG00000130283.7,ENSG00000130287.9,ENSG00000130294.10,ENSG00000130477.10,ENSG00000130540.9,ENSG00000130643.4,ENSG00000130711.3,ENSG00000130758.3,ENSG00000130822.11,ENSG00000130876.7,ENSG00000130956.9,ENSG00000131044.12,ENSG00000131089.9,ENSG00000131097.2,ENSG00000131409.8,ENSG00000131771.9,ENSG00000131951.6,ENSG00000131969.10,ENSG00000132321.12,ENSG00000132535.14,ENSG00000132563.11,ENSG00000132639.8,ENSG00000132671.4,ENSG00000132692.14,ENSG00000132718.7,ENSG00000132832.5,ENSG00000132872.7,ENSG00000132911.4,ENSG00000132975.6,ENSG00000133019.7,ENSG00000133083.10,ENSG00000133105.3,ENSG00000133115.7,ENSG00000133116.6,ENSG00000133134.7,ENSG00000133169.5,ENSG00000133401.11,ENSG00000133627.13,ENSG00000133640.14,ENSG00000133665.8,ENSG00000133687.11,ENSG00000133863.2,ENSG00000133878.4,ENSG00000134042.8,ENSG00000134121.5,ENSG00000134138.15,ENSG00000134201.6,ENSG00000134207.10,ENSG00000134343.8,ENSG00000134376.10,ENSG00000134504.8,ENSG00000134533.2,ENSG00000134569.5,ENSG00000134769.17,ENSG00000134909.14,ENSG00000134982.12,ENSG00000135063.13,ENSG00000135119.10,ENSG00000135298.9,ENSG00000135312.4,ENSG00000135333.9,ENSG00000135423.8,ENSG00000135439.7,ENSG00000135447.12,ENSG00000135454.9,ENSG00000135472.4,ENSG00000135519.6,ENSG00000135625.6,ENSG00000135643.4,ENSG00000135740.12,ENSG00000135824.8,ENSG00000136002.12,ENSG00000136099.9,ENSG00000136110.8,ENSG00000136267.9,ENSG00000136297.10,ENSG00000136531.9,ENSG00000136750.7,ENSG00000137252.5,ENSG00000137727.8,ENSG00000137821.7,ENSG00000137825.6,ENSG00000137843.7,ENSG00000137875.4,ENSG00000137941.12,ENSG00000138028.10,ENSG00000138078.11,ENSG00000138083.3,ENSG00000138400.8,ENSG00000138650.7,ENSG00000138696.6,ENSG00000138741.6,ENSG00000138759.13,ENSG00000138769.6,ENSG00000138814.12,ENSG00000139155.4,ENSG00000139200.9,ENSG00000139220.12,ENSG00000139304.8,ENSG00000139364.6,ENSG00000139890.5,ENSG00000139915.14,ENSG00000139970.12,ENSG00000140057.4,ENSG00000140067.6,ENSG00000140538.12,ENSG00000140600.12,ENSG00000141150.3,ENSG00000141404.11,ENSG00000141542.6,ENSG00000141639.7,ENSG00000141665.7,ENSG00000141744.3,ENSG00000141837.14,ENSG00000142235.4,ENSG00000142408.2,ENSG00000142494.9,ENSG00000142609.13,ENSG00000143171.8,ENSG00000143473.7,ENSG00000143502.10,ENSG00000143603.14,ENSG00000143850.8,ENSG00000143858.7,ENSG00000144040.8,ENSG00000144229.7,ENSG00000144230.12,ENSG00000144285.11,ENSG00000144290.12,ENSG00000144331.14,ENSG00000144369.8,ENSG00000144406.14,ENSG00000144460.10,ENSG00000144834.8,ENSG00000144847.8,ENSG00000145075.7,ENSG00000145087.8,ENSG00000145198.10,ENSG00000145248.6,ENSG00000145283.7,ENSG00000145284.7,ENSG00000145362.12,ENSG00000145428.10,ENSG00000145451.8,ENSG00000145721.7,ENSG00000145794.12,ENSG00000145808.4,ENSG00000145864.8,ENSG00000145920.10,ENSG00000146005.3,ENSG00000146006.7,ENSG00000146151.8,ENSG00000146216.7,ENSG00000146221.8,ENSG00000146352.8,ENSG00000146360.7,ENSG00000146378.5,ENSG00000146453.8,ENSG00000147041.7,ENSG00000147246.5,ENSG00000147402.7,ENSG00000147437.5,ENSG00000147481.9,ENSG00000147509.9,ENSG00000147588.6,ENSG00000147642.12,ENSG00000147724.7,ENSG00000148053.11,ENSG00000148123.10,ENSG00000148408.8,ENSG00000148468.12,ENSG00000148482.7,ENSG00000148600.10,ENSG00000148704.8,ENSG00000148734.7,ENSG00000148798.5,ENSG00000148826.6,ENSG00000148948.3,ENSG00000149243.11,ENSG00000149294.12,ENSG00000149295.9,ENSG00000149571.6,ENSG00000149575.5,ENSG00000149970.10,ENSG00000150275.13,ENSG00000150394.9,ENSG00000150471.11,ENSG00000150625.12,ENSG00000150627.11,ENSG00000150672.12,ENSG00000150873.7,ENSG00000151023.12,ENSG00000151025.9,ENSG00000151229.8,ENSG00000151320.6,ENSG00000151322.14,ENSG00000151490.9,ENSG00000151572.12,ENSG00000151577.8,ENSG00000151778.6,ENSG00000151812.10,ENSG00000151834.11,ENSG00000152092.11,ENSG00000152208.7,ENSG00000152214.8,ENSG00000152402.6,ENSG00000152413.10,ENSG00000152467.5,ENSG00000152495.6,ENSG00000152583.8,ENSG00000152669.8,ENSG00000152822.9,ENSG00000152932.6,ENSG00000152936.6,ENSG00000152954.7,ENSG00000152969.12,ENSG00000153233.8,ENSG00000153237.13,ENSG00000153253.11,ENSG00000153291.11,ENSG00000153930.6,ENSG00000154118.8,ENSG00000154146.8,ENSG00000154162.9,ENSG00000154545.12,ENSG00000154548.8,ENSG00000154654.10,ENSG00000154928.12,ENSG00000155052.14,ENSG00000155093.13,ENSG00000155511.13,ENSG00000155530.2,ENSG00000155749.8,ENSG00000155761.9,ENSG00000155886.7,ENSG00000155974.7,ENSG00000155980.7,ENSG00000156011.12,ENSG00000156076.5,ENSG00000156097.8,ENSG00000156140.4,ENSG00000156298.8,ENSG00000156395.8,ENSG00000156414.14,ENSG00000156475.14,ENSG00000156486.7,ENSG00000156959.7,ENSG00000157005.3,ENSG00000157064.6,ENSG00000157087.12,ENSG00000157103.6,ENSG00000157152.12,ENSG00000157219.3,ENSG00000157368.6,ENSG00000157388.9,ENSG00000157423.13,ENSG00000157445.10,ENSG00000157680.11,ENSG00000157851.12,ENSG00000157856.6,ENSG00000158077.4,ENSG00000158079.10,ENSG00000158301.14,ENSG00000158445.7,ENSG00000158458.15,ENSG00000158528.7,ENSG00000158560.10,ENSG00000158748.3,ENSG00000158806.9,ENSG00000158856.13,ENSG00000158966.9,ENSG00000159248.4</t>
  </si>
  <si>
    <t>UBERON:0005399</t>
  </si>
  <si>
    <t>male reproductive gland</t>
  </si>
  <si>
    <t>A sex gland that is part of a male reproductive system.</t>
  </si>
  <si>
    <t>CNhs10628,CNhs10882,CNhs10883,CNhs11920,CNhs11972,CNhs11973,CNhs11976,CNhs12014,CNhs12015,CNhs12851</t>
  </si>
  <si>
    <t>CATG00000005243.1,CATG00000005766.1,CATG00000008626.1,CATG00000013436.1,CATG00000019022.1,CATG00000023511.1,CATG00000029691.1,CATG00000033273.1,CATG00000035290.1,CATG00000047643.1,CATG00000049817.1,CATG00000051634.1,CATG00000052032.1,CATG00000056291.1,CATG00000058811.1,CATG00000059951.1,CATG00000060012.1,CATG00000061625.1,CATG00000063197.1,CATG00000069002.1,CATG00000069370.1,CATG00000069956.1,CATG00000069957.1,CATG00000071451.1,CATG00000077986.1,CATG00000081623.1,CATG00000084245.1,CATG00000085400.1,CATG00000089107.1,CATG00000094156.1,CATG00000095002.1,CATG00000095519.1,CATG00000095923.1,CATG00000098278.1,CATG00000098565.1,CATG00000103407.1,CATG00000103779.1,CATG00000110062.1,CATG00000113077.1,CATG00000114825.1,ENSG00000005001.5,ENSG00000014257.11,ENSG00000016082.10,ENSG00000019991.11,ENSG00000069011.11,ENSG00000079257.3,ENSG00000087916.7,ENSG00000100867.10,ENSG00000103241.5,ENSG00000104321.6,ENSG00000106031.6,ENSG00000118526.6,ENSG00000118777.6,ENSG00000118849.5,ENSG00000123496.3,ENSG00000124107.5,ENSG00000125378.11,ENSG00000127241.12,ENSG00000128713.11,ENSG00000129514.4,ENSG00000131737.5,ENSG00000135111.10,ENSG00000138294.9,ENSG00000138735.11,ENSG00000143412.5,ENSG00000144837.4,ENSG00000145506.9,ENSG00000145808.4,ENSG00000146166.12,ENSG00000159182.3,ENSG00000159184.7,ENSG00000163017.9,ENSG00000165078.7,ENSG00000167034.9,ENSG00000184374.2,ENSG00000185275.6,ENSG00000186198.3,ENSG00000187867.4,ENSG00000188729.2,ENSG00000196711.4,ENSG00000204291.6,ENSG00000207621.1,ENSG00000207817.1,ENSG00000214018.3,ENSG00000221170.1,ENSG00000225511.2,ENSG00000225655.1,ENSG00000225680.1,ENSG00000226598.1,ENSG00000227479.1,ENSG00000229637.2,ENSG00000231943.3,ENSG00000233874.2,ENSG00000234460.1,ENSG00000235269.1,ENSG00000236028.1,ENSG00000236091.1,ENSG00000238043.1,ENSG00000238120.1,ENSG00000240990.5,ENSG00000243627.4,ENSG00000243766.3,ENSG00000245648.1,ENSG00000246273.2,ENSG00000250360.1,ENSG00000255824.1,ENSG00000257542.4,ENSG00000259293.1,ENSG00000259370.1,ENSG00000259663.2,ENSG00000260459.2,ENSG00000260802.1,ENSG00000263325.1,ENSG00000266494.1,ENSG00000266656.1,ENSG00000267280.1,ENSG00000268388.1,ENSG00000268947.1,ENSG00000269186.1,ENSG00000270058.1,ENSG00000270571.2,ENSG00000272189.1,ENSG00000272243.1,ENSG00000273452.1</t>
  </si>
  <si>
    <t>UBERON:0005406</t>
  </si>
  <si>
    <t>perirenal fat</t>
  </si>
  <si>
    <t>The adipose capsule of kidney (or perinephric fat or perirenal fat) is a structure between the renal fascia and renal capsule, and may be regarded as a part of the latter. A different structure, the pararenal fat, is the adipose tissue superficial to the renal fascia.</t>
  </si>
  <si>
    <t>CNhs12065,CNhs12069</t>
  </si>
  <si>
    <t>CATG00000000413.1,CATG00000000936.1,CATG00000001096.1,CATG00000001347.1,CATG00000001573.1,CATG00000002518.1,CATG00000004813.1,CATG00000004855.1,CATG00000004979.1,CATG00000005516.1,CATG00000006035.1,CATG00000006182.1,CATG00000006805.1,CATG00000007894.1,CATG00000008775.1,CATG00000010970.1,CATG00000011421.1,CATG00000012020.1,CATG00000012046.1,CATG00000013037.1,CATG00000013225.1,CATG00000016750.1,CATG00000016989.1,CATG00000016998.1,CATG00000017891.1,CATG00000018064.1,CATG00000018953.1,CATG00000020390.1,CATG00000020758.1,CATG00000022131.1,CATG00000022388.1,CATG00000022944.1,CATG00000023985.1,CATG00000024276.1,CATG00000025482.1,CATG00000025701.1,CATG00000027568.1,CATG00000027862.1,CATG00000029919.1,CATG00000030079.1,CATG00000030643.1,CATG00000030990.1,CATG00000031334.1,CATG00000031479.1,CATG00000031528.1,CATG00000031684.1,CATG00000031709.1,CATG00000031711.1,CATG00000032061.1,CATG00000033637.1,CATG00000033638.1,CATG00000033839.1,CATG00000033931.1,CATG00000034822.1,CATG00000037497.1,CATG00000038309.1,CATG00000039548.1,CATG00000039956.1,CATG00000040396.1,CATG00000041240.1,CATG00000041324.1,CATG00000041944.1,CATG00000042556.1,CATG00000042865.1,CATG00000042866.1,CATG00000042867.1,CATG00000043232.1,CATG00000043767.1,CATG00000044288.1,CATG00000044396.1,CATG00000044596.1,CATG00000045454.1,CATG00000046664.1,CATG00000046843.1,CATG00000046844.1,CATG00000046845.1,CATG00000046959.1,CATG00000047658.1,CATG00000047893.1,CATG00000047950.1,CATG00000048039.1,CATG00000048906.1,CATG00000049941.1,CATG00000050953.1,CATG00000050961.1,CATG00000052157.1,CATG00000053494.1,CATG00000053533.1,CATG00000053805.1,CATG00000054627.1,CATG00000054637.1,CATG00000055760.1,CATG00000056735.1,CATG00000057994.1,CATG00000058014.1,CATG00000058476.1,CATG00000058500.1,CATG00000059234.1,CATG00000061083.1,CATG00000061357.1,CATG00000061611.1,CATG00000061621.1,CATG00000061622.1,CATG00000061623.1,CATG00000061624.1,CATG00000061625.1,CATG00000061652.1,CATG00000061795.1,CATG00000064208.1,CATG00000064756.1,CATG00000064757.1,CATG00000066005.1,CATG00000069781.1,CATG00000070936.1,CATG00000073068.1,CATG00000077547.1,CATG00000078111.1,CATG00000078612.1,CATG00000079322.1,CATG00000080052.1,CATG00000080170.1,CATG00000080250.1,CATG00000081335.1,CATG00000082031.1,CATG00000082600.1,CATG00000082823.1,CATG00000083662.1,CATG00000084122.1,CATG00000084131.1,CATG00000085904.1,CATG00000088194.1,CATG00000088651.1,CATG00000090208.1,CATG00000090461.1,CATG00000093200.1,CATG00000093422.1,CATG00000096088.1,CATG00000096484.1,CATG00000098210.1,CATG00000098547.1,CATG00000098568.1,CATG00000098643.1,CATG00000098648.1,CATG00000098748.1,CATG00000098783.1,CATG00000099203.1,CATG00000099515.1,CATG00000099917.1,CATG00000101098.1,CATG00000102712.1,CATG00000103723.1,CATG00000106102.1,CATG00000107103.1,CATG00000107293.1,CATG00000107398.1,CATG00000108290.1,CATG00000108439.1,CATG00000110055.1,CATG00000110056.1,CATG00000110068.1,CATG00000110494.1,CATG00000110881.1,CATG00000113369.1,CATG00000113370.1,CATG00000116746.1,CATG00000116783.1,ENSG00000005243.5,ENSG00000006016.6,ENSG00000006606.4,ENSG00000037965.4,ENSG00000049540.12,ENSG00000053328.8,ENSG00000067113.12,ENSG00000070404.5,ENSG00000071282.7,ENSG00000079739.11,ENSG00000082196.16,ENSG00000091986.11,ENSG00000099337.3,ENSG00000101251.7,ENSG00000102265.7,ENSG00000102683.6,ENSG00000103888.11,ENSG00000104332.7,ENSG00000104415.9,ENSG00000105664.6,ENSG00000106483.7,ENSG00000107821.10,ENSG00000107984.5,ENSG00000109610.5,ENSG00000111341.5,ENSG00000111799.16,ENSG00000113083.8,ENSG00000113389.11,ENSG00000117318.8,ENSG00000118523.5,ENSG00000121898.8,ENSG00000122176.10,ENSG00000124212.5,ENSG00000125968.7,ENSG00000130433.3,ENSG00000130751.5,ENSG00000131737.5,ENSG00000133026.8,ENSG00000133937.3,ENSG00000134259.3,ENSG00000135919.8,ENSG00000137801.9,ENSG00000137809.12,ENSG00000138131.3,ENSG00000140092.10,ENSG00000140545.10,ENSG00000144810.11,ENSG00000146453.8,ENSG00000148677.6,ENSG00000149591.12,ENSG00000150594.5,ENSG00000150667.6,ENSG00000150687.7,ENSG00000151006.7,ENSG00000152049.5,ENSG00000152463.10,ENSG00000158716.4,ENSG00000161594.6,ENSG00000162576.12,ENSG00000162591.11,ENSG00000162687.12,ENSG00000163453.7,ENSG00000163520.9,ENSG00000164106.3,ENSG00000164530.9,ENSG00000164764.10,ENSG00000165072.9,ENSG00000165124.13,ENSG00000166033.7,ENSG00000166073.4,ENSG00000167123.14,ENSG00000167772.7,ENSG00000167941.2,ENSG00000168994.9,ENSG00000169067.2,ENSG00000169218.9,ENSG00000169583.12,ENSG00000170962.8,ENSG00000172476.3,ENSG00000172638.8,ENSG00000173432.6,ENSG00000173706.8,ENSG00000174697.4,ENSG00000175697.6,ENSG00000178776.4,ENSG00000180914.6,ENSG00000181458.6,ENSG00000183087.10,ENSG00000183160.8,ENSG00000183496.5,ENSG00000183935.3,ENSG00000184160.6,ENSG00000184227.3,ENSG00000186297.7,ENSG00000186340.10,ENSG00000186352.4,ENSG00000188869.8,ENSG00000189129.9,ENSG00000197614.6,ENSG00000198542.9,ENSG00000199038.1,ENSG00000201737.1,ENSG00000201910.1,ENSG00000203602.1,ENSG00000203805.6,ENSG00000204174.2,ENSG00000204176.9,ENSG00000205002.3,ENSG00000207947.1,ENSG00000213406.3,ENSG00000214485.5,ENSG00000215246.4,ENSG00000215910.3,ENSG00000221656.1,ENSG00000222521.1,ENSG00000223477.3,ENSG00000223652.2,ENSG00000223764.2,ENSG00000223930.1,ENSG00000224172.1,ENSG00000224174.2,ENSG00000224743.2,ENSG00000225407.3,ENSG00000226510.1,ENSG00000226643.1,ENSG00000226965.1,ENSG00000227220.1,ENSG00000228035.1,ENSG00000228925.1,ENSG00000229373.4,ENSG00000229704.1,ENSG00000229720.1,ENSG00000230216.1,ENSG00000232194.1,ENSG00000233216.1,ENSG00000233581.1,ENSG00000233717.1,ENSG00000233799.1,ENSG00000233901.1,ENSG00000234362.1,ENSG00000235262.1,ENSG00000235636.1,ENSG00000236166.1,ENSG00000236739.3,ENSG00000237456.3,ENSG00000237931.1,ENSG00000238273.3,ENSG00000239023.1,ENSG00000240359.1,ENSG00000240553.1,ENSG00000241644.2,ENSG00000243018.1,ENSG00000244486.3,ENSG00000245067.2,ENSG00000247095.2,ENSG00000248187.1,ENSG00000248456.1,ENSG00000248996.1,ENSG00000249252.1,ENSG00000249406.1,ENSG00000249641.2,ENSG00000249706.1,ENSG00000250056.1,ENSG00000253215.1,ENSG00000253455.1,ENSG00000253658.1,ENSG00000254295.1,ENSG00000254369.2,ENSG00000254959.2,ENSG00000255071.1,ENSG00000255089.1,ENSG00000257596.1,ENSG00000257732.1,ENSG00000258044.1,ENSG00000258734.2,ENSG00000258910.2,ENSG00000258978.1,ENSG00000259256.1,ENSG00000259279.1,ENSG00000259345.1,ENSG00000259372.1,ENSG00000259450.1,ENSG00000259705.1,ENSG00000259721.1,ENSG00000259786.2,ENSG00000259818.1,ENSG00000260604.1,ENSG00000260798.1,ENSG00000260910.1,ENSG00000261543.1,ENSG00000262712.1,ENSG00000262903.1,ENSG00000263432.1,ENSG00000263858.1,ENSG00000264748.1,ENSG00000265087.1,ENSG00000265752.2,ENSG00000266651.1,ENSG00000267409.1,ENSG00000267601.1,ENSG00000267987.1,ENSG00000268678.1,ENSG00000268854.1,ENSG00000268894.2,ENSG00000269403.1,ENSG00000269926.1,ENSG00000270504.1,ENSG00000271373.1,ENSG00000271709.1,ENSG00000272243.1,ENSG00000272761.1,ENSG00000273046.1</t>
  </si>
  <si>
    <t>UBERON:0005409</t>
  </si>
  <si>
    <t>alimentary part of gastrointestinal system</t>
  </si>
  <si>
    <t>The part of the digestive system that excludes the hepatobiliary system.</t>
  </si>
  <si>
    <t>CNhs10619,CNhs10630,CNhs10868,CNhs10875,CNhs11771,CNhs11773,CNhs11777,CNhs11780,CNhs11794,CNhs11963,CNhs12007,CNhs12842,CNhs12997</t>
  </si>
  <si>
    <t>CATG00000000438.1,CATG00000001086.1,CATG00000001452.1,CATG00000002849.1,CATG00000003569.1,CATG00000003968.1,CATG00000004049.1,CATG00000004616.1,CATG00000005243.1,CATG00000005437.1,CATG00000006218.1,CATG00000007052.1,CATG00000007178.1,CATG00000007573.1,CATG00000008474.1,CATG00000008781.1,CATG00000008998.1,CATG00000010504.1,CATG00000010774.1,CATG00000010842.1,CATG00000011402.1,CATG00000014118.1,CATG00000018359.1,CATG00000020893.1,CATG00000021433.1,CATG00000022090.1,CATG00000022125.1,CATG00000022162.1,CATG00000022188.1,CATG00000022195.1,CATG00000022620.1,CATG00000023031.1,CATG00000023739.1,CATG00000023801.1,CATG00000023949.1,CATG00000024018.1,CATG00000024701.1,CATG00000025636.1,CATG00000026087.1,CATG00000028790.1,CATG00000028883.1,CATG00000029374.1,CATG00000030843.1,CATG00000030990.1,CATG00000031039.1,CATG00000031147.1,CATG00000031873.1,CATG00000032335.1,CATG00000032432.1,CATG00000032465.1,CATG00000033583.1,CATG00000034785.1,CATG00000034843.1,CATG00000035089.1,CATG00000035263.1,CATG00000035951.1,CATG00000036183.1,CATG00000036740.1,CATG00000037597.1,CATG00000038373.1,CATG00000039616.1,CATG00000040997.1,CATG00000041016.1,CATG00000041200.1,CATG00000042711.1,CATG00000043041.1,CATG00000043172.1,CATG00000043581.1,CATG00000043697.1,CATG00000044406.1,CATG00000045932.1,CATG00000046407.1,CATG00000048246.1,CATG00000048453.1,CATG00000049110.1,CATG00000049543.1,CATG00000049576.1,CATG00000049817.1,CATG00000050499.1,CATG00000051578.1,CATG00000054366.1,CATG00000054599.1,CATG00000054624.1,CATG00000055173.1,CATG00000056123.1,CATG00000056133.1,CATG00000056464.1,CATG00000058082.1,CATG00000058239.1,CATG00000058898.1,CATG00000060265.1,CATG00000060417.1,CATG00000060577.1,CATG00000061811.1,CATG00000062751.1,CATG00000063227.1,CATG00000063486.1,CATG00000063529.1,CATG00000064028.1,CATG00000064037.1,CATG00000064388.1,CATG00000067192.1,CATG00000067530.1,CATG00000067666.1,CATG00000067697.1,CATG00000067880.1,CATG00000068832.1,CATG00000068882.1,CATG00000069957.1,CATG00000070953.1,CATG00000072420.1,CATG00000072556.1,CATG00000072719.1,CATG00000073479.1,CATG00000073554.1,CATG00000075560.1,CATG00000076290.1,CATG00000076722.1,CATG00000077372.1,CATG00000078989.1,CATG00000079217.1,CATG00000080189.1,CATG00000080658.1,CATG00000081048.1,CATG00000081292.1,CATG00000081623.1,CATG00000081643.1,CATG00000082418.1,CATG00000082616.1,CATG00000086193.1,CATG00000086438.1,CATG00000086720.1,CATG00000086947.1,CATG00000087104.1,CATG00000087819.1,CATG00000088457.1,CATG00000089585.1,CATG00000090038.1,CATG00000090121.1,CATG00000090149.1,CATG00000090881.1,CATG00000094956.1,CATG00000096010.1,CATG00000096628.1,CATG00000097052.1,CATG00000099885.1,CATG00000101346.1,CATG00000101557.1,CATG00000101683.1,CATG00000102022.1,CATG00000102388.1,CATG00000102848.1,CATG00000105303.1,CATG00000105889.1,CATG00000105910.1,CATG00000106138.1,CATG00000107229.1,CATG00000107230.1,CATG00000107419.1,CATG00000111502.1,CATG00000112807.1,CATG00000113732.1,CATG00000115000.1,CATG00000115001.1,CATG00000115013.1,CATG00000116526.1,CATG00000117737.1,ENSG00000001626.10,ENSG00000002726.15,ENSG00000002933.3,ENSG00000005001.5,ENSG00000006555.6,ENSG00000006611.11,ENSG00000007062.7,ENSG00000007216.10,ENSG00000007306.10,ENSG00000007952.13,ENSG00000008323.11,ENSG00000010932.11,ENSG00000012504.9,ENSG00000015413.5,ENSG00000015520.10,ENSG00000016082.10,ENSG00000016490.11,ENSG00000019102.7,ENSG00000021488.8,ENSG00000021826.10,ENSG00000036473.6,ENSG00000036565.10,ENSG00000039068.14,ENSG00000044012.3,ENSG00000046604.8,ENSG00000052344.11,ENSG00000053328.8,ENSG00000060566.9,ENSG00000064270.8,ENSG00000065325.8,ENSG00000065361.10,ENSG00000065534.14,ENSG00000066230.6,ENSG00000066405.8,ENSG00000070019.3,ENSG00000070031.3,ENSG00000070526.10,ENSG00000073067.9,ENSG00000073350.9,ENSG00000074276.6,ENSG00000075073.10,ENSG00000076351.8,ENSG00000076826.5,ENSG00000079112.5,ENSG00000079385.17,ENSG00000079689.9,ENSG00000080031.5,ENSG00000080644.11,ENSG00000081923.6,ENSG00000082196.16,ENSG00000084674.9,ENSG00000085276.13,ENSG00000085552.12,ENSG00000085563.10,ENSG00000085831.11,ENSG00000086205.12,ENSG00000086548.8,ENSG00000086696.6,ENSG00000088320.3,ENSG00000088386.11,ENSG00000089356.12,ENSG00000089472.12,ENSG00000090402.3,ENSG00000090920.9,ENSG00000091138.8,ENSG00000095110.3,ENSG00000095203.10,ENSG00000095539.11,ENSG00000095932.5,ENSG00000096088.12,ENSG00000096264.9,ENSG00000096395.6,ENSG00000099139.9,ENSG00000099617.2,ENSG00000099812.6,ENSG00000099834.14,ENSG00000099866.10,ENSG00000100170.5,ENSG00000100191.4,ENSG00000100373.5,ENSG00000100604.8,ENSG00000101049.10,ENSG00000101076.12,ENSG00000101213.5,ENSG00000101342.5,ENSG00000102554.9,ENSG00000102837.6,ENSG00000102890.10,ENSG00000102996.4,ENSG00000103067.7,ENSG00000103241.5,ENSG00000103460.12,ENSG00000103534.12,ENSG00000104321.6,ENSG00000104413.11,ENSG00000104537.12,ENSG00000105289.10,ENSG00000105357.11,ENSG00000105388.10,ENSG00000105398.3,ENSG00000105523.3,ENSG00000105650.17,ENSG00000105699.12,ENSG00000105707.9,ENSG00000105997.18,ENSG00000106006.6,ENSG00000106025.4,ENSG00000106031.6,ENSG00000106178.2,ENSG00000106258.9,ENSG00000106384.6,ENSG00000106404.9,ENSG00000106541.7,ENSG00000106789.8,ENSG00000106809.6,ENSG00000107242.13,ENSG00000108187.11,ENSG00000108242.8,ENSG00000108272.9,ENSG00000108375.8,ENSG00000108576.5,ENSG00000108753.8,ENSG00000108846.11,ENSG00000109132.5,ENSG00000109265.8,ENSG00000109705.7,ENSG00000110244.5,ENSG00000110245.7,ENSG00000111319.8,ENSG00000111701.6,ENSG00000111802.9,ENSG00000111816.6,ENSG00000112175.6,ENSG00000112414.10,ENSG00000112782.11,ENSG00000112818.5,ENSG00000113249.8,ENSG00000113303.7,ENSG00000113722.12,ENSG00000113924.7,ENSG00000114113.2,ENSG00000114248.5,ENSG00000114455.9,ENSG00000114654.6,ENSG00000114771.9,ENSG00000114859.10,ENSG00000115112.7,ENSG00000115255.6,ENSG00000115263.10,ENSG00000115297.9,ENSG00000115386.5,ENSG00000115616.2,ENSG00000115850.5,ENSG00000116017.6,ENSG00000116176.6,ENSG00000116771.5,ENSG00000116833.9,ENSG00000116985.6,ENSG00000117215.10,ENSG00000117322.12,ENSG00000117472.5,ENSG00000117834.8,ENSG00000117971.7,ENSG00000118094.7,ENSG00000118137.5,ENSG00000118322.8,ENSG00000118526.6,ENSG00000118777.6,ENSG00000119121.17,ENSG00000119125.12,ENSG00000119227.3,ENSG00000119431.5,ENSG00000119547.5,ENSG00000119888.6,ENSG00000119919.9,ENSG00000120057.4,ENSG00000120075.5,ENSG00000120341.14,ENSG00000120756.8,ENSG00000120915.9,ENSG00000121380.8,ENSG00000121690.5,ENSG00000121900.14,ENSG00000122121.6,ENSG00000122711.4,ENSG00000122859.4,ENSG00000124171.4,ENSG00000124205.11,ENSG00000124253.9,ENSG00000124429.13,ENSG00000124602.5,ENSG00000124664.6,ENSG00000124749.12,ENSG00000124839.8,ENSG00000124915.6,ENSG00000125046.10,ENSG00000125144.9,ENSG00000125508.3,ENSG00000125775.10,ENSG00000125798.10,ENSG00000125850.6,ENSG00000127324.4,ENSG00000127831.6,ENSG00000128242.8,ENSG00000128298.12,ENSG00000128573.18,ENSG00000128710.5,ENSG00000128713.11,ENSG00000128714.5,ENSG00000128886.7,ENSG00000129007.10,ENSG00000129214.10,ENSG00000129514.4,ENSG00000130055.9,ENSG00000130176.3,ENSG00000130234.6,ENSG00000130300.4,ENSG00000130545.11,ENSG00000130675.10,ENSG00000130701.3,ENSG00000130762.10,ENSG00000130768.10,ENSG00000130822.11,ENSG00000131096.6,ENSG00000131142.9,ENSG00000131482.5,ENSG00000131781.8,ENSG00000131910.4,ENSG00000131941.3,ENSG00000132437.13,ENSG00000132465.6,ENSG00000132517.10,ENSG00000132698.9,ENSG00000132744.3,ENSG00000133135.9,ENSG00000133328.3,ENSG00000133392.12,ENSG00000133636.6,ENSG00000134028.10,ENSG00000134193.10,ENSG00000134240.7,ENSG00000134398.8,ENSG00000134716.5,ENSG00000134812.3,ENSG00000135100.13,ENSG00000135220.6,ENSG00000135406.9,ENSG00000135407.6,ENSG00000135549.10,ENSG00000135702.10,ENSG00000135773.8,ENSG00000135917.9,ENSG00000136059.10,ENSG00000136305.7,ENSG00000136379.7,ENSG00000136546.9,ENSG00000136872.13,ENSG00000136883.8,ENSG00000137077.3,ENSG00000137251.11,ENSG00000137273.3,ENSG00000137392.5,ENSG00000137558.3,ENSG00000137648.12,ENSG00000137700.12,ENSG00000137825.6,ENSG00000137860.7,ENSG00000137960.5,ENSG00000138079.9,ENSG00000138109.9,ENSG00000138193.10,ENSG00000138308.5,ENSG00000138449.6,ENSG00000138735.11,ENSG00000138771.10,ENSG00000138792.5,ENSG00000138823.8,ENSG00000139044.6,ENSG00000139194.3,ENSG00000139292.8,ENSG00000139515.5,ENSG00000139540.7,ENSG00000139835.9,ENSG00000139865.12,ENSG00000139874.5,ENSG00000140274.9,ENSG00000140279.8,ENSG00000140297.8,ENSG00000140832.5,ENSG00000141052.13,ENSG00000141434.7,ENSG00000141448.4,ENSG00000141655.11,ENSG00000141738.9,ENSG00000142273.6,ENSG00000142484.5,ENSG00000142583.13,ENSG00000142606.11,ENSG00000142677.3,ENSG00000142959.4,ENSG00000143036.12,ENSG00000143167.7,ENSG00000143375.10,ENSG00000143627.13,ENSG00000143674.6,ENSG00000144045.9,ENSG00000144063.3,ENSG00000144820.3,ENSG00000144852.12,ENSG00000145012.8,ENSG00000145113.17,ENSG00000145217.9,ENSG00000145384.3,ENSG00000145824.8,ENSG00000145936.4,ENSG00000146013.6,ENSG00000146039.6,ENSG00000146205.9,ENSG00000146469.8,ENSG00000146521.5,ENSG00000147041.7,ENSG00000147257.9,ENSG00000148357.12,ENSG00000148584.10,ENSG00000148735.10,ENSG00000148942.10,ENSG00000149260.10,ENSG00000149418.6,ENSG00000150526.7,ENSG00000151715.3,ENSG00000152785.6,ENSG00000152939.10,ENSG00000153303.12,ENSG00000154252.11,ENSG00000154274.10,ENSG00000154330.8,ENSG00000154639.14,ENSG00000156006.4,ENSG00000156218.8,ENSG00000156222.7,ENSG00000156234.7,ENSG00000156413.9,ENSG00000156510.11,ENSG00000156966.6,ENSG00000157005.3,ENSG00000157017.11,ENSG00000157315.4,ENSG00000157399.10,ENSG00000157992.8,ENSG00000158125.5,ENSG00000158516.7,ENSG00000159166.9,ENSG00000159182.3,ENSG00000159640.10,ENSG00000160180.14,ENSG00000160182.2,ENSG00000160191.13,ENSG00000160867.10,ENSG00000160868.10,ENSG00000161574.11,ENSG00000162068.1,ENSG00000162069.10,ENSG00000162438.7,ENSG00000162460.6,ENSG00000162461.7,ENSG00000162817.6,ENSG00000162882.10,ENSG00000162896.5,ENSG00000162949.12,ENSG00000162981.12,ENSG00000163017.9,ENSG00000163145.8,ENSG00000163251.3,ENSG00000163293.7,ENSG00000163295.4,ENSG00000163362.6,ENSG00000163394.5,ENSG00000163431.11,ENSG00000163435.11,ENSG00000163497.2,ENSG00000163499.7,ENSG00000163501.6,ENSG00000163515.6,ENSG00000163581.9,ENSG00000163586.5,ENSG00000163624.5,ENSG00000163687.9,ENSG00000163701.14,ENSG00000163817.11,ENSG00000163898.5,ENSG00000163959.5,ENSG00000164078.8,ENSG00000164107.7,ENSG00000164237.4,ENSG00000164251.4,ENSG00000164266.6,ENSG00000164270.13,ENSG00000164379.4,ENSG00000164626.8,ENSG00000164695.4,ENSG00000164749.7,ENSG00000164764.10,ENSG00000164816.6,ENSG00000164822.4,ENSG00000164855.11,ENSG00000164976.8,ENSG00000165078.7,ENSG00000165105.9,ENSG00000165181.12,ENSG00000165215.5,ENSG00000165376.6,ENSG00000165462.5,ENSG00000165553.4,ENSG00000165556.9,ENSG00000165828.9,ENSG00000165841.5,ENSG00000165862.10,ENSG00000166126.6,ENSG00000166143.5,ENSG00000166145.10,ENSG00000166391.10,ENSG00000166509.6,ENSG00000166510.9,ENSG00000166825.9,ENSG00000166866.8,ENSG00000166869.2,ENSG00000166959.3,ENSG00000167080.4,ENSG00000167105.3,ENSG00000167117.4,ENSG00000167183.2,ENSG00000167306.14,ENSG00000167600.9,ENSG00000167608.7,ENSG00000167701.9,ENSG00000167741.6,ENSG00000167780.7,ENSG00000168060.10,ENSG00000168143.8,ENSG00000168350.6,ENSG00000168356.7,ENSG00000168412.6,ENSG00000168447.6,ENSG00000168743.8,ENSG00000168748.9,ENSG00000168903.8,ENSG00000168907.9,ENSG00000168955.3,ENSG00000169071.10,ENSG00000169242.7,ENSG00000169435.9,ENSG00000169876.9,ENSG00000169894.13,ENSG00000169903.6,ENSG00000169994.14,ENSG00000170231.11,ENSG00000170439.5,ENSG00000170482.12,ENSG00000170608.2,ENSG00000170703.11,ENSG00000170927.10,ENSG00000171124.8,ENSG00000171219.8,ENSG00000171227.6,ENSG00000171431.3,ENSG00000171433.7,ENSG00000171747.4,ENSG00000171916.12,ENSG00000172016.11,ENSG00000172156.3,ENSG00000172238.3,ENSG00000172367.11,ENSG00000172403.6,ENSG00000172478.13,ENSG00000172572.6,ENSG00000172689.1,ENSG00000172724.7,ENSG00000172782.7,ENSG00000172818.5,ENSG00000172828.8,ENSG00000172831.7,ENSG00000172955.13,ENSG00000173237.4,ENSG00000173467.4,ENSG00000173597.4,ENSG00000173702.3,ENSG00000173890.12,ENSG00000174236.2,ENSG00000174358.11,ENSG00000174403.11,ENSG00000174567.7,ENSG00000174808.7,ENSG00000174827.9,ENSG00000174885.8,ENSG00000174992.6,ENSG00000175084.7,ENSG00000175164.9,ENSG00000175311.5,ENSG00000175329.8,ENSG00000175344.12,ENSG00000175785.8,ENSG00000175967.3,ENSG00000176153.10,ENSG00000176273.10,ENSG00000176387.6,ENSG00000176532.3,ENSG00000176920.10,ENSG00000176945.12,ENSG00000177191.2,ENSG00000177675.4,ENSG00000177943.9,ENSG00000177984.6,ENSG00000177992.9,ENSG00000178301.3,ENSG00000178343.4,ENSG00000178401.10,ENSG00000178462.7,ENSG00000178473.5,ENSG00000178573.6,ENSG00000178623.7,ENSG00000178750.2,ENSG00000178826.6,ENSG00000178828.5,ENSG00000178863.6,ENSG00000179178.6,ENSG00000179299.12,ENSG00000179674.2,ENSG00000179913.6,ENSG00000179914.4,ENSG00000180089.4,ENSG00000180525.9,ENSG00000180745.4,ENSG00000180785.8,ENSG00000180861.5,ENSG00000181072.7,ENSG00000181350.7,ENSG00000181541.4,ENSG00000181617.5,ENSG00000181778.4,ENSG00000181885.14,ENSG00000182107.5,ENSG00000182156.5,ENSG00000182208.8,ENSG00000182271.8,ENSG00000182327.7,ENSG00000182489.7,ENSG00000182687.3,ENSG00000183476.8,ENSG00000183742.8,ENSG00000183778.13,ENSG00000183844.12,ENSG00000184012.7,ENSG00000184163.3,ENSG00000184434.7,ENSG00000185000.5,ENSG00000185002.5,ENSG00000185101.8,ENSG00000185156.4,ENSG00000185168.5,ENSG00000185436.7,ENSG00000185467.7,ENSG00000185499.12,ENSG00000185920.11,ENSG00000186115.8,ENSG00000186198.3,ENSG00000186204.10,ENSG00000186212.2,ENSG00000186314.7,ENSG00000186564.5,ENSG00000186854.6,ENSG00000187017.10,ENSG00000187097.8,ENSG00000187534.5,ENSG00000187546.9,ENSG00000187658.6,ENSG00000187783.7,ENSG00000187908.11,ENSG00000188112.4,ENSG00000188175.5,ENSG00000188263.6,ENSG00000188373.4,ENSG00000188611.10,ENSG00000188620.9,ENSG00000188738.9,ENSG00000188761.7,ENSG00000188778.3,ENSG00000188833.5,ENSG00000188869.8,ENSG00000188959.9,ENSG00000188993.3,ENSG00000189045.9,ENSG00000189120.3,ENSG00000189143.8,ENSG00000189233.7,ENSG00000189325.6,ENSG00000196167.5,ENSG00000196188.6,ENSG00000196408.7,ENSG00000196620.4,ENSG00000196660.6,ENSG00000197083.7,ENSG00000197142.6,ENSG00000197165.6,ENSG00000197181.7,ENSG00000197241.3,ENSG00000197273.3,ENSG00000197361.5,ENSG00000197635.5,ENSG00000197822.6,ENSG00000197993.3,ENSG00000198074.5,ENSG00000198203.5,ENSG00000198488.6,ENSG00000198515.9,ENSG00000198643.2,ENSG00000198758.6,ENSG00000198788.7,ENSG00000198973.2,ENSG00000199038.1,ENSG00000199436.1,ENSG00000203400.3,ENSG00000203601.3,ENSG00000203645.2,ENSG00000203697.7,ENSG00000203799.6,ENSG00000203859.5,ENSG00000204174.2,ENSG00000204175.4,ENSG00000204335.3,ENSG00000204361.7,ENSG00000204385.6,ENSG00000204610.8,ENSG00000204614.4,ENSG00000204616.6,ENSG00000204740.5,ENSG00000204876.4,ENSG00000204882.3,ENSG00000204978.2,ENSG00000204991.6,ENSG00000205277.5,ENSG00000205358.3,ENSG00000205414.1,ENSG00000207624.1,ENSG00000207648.1,ENSG00000207817.1,ENSG00000207830.1,ENSG00000207833.1,ENSG00000207836.1,ENSG00000207923.1,ENSG00000208035.1,ENSG00000211598.2,ENSG00000211642.2,ENSG00000211653.2,ENSG00000211660.3,ENSG00000211668.2,ENSG00000211669.2,ENSG00000211671.2,ENSG00000211673.2,ENSG00000211895.3,ENSG00000211896.2,ENSG00000211899.3,ENSG00000211933.2,ENSG00000211934.2,ENSG00000211935.2,ENSG00000211937.2,ENSG00000211938.2,ENSG00000211939.2,ENSG00000211947.2,ENSG00000211949.2,ENSG00000211951.2,ENSG00000211956.2,ENSG00000211959.2,ENSG00000211962.2,ENSG00000211964.2,ENSG00000211966.2,ENSG00000211973.2,ENSG00000211974.2,ENSG00000211976.2,ENSG00000211978.2,ENSG00000213561.4,ENSG00000213886.3,ENSG00000213918.6,ENSG00000213981.4,ENSG00000213996.8,ENSG00000214290.3,ENSG00000214357.4,ENSG00000214814.2,ENSG00000214999.3,ENSG00000215018.5,ENSG00000216560.4,ENSG00000216588.4,ENSG00000219159.3,ENSG00000221947.3,ENSG00000222001.2,ENSG00000222033.1,ENSG00000222961.1,ENSG00000223813.2,ENSG00000223823.1,ENSG00000224057.1,ENSG00000224081.3,ENSG00000224090.1,ENSG00000224093.1,ENSG00000224721.1,ENSG00000224739.2,ENSG00000225285.1,ENSG00000225329.1,ENSG00000225356.2,ENSG00000225946.1,ENSG00000225969.1,ENSG00000225986.1,ENSG00000226051.2,ENSG00000226431.1,ENSG00000226598.1,ENSG00000226652.1,ENSG00000226812.2,ENSG00000227070.1,ENSG00000227243.2,ENSG00000227359.1,ENSG00000227502.2,ENSG00000227947.1,ENSG00000227954.2,ENSG00000228216.1,ENSG00000228273.2,ENSG00000228643.1,ENSG00000229155.1,ENSG00000229167.1,ENSG00000229257.2,ENSG00000229719.2,ENSG00000229953.1,ENSG00000230121.1,ENSG00000230716.3,ENSG00000231424.2,ENSG00000231483.1,ENSG00000231690.2,ENSG00000231806.2,ENSG00000231969.1,ENSG00000232070.4,ENSG00000233041.4,ENSG00000233101.6,ENSG00000233493.3,ENSG00000234155.1,ENSG00000234460.1,ENSG00000234476.1,ENSG00000234521.1,ENSG00000234678.1,ENSG00000234690.2,ENSG00000234753.1,ENSG00000234928.1,ENSG00000234996.3,ENSG00000235269.1,ENSG00000235434.1,ENSG00000235663.1,ENSG00000236081.1,ENSG00000236532.1,ENSG00000236699.4,ENSG00000237070.1,ENSG00000237080.1,ENSG00000237125.4,ENSG00000237371.1,ENSG00000237643.1,ENSG00000237886.1,ENSG00000238164.2,ENSG00000238961.1,ENSG00000239887.3,ENSG00000239951.1,ENSG00000240602.3,ENSG00000241224.2,ENSG00000241388.3,ENSG00000241635.3,ENSG00000243081.2,ENSG00000243709.1,ENSG00000243955.1,ENSG00000244067.1,ENSG00000244649.2,ENSG00000245870.2,ENSG00000247844.1,ENSG00000248144.1,ENSG00000248211.1,ENSG00000248464.1,ENSG00000248494.1,ENSG00000248663.2,ENSG00000248771.1,ENSG00000249007.1,ENSG00000249026.2,ENSG00000249201.2,ENSG00000249345.2,ENSG00000249574.1,ENSG00000249669.3,ENSG00000249690.1,ENSG00000249948.2,ENSG00000250073.2,ENSG00000250282.1,ENSG00000250328.1,ENSG00000250467.1,ENSG00000250722.1,ENSG00000250734.2,ENSG00000250842.1,ENSG00000251169.2,ENSG00000251331.2,ENSG00000251526.1,ENSG00000251573.2,ENSG00000252850.1,ENSG00000253132.1,ENSG00000253313.1,ENSG00000253598.1,ENSG00000253647.1,ENSG00000253864.1,ENSG00000254290.1,ENSG00000254369.2,ENSG00000254827.1,ENSG00000254872.2,ENSG00000255282.2,ENSG00000255468.2,ENSG00000255474.1,ENSG00000255774.1,ENSG00000256162.2,ENSG00000256612.3,ENSG00000257114.1,ENSG00000257322.1,ENSG00000257411.1,ENSG00000257512.1,ENSG00000257542.4,ENSG00000257582.1,ENSG00000257660.1,ENSG00000257743.4,ENSG00000257883.1,ENSG00000258474.1,ENSG00000258498.2,ENSG00000258734.2,ENSG00000258821.1,ENSG00000259087.1,ENSG00000259230.1,ENSG00000259342.1,ENSG00000259347.1,ENSG00000259370.1,ENSG00000259444.1,ENSG00000259478.2,ENSG00000259498.1,ENSG00000259549.1,ENSG00000259663.2,ENSG00000259724.1,ENSG00000259900.1,ENSG00000259933.2,ENSG00000259974.2,ENSG00000260071.1,ENSG00000260459.2,ENSG00000260593.1,ENSG00000260704.1,ENSG00000261183.1,ENSG00000261320.1,ENSG00000261390.1,ENSG00000261437.1,ENSG00000261664.1,ENSG00000261690.1,ENSG00000261713.2,ENSG00000261730.1,ENSG00000262294.1,ENSG00000262302.1,ENSG00000262362.1,ENSG00000262445.3,ENSG00000263065.1,ENSG00000263325.1,ENSG00000263429.3,ENSG00000263508.1,ENSG00000263718.2,ENSG00000264443.1,ENSG00000264575.1,ENSG00000265929.1,ENSG00000265933.1,ENSG00000266010.1,ENSG00000266636.1,ENSG00000266714.2,ENSG00000266770.1,ENSG00000266903.1,ENSG00000267082.1,ENSG00000267130.1,ENSG00000267296.2,ENSG00000267566.1,ENSG00000267580.1,ENSG00000267594.5,ENSG00000267596.1,ENSG00000267629.2,ENSG00000267667.1,ENSG00000267795.1,ENSG00000267804.1,ENSG00000267881.1,ENSG00000268388.1,ENSG00000268532.1,ENSG00000268729.1,ENSG00000268756.1,ENSG00000268869.1,ENSG00000268926.1,ENSG00000269155.1,ENSG00000269186.1,ENSG00000269936.2,ENSG00000270058.1,ENSG00000270412.1,ENSG00000270792.1,ENSG00000271824.1,ENSG00000271875.1,ENSG00000272141.1,ENSG00000272180.1,ENSG00000272679.1,ENSG00000272763.1,ENSG00000272801.1,ENSG00000273066.1,ENSG00000273433.1,ENSG00000273452.1</t>
  </si>
  <si>
    <t>UBERON:0005911</t>
  </si>
  <si>
    <t>endo-epithelium</t>
  </si>
  <si>
    <t>Epithelium that derives from the endoderm. Examples: urothelium, transitional epithelium of ureter, epithelium of prostatic gland.[FMA]</t>
  </si>
  <si>
    <t>CNhs10624,CNhs10625,CNhs10628,CNhs10633,CNhs10634,CNhs10650,CNhs10843,CNhs10845,CNhs10875,CNhs10878,CNhs10882,CNhs10883,CNhs11061,CNhs11325,CNhs11334,CNhs11335,CNhs11346,CNhs11680,CNhs11769,CNhs11786,CNhs11798,CNhs11896,CNhs11903,CNhs11920,CNhs11972,CNhs11973,CNhs11976,CNhs11989,CNhs12014,CNhs12015,CNhs12054,CNhs12058,CNhs12062,CNhs12075,CNhs12084,CNhs12091,CNhs12092,CNhs12093,CNhs12122,CNhs12340,CNhs12349,CNhs12626,CNhs12730,CNhs12848</t>
  </si>
  <si>
    <t>CATG00000042034.1,CATG00000052943.1,CATG00000060012.1,CATG00000070953.1,CATG00000085400.1,CATG00000087443.1,CATG00000095923.1,CATG00000109844.1,ENSG00000000971.11,ENSG00000003989.12,ENSG00000005001.5,ENSG00000005421.4,ENSG00000012504.9,ENSG00000013588.5,ENSG00000025423.7,ENSG00000039068.14,ENSG00000039537.9,ENSG00000058085.10,ENSG00000062038.9,ENSG00000064270.8,ENSG00000069812.7,ENSG00000085552.12,ENSG00000086548.8,ENSG00000087494.11,ENSG00000088726.11,ENSG00000099812.6,ENSG00000100558.4,ENSG00000103067.7,ENSG00000105707.9,ENSG00000105852.6,ENSG00000109072.9,ENSG00000112414.10,ENSG00000112812.11,ENSG00000114378.12,ENSG00000114771.9,ENSG00000115221.6,ENSG00000115255.6,ENSG00000115718.13,ENSG00000115884.6,ENSG00000116833.9,ENSG00000117594.5,ENSG00000117595.6,ENSG00000118004.13,ENSG00000122787.10,ENSG00000123453.12,ENSG00000124713.5,ENSG00000124839.8,ENSG00000125144.9,ENSG00000125730.12,ENSG00000125798.10,ENSG00000126218.7,ENSG00000128422.11,ENSG00000129451.7,ENSG00000129514.4,ENSG00000131187.5,ENSG00000132470.9,ENSG00000133135.9,ENSG00000135480.10,ENSG00000137440.3,ENSG00000137857.13,ENSG00000138152.7,ENSG00000138271.4,ENSG00000138356.9,ENSG00000139194.3,ENSG00000139209.11,ENSG00000139269.2,ENSG00000140107.10,ENSG00000140254.8,ENSG00000140279.8,ENSG00000140284.6,ENSG00000140465.9,ENSG00000141485.11,ENSG00000141505.7,ENSG00000142273.6,ENSG00000143365.12,ENSG00000143412.5,ENSG00000146166.12,ENSG00000147689.12,ENSG00000148346.7,ENSG00000149131.11,ENSG00000149573.4,ENSG00000153292.11,ENSG00000154764.5,ENSG00000158125.5,ENSG00000159166.9,ENSG00000160867.10,ENSG00000162267.8,ENSG00000163347.5,ENSG00000163362.6,ENSG00000163631.12,ENSG00000164078.8,ENSG00000164690.3,ENSG00000165474.5,ENSG00000166347.14,ENSG00000166349.5,ENSG00000166670.5,ENSG00000167105.3,ENSG00000167165.14,ENSG00000167711.9,ENSG00000167754.8,ENSG00000168907.9,ENSG00000169174.9,ENSG00000169242.7,ENSG00000169435.9,ENSG00000171236.9,ENSG00000171759.4,ENSG00000171903.12,ENSG00000173432.6,ENSG00000174567.7,ENSG00000174827.9,ENSG00000175793.10,ENSG00000176153.10,ENSG00000177494.5,ENSG00000179761.7,ENSG00000180089.4,ENSG00000180921.6,ENSG00000181885.14,ENSG00000182795.12,ENSG00000183742.8,ENSG00000184012.7,ENSG00000184374.2,ENSG00000185467.7,ENSG00000185499.12,ENSG00000186529.10,ENSG00000187546.9,ENSG00000188257.6,ENSG00000188910.7,ENSG00000189280.3,ENSG00000189334.4,ENSG00000189377.4,ENSG00000189433.5,ENSG00000196136.12,ENSG00000196711.4,ENSG00000196754.6,ENSG00000196878.8,ENSG00000197822.6,ENSG00000205403.8,ENSG00000214999.3,ENSG00000224093.1,ENSG00000226598.1,ENSG00000228951.1,ENSG00000230439.2,ENSG00000230716.3,ENSG00000241416.1,ENSG00000245648.1,ENSG00000247844.1,ENSG00000248144.1,ENSG00000250229.1,ENSG00000254827.1,ENSG00000257671.1,ENSG00000259444.1,ENSG00000259974.2,ENSG00000260276.1,ENSG00000260459.2,ENSG00000261083.1,ENSG00000262302.1,ENSG00000263325.1,ENSG00000264614.1,ENSG00000265660.1,ENSG00000266304.1,ENSG00000267385.1,ENSG00000268388.1,ENSG00000268947.1,ENSG00000273259.1</t>
  </si>
  <si>
    <t>UBERON:0006876</t>
  </si>
  <si>
    <t>vasculature of organ</t>
  </si>
  <si>
    <t>A vasculature that is part of a organ.</t>
  </si>
  <si>
    <t>CNhs10863,CNhs11319,CNhs11340,CNhs11900,CNhs12004,CNhs12124,CNhs12344,CNhs12596</t>
  </si>
  <si>
    <t>CATG00000001095.1,CATG00000008686.1,CATG00000010872.1,CATG00000010875.1,CATG00000010876.1,CATG00000016372.1,CATG00000018402.1,CATG00000020470.1,CATG00000046496.1,CATG00000047650.1,CATG00000048399.1,CATG00000052031.1,CATG00000057598.1,CATG00000058536.1,CATG00000060759.1,CATG00000070590.1,CATG00000073201.1,CATG00000074854.1,CATG00000075436.1,CATG00000079398.1,CATG00000080876.1,CATG00000081629.1,CATG00000084507.1,CATG00000089284.1,CATG00000093443.1,CATG00000100867.1,CATG00000102006.1,CATG00000103770.1,CATG00000111755.1,CATG00000113233.1,CATG00000113992.1,ENSG00000052850.5,ENSG00000060718.14,ENSG00000087303.12,ENSG00000088882.7,ENSG00000106484.10,ENSG00000109193.6,ENSG00000112837.12,ENSG00000112936.14,ENSG00000120659.10,ENSG00000128510.6,ENSG00000137868.14,ENSG00000143127.8,ENSG00000149506.6,ENSG00000152463.10,ENSG00000156150.6,ENSG00000158748.3,ENSG00000166106.2,ENSG00000169071.10,ENSG00000180318.3,ENSG00000200651.1,ENSG00000215183.4,ENSG00000215808.2,ENSG00000223838.1,ENSG00000225383.2,ENSG00000231877.1,ENSG00000242888.1,ENSG00000251003.3,ENSG00000251361.1,ENSG00000253940.1,ENSG00000254139.1,ENSG00000255959.1,ENSG00000259264.1,ENSG00000268894.2,ENSG00000269608.1</t>
  </si>
  <si>
    <t>UBERON:0006914</t>
  </si>
  <si>
    <t>squamous epithelium</t>
  </si>
  <si>
    <t>An epithelium characterised by its most superficial layer consisting of squamous epithelial cells.</t>
  </si>
  <si>
    <t>CNhs10837,CNhs10851,CNhs10872,CNhs11068,CNhs11325,CNhs11375,CNhs11376,CNhs11377,CNhs11925,CNhs11926,CNhs11967,CNhs11977,CNhs11978,CNhs11992,CNhs12010,CNhs12022,CNhs12023,CNhs12024,CNhs12026,CNhs12050,CNhs12084,CNhs12495,CNhs12496,CNhs12497</t>
  </si>
  <si>
    <t>CATG00000000112.1,CATG00000000413.1,CATG00000004025.1,CATG00000005720.1,CATG00000007799.1,CATG00000007968.1,CATG00000008686.1,CATG00000009062.1,CATG00000010061.1,CATG00000010291.1,CATG00000011976.1,CATG00000012067.1,CATG00000012286.1,CATG00000012288.1,CATG00000012956.1,CATG00000014376.1,CATG00000015042.1,CATG00000015961.1,CATG00000016757.1,CATG00000018618.1,CATG00000019529.1,CATG00000019538.1,CATG00000020602.1,CATG00000021580.1,CATG00000022675.1,CATG00000022709.1,CATG00000023239.1,CATG00000028000.1,CATG00000028059.1,CATG00000028597.1,CATG00000029033.1,CATG00000029625.1,CATG00000029938.1,CATG00000030039.1,CATG00000030577.1,CATG00000033287.1,CATG00000035663.1,CATG00000036525.1,CATG00000037972.1,CATG00000038217.1,CATG00000038563.1,CATG00000039954.1,CATG00000039987.1,CATG00000042584.1,CATG00000042669.1,CATG00000042865.1,CATG00000042866.1,CATG00000042867.1,CATG00000042868.1,CATG00000042870.1,CATG00000046210.1,CATG00000047181.1,CATG00000047721.1,CATG00000048815.1,CATG00000048945.1,CATG00000049000.1,CATG00000050201.1,CATG00000051684.1,CATG00000053957.1,CATG00000054600.1,CATG00000056050.1,CATG00000059666.1,CATG00000059678.1,CATG00000062749.1,CATG00000064302.1,CATG00000065439.1,CATG00000068110.1,CATG00000068525.1,CATG00000068639.1,CATG00000068640.1,CATG00000070342.1,CATG00000071640.1,CATG00000073314.1,CATG00000073954.1,CATG00000074073.1,CATG00000074711.1,CATG00000075172.1,CATG00000075303.1,CATG00000076246.1,CATG00000079927.1,CATG00000080182.1,CATG00000080186.1,CATG00000082368.1,CATG00000082734.1,CATG00000083054.1,CATG00000084021.1,CATG00000084507.1,CATG00000087379.1,CATG00000088365.1,CATG00000089628.1,CATG00000089786.1,CATG00000091847.1,CATG00000095078.1,CATG00000096634.1,CATG00000096914.1,CATG00000096923.1,CATG00000100945.1,CATG00000100969.1,CATG00000101583.1,CATG00000101927.1,CATG00000102471.1,CATG00000104063.1,CATG00000104339.1,CATG00000104504.1,CATG00000107384.1,CATG00000107562.1,CATG00000109918.1,CATG00000110135.1,CATG00000111061.1,CATG00000113398.1,CATG00000116725.1,ENSG00000037280.11,ENSG00000064989.8,ENSG00000066056.9,ENSG00000068001.9,ENSG00000073146.11,ENSG00000074660.11,ENSG00000076356.6,ENSG00000076706.10,ENSG00000078401.6,ENSG00000086991.8,ENSG00000091879.9,ENSG00000100311.12,ENSG00000101000.4,ENSG00000102010.10,ENSG00000105538.4,ENSG00000106540.4,ENSG00000108622.6,ENSG00000110799.9,ENSG00000113555.4,ENSG00000115380.14,ENSG00000119630.9,ENSG00000120279.6,ENSG00000120337.7,ENSG00000124019.9,ENSG00000125378.11,ENSG00000126785.8,ENSG00000127329.10,ENSG00000127920.5,ENSG00000128052.8,ENSG00000128645.11,ENSG00000128917.5,ENSG00000133101.5,ENSG00000135312.4,ENSG00000135480.10,ENSG00000138722.5,ENSG00000139567.8,ENSG00000142798.12,ENSG00000142910.11,ENSG00000147113.12,ENSG00000149564.7,ENSG00000150048.6,ENSG00000153162.8,ENSG00000154133.10,ENSG00000154529.10,ENSG00000154783.6,ENSG00000157554.14,ENSG00000161940.6,ENSG00000162458.8,ENSG00000162618.8,ENSG00000163762.2,ENSG00000164035.5,ENSG00000164161.5,ENSG00000164283.8,ENSG00000164736.5,ENSG00000164867.6,ENSG00000165716.5,ENSG00000167767.9,ENSG00000168505.6,ENSG00000169291.5,ENSG00000169908.6,ENSG00000170891.6,ENSG00000171388.9,ENSG00000172889.11,ENSG00000173269.9,ENSG00000173862.3,ENSG00000175264.3,ENSG00000175746.4,ENSG00000176435.6,ENSG00000177464.4,ENSG00000179776.13,ENSG00000184058.8,ENSG00000184113.8,ENSG00000184274.3,ENSG00000184497.8,ENSG00000185112.4,ENSG00000185860.9,ENSG00000186105.7,ENSG00000196700.3,ENSG00000198844.6,ENSG00000199161.1,ENSG00000203883.5,ENSG00000207798.1,ENSG00000211764.1,ENSG00000215183.4,ENSG00000224459.1,ENSG00000225032.1,ENSG00000226363.3,ENSG00000226937.5,ENSG00000227764.1,ENSG00000228401.3,ENSG00000228495.1,ENSG00000229751.1,ENSG00000229953.1,ENSG00000230266.1,ENSG00000230309.1,ENSG00000230479.1,ENSG00000231298.2,ENSG00000232949.1,ENSG00000233251.3,ENSG00000233292.1,ENSG00000233611.3,ENSG00000235770.1,ENSG00000236098.1,ENSG00000238970.1,ENSG00000239322.1,ENSG00000243243.1,ENSG00000248132.2,ENSG00000248890.1,ENSG00000249631.1,ENSG00000249751.1,ENSG00000249867.1,ENSG00000250234.1,ENSG00000254416.1,ENSG00000254943.1,ENSG00000255471.1,ENSG00000255775.1,ENSG00000257219.1,ENSG00000257477.1,ENSG00000257671.1,ENSG00000258808.1,ENSG00000259278.1,ENSG00000260604.1,ENSG00000263586.1,ENSG00000265980.1,ENSG00000267107.2,ENSG00000267175.1,ENSG00000267380.1,ENSG00000267583.1,ENSG00000268592.2,ENSG00000269155.1,ENSG00000270547.1,ENSG00000272473.1,ENSG00000273132.1</t>
  </si>
  <si>
    <t>UBERON:0006947</t>
  </si>
  <si>
    <t>male genital duct</t>
  </si>
  <si>
    <t>A duct or series of ducts that transports sperm from the gonad. In mammals this is from the seminiferous tubules through rete testis, vas efferentia, epididymis, vas deferens, ejeculatory duct to the urethra.</t>
  </si>
  <si>
    <t>CNhs12846,CNhs12847,CNhs12851</t>
  </si>
  <si>
    <t>CATG00000000175.1,CATG00000000205.1,CATG00000000282.1,CATG00000001000.1,CATG00000001006.1,CATG00000001020.1,CATG00000001023.1,CATG00000001167.1,CATG00000001258.1,CATG00000001452.1,CATG00000001701.1,CATG00000001798.1,CATG00000001816.1,CATG00000002000.1,CATG00000002667.1,CATG00000002693.1,CATG00000002760.1,CATG00000002849.1,CATG00000003006.1,CATG00000003084.1,CATG00000003445.1,CATG00000003446.1,CATG00000003734.1,CATG00000003813.1,CATG00000003873.1,CATG00000003987.1,CATG00000004042.1,CATG00000004547.1,CATG00000004616.1,CATG00000004717.1,CATG00000005233.1,CATG00000005243.1,CATG00000005676.1,CATG00000005923.1,CATG00000005953.1,CATG00000006028.1,CATG00000006448.1,CATG00000006515.1,CATG00000007143.1,CATG00000007332.1,CATG00000007482.1,CATG00000007803.1,CATG00000008698.1,CATG00000008706.1,CATG00000010029.1,CATG00000010237.1,CATG00000010767.1,CATG00000011795.1,CATG00000011984.1,CATG00000011986.1,CATG00000012060.1,CATG00000012230.1,CATG00000012266.1,CATG00000012317.1,CATG00000012319.1,CATG00000012948.1,CATG00000012952.1,CATG00000013127.1,CATG00000013249.1,CATG00000013434.1,CATG00000013436.1,CATG00000013723.1,CATG00000013859.1,CATG00000014127.1,CATG00000016007.1,CATG00000016100.1,CATG00000016258.1,CATG00000016415.1,CATG00000016424.1,CATG00000016521.1,CATG00000016802.1,CATG00000016817.1,CATG00000016995.1,CATG00000017142.1,CATG00000017626.1,CATG00000017742.1,CATG00000018209.1,CATG00000018441.1,CATG00000018768.1,CATG00000018990.1,CATG00000019472.1,CATG00000019931.1,CATG00000021440.1,CATG00000021880.1,CATG00000021922.1,CATG00000022090.1,CATG00000022162.1,CATG00000022193.1,CATG00000022195.1,CATG00000023140.1,CATG00000023164.1,CATG00000023382.1,CATG00000023414.1,CATG00000023649.1,CATG00000023834.1,CATG00000024264.1,CATG00000024269.1,CATG00000024802.1,CATG00000025456.1,CATG00000025874.1,CATG00000026087.1,CATG00000026715.1,CATG00000026741.1,CATG00000027351.1,CATG00000028156.1,CATG00000029142.1,CATG00000029413.1,CATG00000029699.1,CATG00000030122.1,CATG00000030138.1,CATG00000030514.1,CATG00000030843.1,CATG00000030886.1,CATG00000030974.1,CATG00000030990.1,CATG00000031007.1,CATG00000031090.1,CATG00000031195.1,CATG00000031233.1,CATG00000031286.1,CATG00000031346.1,CATG00000031437.1,CATG00000031684.1,CATG00000031873.1,CATG00000032061.1,CATG00000032317.1,CATG00000032487.1,CATG00000033033.1,CATG00000033271.1,CATG00000033273.1,CATG00000033569.1,CATG00000033583.1,CATG00000033736.1,CATG00000033883.1,CATG00000034064.1,CATG00000034076.1,CATG00000034362.1,CATG00000034570.1,CATG00000034599.1,CATG00000035256.1,CATG00000035906.1,CATG00000036170.1,CATG00000036863.1,CATG00000037143.1,CATG00000037287.1,CATG00000037292.1,CATG00000037431.1,CATG00000037523.1,CATG00000037762.1,CATG00000037763.1,CATG00000038011.1,CATG00000038135.1,CATG00000038594.1,CATG00000039741.1,CATG00000039899.1,CATG00000040488.1,CATG00000040576.1,CATG00000040616.1,CATG00000040630.1,CATG00000040749.1,CATG00000040839.1,CATG00000041089.1,CATG00000041958.1,CATG00000042030.1,CATG00000042823.1,CATG00000042826.1,CATG00000043041.1,CATG00000043523.1,CATG00000043581.1,CATG00000043824.1,CATG00000043861.1,CATG00000043898.1,CATG00000043919.1,CATG00000044042.1,CATG00000044101.1,CATG00000044225.1,CATG00000044462.1,CATG00000044970.1,CATG00000045472.1,CATG00000045509.1,CATG00000045652.1,CATG00000045932.1,CATG00000046523.1,CATG00000046890.1,CATG00000047263.1,CATG00000047337.1,CATG00000047589.1,CATG00000047599.1,CATG00000047607.1,CATG00000047643.1,CATG00000047855.1,CATG00000047870.1,CATG00000047946.1,CATG00000048152.1,CATG00000048317.1,CATG00000049127.1,CATG00000049263.1,CATG00000049673.1,CATG00000049719.1,CATG00000049810.1,CATG00000049852.1,CATG00000050635.1,CATG00000051793.1,CATG00000052054.1,CATG00000052158.1,CATG00000052511.1,CATG00000052943.1,CATG00000053431.1,CATG00000053614.1,CATG00000054322.1,CATG00000054380.1,CATG00000054555.1,CATG00000054690.1,CATG00000054929.1,CATG00000054930.1,CATG00000054931.1,CATG00000055108.1,CATG00000055167.1,CATG00000055173.1,CATG00000055210.1,CATG00000055327.1,CATG00000055615.1,CATG00000055737.1,CATG00000056171.1,CATG00000056291.1,CATG00000056292.1,CATG00000056306.1,CATG00000056371.1,CATG00000056449.1,CATG00000056451.1,CATG00000056464.1,CATG00000056469.1,CATG00000056705.1,CATG00000056809.1,CATG00000057183.1,CATG00000057239.1,CATG00000057512.1,CATG00000057733.1,CATG00000057888.1,CATG00000057951.1,CATG00000058065.1,CATG00000058127.1,CATG00000058796.1,CATG00000058898.1,CATG00000059133.1,CATG00000059140.1,CATG00000059306.1,CATG00000059430.1,CATG00000060027.1,CATG00000060264.1,CATG00000060393.1,CATG00000060405.1,CATG00000060576.1,CATG00000060577.1,CATG00000061721.1,CATG00000062044.1,CATG00000063126.1,CATG00000063503.1,CATG00000063733.1,CATG00000063777.1,CATG00000063846.1,CATG00000064206.1,CATG00000064740.1,CATG00000064756.1,CATG00000064819.1,CATG00000064847.1,CATG00000064954.1,CATG00000064955.1,CATG00000065014.1,CATG00000065425.1,CATG00000065501.1,CATG00000066202.1,CATG00000066261.1,CATG00000066268.1,CATG00000066323.1,CATG00000067165.1,CATG00000067211.1,CATG00000067316.1,CATG00000067637.1,CATG00000067693.1,CATG00000067708.1,CATG00000067783.1,CATG00000068251.1,CATG00000068344.1,CATG00000068577.1,CATG00000068643.1,CATG00000068678.1,CATG00000068984.1,CATG00000068998.1,CATG00000069383.1,CATG00000069722.1,CATG00000070365.1,CATG00000070646.1,CATG00000070666.1,CATG00000070702.1,CATG00000071332.1,CATG00000071334.1,CATG00000071387.1,CATG00000071388.1,CATG00000071451.1,CATG00000071589.1,CATG00000071656.1,CATG00000071663.1,CATG00000071869.1,CATG00000072135.1,CATG00000072414.1,CATG00000072727.1,CATG00000073181.1,CATG00000073480.1,CATG00000073554.1,CATG00000073717.1,CATG00000073976.1,CATG00000074739.1,CATG00000074991.1,CATG00000075560.1,CATG00000075873.1,CATG00000076219.1,CATG00000076323.1,CATG00000077610.1,CATG00000077612.1,CATG00000077986.1,CATG00000078017.1,CATG00000078284.1,CATG00000078366.1,CATG00000078751.1,CATG00000078987.1,CATG00000079285.1,CATG00000079868.1,CATG00000079982.1,CATG00000080125.1,CATG00000080157.1,CATG00000080245.1,CATG00000080323.1,CATG00000080451.1,CATG00000081124.1,CATG00000081135.1,CATG00000082103.1,CATG00000082231.1,CATG00000082558.1,CATG00000082631.1,CATG00000083144.1,CATG00000083313.1,CATG00000083320.1,CATG00000083718.1,CATG00000083753.1,CATG00000083974.1,CATG00000083976.1,CATG00000084930.1,CATG00000085427.1,CATG00000085960.1,CATG00000085989.1,CATG00000086193.1,CATG00000086370.1,CATG00000086965.1,CATG00000086992.1,CATG00000088022.1,CATG00000088106.1,CATG00000088169.1,CATG00000088364.1,CATG00000088491.1,CATG00000088801.1,CATG00000089107.1,CATG00000089525.1,CATG00000089605.1,CATG00000090038.1,CATG00000090126.1,CATG00000090149.1,CATG00000090208.1,CATG00000090670.1,CATG00000091092.1,CATG00000091099.1,CATG00000091494.1,CATG00000091795.1,CATG00000092359.1,CATG00000092533.1,CATG00000092685.1,CATG00000092837.1,CATG00000093441.1,CATG00000093965.1,CATG00000093989.1,CATG00000094002.1,CATG00000094082.1,CATG00000094237.1,CATG00000095061.1,CATG00000095438.1,CATG00000095701.1,CATG00000095773.1,CATG00000095998.1,CATG00000096842.1,CATG00000097105.1,CATG00000097126.1,CATG00000097174.1,CATG00000097473.1,CATG00000097487.1,CATG00000097542.1,CATG00000097671.1,CATG00000098124.1,CATG00000098300.1,CATG00000098315.1,CATG00000098355.1,CATG00000098408.1,CATG00000098439.1,CATG00000098604.1,CATG00000099281.1,CATG00000100171.1,CATG00000100389.1,CATG00000100467.1,CATG00000100669.1,CATG00000101064.1,CATG00000101168.1,CATG00000101272.1,CATG00000101675.1,CATG00000102082.1,CATG00000102336.1,CATG00000102362.1,CATG00000102475.1,CATG00000102485.1,CATG00000102490.1,CATG00000102592.1,CATG00000102675.1,CATG00000102716.1,CATG00000102804.1,CATG00000103180.1,CATG00000103537.1,CATG00000104330.1,CATG00000104480.1,CATG00000105091.1,CATG00000105741.1,CATG00000105760.1,CATG00000105910.1,CATG00000106223.1,CATG00000107013.1,CATG00000107054.1,CATG00000107166.1,CATG00000107168.1,CATG00000107368.1,CATG00000107390.1,CATG00000107763.1,CATG00000108456.1,CATG00000108541.1,CATG00000108559.1,CATG00000108640.1,CATG00000108809.1,CATG00000108815.1,CATG00000108865.1,CATG00000108922.1,CATG00000108937.1,CATG00000109000.1,CATG00000109118.1,CATG00000109824.1,CATG00000109882.1,CATG00000109906.1,CATG00000109931.1,CATG00000109957.1,CATG00000110133.1,CATG00000110289.1,CATG00000110369.1,CATG00000110536.1,CATG00000110940.1,CATG00000111254.1,CATG00000111357.1,CATG00000111388.1,CATG00000111466.1,CATG00000111836.1,CATG00000112080.1,CATG00000112171.1,CATG00000112173.1,CATG00000112988.1,CATG00000113077.1,CATG00000113238.1,CATG00000113262.1,CATG00000113318.1,CATG00000113361.1,CATG00000113539.1,CATG00000113597.1,CATG00000113624.1,CATG00000113625.1,CATG00000113942.1,CATG00000114068.1,CATG00000114077.1,CATG00000114146.1,CATG00000114373.1,CATG00000114653.1,CATG00000114844.1,CATG00000114908.1,CATG00000114916.1,CATG00000114921.1,CATG00000115001.1,CATG00000115096.1,CATG00000115290.1,CATG00000115895.1,CATG00000116198.1,CATG00000116305.1,CATG00000116710.1,CATG00000116722.1,CATG00000116820.1,CATG00000117061.1,CATG00000117664.1,CATG00000118059.1,CATG00000118077.1,CATG00000118113.1,ENSG00000000005.5,ENSG00000001561.6,ENSG00000004468.8,ENSG00000004799.7,ENSG00000005001.5,ENSG00000006071.7,ENSG00000007216.10,ENSG00000008196.8,ENSG00000008226.15,ENSG00000008853.12,ENSG00000012223.8,ENSG00000016082.10,ENSG00000016402.8,ENSG00000017427.11,ENSG00000034239.6,ENSG00000047644.13,ENSG00000047648.17,ENSG00000047936.6,ENSG00000049283.13,ENSG00000049319.2,ENSG00000050767.11,ENSG00000053918.11,ENSG00000054938.11,ENSG00000063587.12,ENSG00000064655.14,ENSG00000065534.14,ENSG00000065717.10,ENSG00000069206.11,ENSG00000069702.6,ENSG00000070081.11,ENSG00000070193.4,ENSG00000071909.14,ENSG00000072133.6,ENSG00000073350.9,ENSG00000073756.7,ENSG00000075891.17,ENSG00000076826.5,ENSG00000077157.16,ENSG00000077274.7,ENSG00000079308.12,ENSG00000079337.11,ENSG00000081052.10,ENSG00000082175.10,ENSG00000083307.6,ENSG00000085276.13,ENSG00000085831.11,ENSG00000088002.7,ENSG00000088320.3,ENSG00000088992.13,ENSG00000091138.8,ENSG00000091656.11,ENSG00000091831.17,ENSG00000092068.14,ENSG00000094975.9,ENSG00000095713.9,ENSG00000095739.7,ENSG00000095932.5,ENSG00000096006.7,ENSG00000096088.12,ENSG00000099715.10,ENSG00000099958.10,ENSG00000100031.14,ENSG00000100557.5,ENSG00000100665.7,ENSG00000101222.8,ENSG00000101276.10,ENSG00000101280.6,ENSG00000101440.5,ENSG00000101443.13,ENSG00000101446.7,ENSG00000101911.8,ENSG00000101938.10,ENSG00000101951.12,ENSG00000101977.15,ENSG00000102010.10,ENSG00000102054.13,ENSG00000102387.11,ENSG00000102854.10,ENSG00000102890.10,ENSG00000103534.12,ENSG00000103710.6,ENSG00000104267.5,ENSG00000104537.12,ENSG00000104953.14,ENSG00000105289.10,ENSG00000105519.8,ENSG00000105655.14,ENSG00000105707.9,ENSG00000105877.13,ENSG00000106004.4,ENSG00000106006.6,ENSG00000106018.9,ENSG00000106025.4,ENSG00000106031.6,ENSG00000106541.7,ENSG00000107249.17,ENSG00000107485.11,ENSG00000107560.6,ENSG00000107731.8,ENSG00000107796.8,ENSG00000108375.8,ENSG00000108511.8,ENSG00000108753.8,ENSG00000109182.7,ENSG00000109625.14,ENSG00000110975.4,ENSG00000111319.8,ENSG00000111341.5,ENSG00000111404.2,ENSG00000111490.8,ENSG00000111816.6,ENSG00000111863.8,ENSG00000112214.6,ENSG00000112246.5,ENSG00000112319.13,ENSG00000112562.14,ENSG00000112796.5,ENSG00000112936.14,ENSG00000113494.12,ENSG00000114805.12,ENSG00000114812.8,ENSG00000115194.6,ENSG00000115616.2,ENSG00000116194.8,ENSG00000116711.8,ENSG00000116985.6,ENSG00000117266.11,ENSG00000117595.6,ENSG00000117834.8,ENSG00000118298.6,ENSG00000118492.12,ENSG00000118777.6,ENSG00000118997.9,ENSG00000119147.5,ENSG00000119457.7,ENSG00000119655.4,ENSG00000119703.12,ENSG00000119888.6,ENSG00000120057.4,ENSG00000120068.5,ENSG00000120075.5,ENSG00000120093.7,ENSG00000120457.7,ENSG00000120471.10,ENSG00000120549.11,ENSG00000120669.11,ENSG00000120837.3,ENSG00000120885.15,ENSG00000120907.13,ENSG00000120915.9,ENSG00000121068.9,ENSG00000121310.12,ENSG00000122133.12,ENSG00000122778.5,ENSG00000122824.6,ENSG00000123358.15,ENSG00000124107.5,ENSG00000124143.6,ENSG00000124157.6,ENSG00000124159.11,ENSG00000124171.4,ENSG00000124233.10,ENSG00000124237.5,ENSG00000124249.5,ENSG00000124490.9,ENSG00000124557.8,ENSG00000124593.10,ENSG00000124812.10,ENSG00000124839.8,ENSG00000124939.4,ENSG00000125618.12,ENSG00000125788.5,ENSG00000125850.6,ENSG00000125895.5,ENSG00000125903.4,ENSG00000125931.6,ENSG00000126016.9,ENSG00000126878.8,ENSG00000127249.10,ENSG00000128040.6,ENSG00000128045.5,ENSG00000128274.11,ENSG00000128645.11,ENSG00000128652.7,ENSG00000128709.10,ENSG00000128833.8,ENSG00000128918.10,ENSG00000129354.7,ENSG00000129595.8,ENSG00000129596.4,ENSG00000130054.4,ENSG00000130176.3,ENSG00000130300.4,ENSG00000130413.11,ENSG00000130545.11,ENSG00000130700.6,ENSG00000130701.3,ENSG00000130762.10,ENSG00000131068.3,ENSG00000131620.13,ENSG00000131771.9,ENSG00000131831.13,ENSG00000132130.7,ENSG00000132139.8,ENSG00000132554.15,ENSG00000132561.9,ENSG00000132746.10,ENSG00000132849.14,ENSG00000132881.7,ENSG00000132915.6,ENSG00000133019.7,ENSG00000133027.13,ENSG00000133138.15,ENSG00000133392.12,ENSG00000133477.12,ENSG00000134020.6,ENSG00000134202.6,ENSG00000134533.2,ENSG00000135111.10,ENSG00000135205.10,ENSG00000135253.9,ENSG00000135373.8,ENSG00000135374.5,ENSG00000135378.3,ENSG00000136546.9,ENSG00000136856.13,ENSG00000136883.8,ENSG00000137098.9,ENSG00000137203.6,ENSG00000137473.13,ENSG00000137558.3,ENSG00000137672.8,ENSG00000137709.5,ENSG00000137714.2,ENSG00000137857.13,ENSG00000138356.9,ENSG00000138615.4,ENSG00000138696.6,ENSG00000138771.10,ENSG00000139144.5,ENSG00000139194.3,ENSG00000139574.7,ENSG00000139780.7,ENSG00000140254.8,ENSG00000140263.9,ENSG00000140279.8,ENSG00000140396.8,ENSG00000140527.10,ENSG00000140836.10,ENSG00000141052.13,ENSG00000141150.3,ENSG00000141258.8,ENSG00000141294.5,ENSG00000141295.9,ENSG00000141449.10,ENSG00000141579.6,ENSG00000141736.9,ENSG00000141738.9,ENSG00000141744.3,ENSG00000141750.6,ENSG00000142149.4,ENSG00000142606.11,ENSG00000142609.13,ENSG00000142611.12,ENSG00000142619.4,ENSG00000142621.15,ENSG00000143001.4,ENSG00000143365.12,ENSG00000143375.10,ENSG00000143412.5,ENSG00000143850.8,ENSG00000143878.8,ENSG00000143882.5,ENSG00000144229.7,ENSG00000144410.4,ENSG00000144837.4,ENSG00000145012.8,ENSG00000145020.10,ENSG00000145103.8,ENSG00000145198.10,ENSG00000145936.4,ENSG00000146013.6,ENSG00000146038.7,ENSG00000146374.9,ENSG00000146555.14,ENSG00000147394.14,ENSG00000147862.10,ENSG00000148344.10,ENSG00000148357.12,ENSG00000148386.5,ENSG00000148735.10,ENSG00000148985.15,ENSG00000149300.5,ENSG00000149554.8,ENSG00000149573.4,ENSG00000149599.11,ENSG00000149651.3,ENSG00000150526.7,ENSG00000150556.12,ENSG00000150995.13,ENSG00000151208.12,ENSG00000151276.19,ENSG00000151364.11,ENSG00000151418.7,ENSG00000151617.11,ENSG00000151812.10,ENSG00000152056.12,ENSG00000152669.8,ENSG00000152779.12,ENSG00000153208.12,ENSG00000153822.9,ENSG00000154263.13,ENSG00000154330.8,ENSG00000154914.12,ENSG00000155066.11,ENSG00000155761.9,ENSG00000155893.7,ENSG00000155974.7,ENSG00000156042.13,ENSG00000156284.4,ENSG00000156413.9,ENSG00000157315.4,ENSG00000157423.13,ENSG00000157765.7,ENSG00000157992.8,ENSG00000158234.8,ENSG00000158457.4,ENSG00000158816.11,ENSG00000158901.7,ENSG00000158955.6,ENSG00000159398.11,ENSG00000159640.10,ENSG00000159763.3,ENSG00000160111.8,ENSG00000160191.13,ENSG00000160401.10,ENSG00000162069.10,ENSG00000162669.11,ENSG00000162782.11,ENSG00000162814.6,ENSG00000163017.9,ENSG00000163072.10,ENSG00000163082.9,ENSG00000163141.14,ENSG00000163273.3,ENSG00000163331.6,ENSG00000163364.5,ENSG00000163406.6,ENSG00000163431.11,ENSG00000163624.5,ENSG00000163746.7,ENSG00000163793.8,ENSG00000164047.3,ENSG00000164197.7,ENSG00000164398.8,ENSG00000164403.10,ENSG00000164530.9,ENSG00000164675.6,ENSG00000164690.3,ENSG00000164695.4,ENSG00000164764.10,ENSG00000164855.11,ENSG00000164920.5,ENSG00000164946.15,ENSG00000165105.9,ENSG00000165197.4,ENSG00000165215.5,ENSG00000165376.6,ENSG00000165626.12,ENSG00000165695.5,ENSG00000165816.8,ENSG00000165905.12,ENSG00000165966.10,ENSG00000166016.4,ENSG00000166145.10,ENSG00000166292.7,ENSG00000166387.7,ENSG00000166415.10,ENSG00000166473.12,ENSG00000166743.5,ENSG00000166828.2,ENSG00000166959.3,ENSG00000166960.12,ENSG00000167183.2,ENSG00000167210.12,ENSG00000167434.5,ENSG00000167580.3,ENSG00000167608.7,ENSG00000167711.9,ENSG00000167741.6,ENSG00000167749.7,ENSG00000167861.11,ENSG00000168079.12,ENSG00000168389.13,ENSG00000168477.13,ENSG00000168589.10,ENSG00000168634.4,ENSG00000168703.5,ENSG00000168907.9,ENSG00000169031.14,ENSG00000169083.11,ENSG00000169116.7,ENSG00000169129.10,ENSG00000169436.12,ENSG00000169442.4,ENSG00000169507.5,ENSG00000169550.8,ENSG00000169851.11,ENSG00000170166.5,ENSG00000170370.10,ENSG00000170689.8,ENSG00000170743.12,ENSG00000170927.10,ENSG00000170959.10,ENSG00000171053.5,ENSG00000171124.8,ENSG00000171234.9,ENSG00000171303.5,ENSG00000171954.8,ENSG00000171962.13,ENSG00000172159.11,ENSG00000172250.10,ENSG00000172403.6,ENSG00000172456.12,ENSG00000172476.3,ENSG00000173227.9,ENSG00000173464.10,ENSG00000173486.8,ENSG00000173557.10,ENSG00000173698.13,ENSG00000173809.11,ENSG00000173917.9,ENSG00000174326.7,ENSG00000174348.9,ENSG00000174403.11,ENSG00000174628.12,ENSG00000174640.8,ENSG00000174804.3,ENSG00000175084.7,ENSG00000175318.7,ENSG00000175707.7,ENSG00000175879.7,ENSG00000176046.7,ENSG00000176920.10,ENSG00000177133.6,ENSG00000177138.11,ENSG00000177508.11,ENSG00000177685.12,ENSG00000177694.10,ENSG00000178568.9,ENSG00000178591.6,ENSG00000178750.2,ENSG00000178773.10,ENSG00000178922.12,ENSG00000179082.3,ENSG00000179104.4,ENSG00000179178.6,ENSG00000179348.7,ENSG00000179403.10,ENSG00000179832.13,ENSG00000179846.7,ENSG00000179855.5,ENSG00000180205.3,ENSG00000180264.6,ENSG00000180383.3,ENSG00000180535.3,ENSG00000180867.9,ENSG00000181085.10,ENSG00000181234.8,ENSG00000181392.10,ENSG00000181552.3,ENSG00000181562.2,ENSG00000181885.14,ENSG00000182107.5,ENSG00000182208.8,ENSG00000182253.10,ENSG00000182463.11,ENSG00000182489.7,ENSG00000182749.5,ENSG00000183036.6,ENSG00000183111.7,ENSG00000183242.7,ENSG00000183273.2,ENSG00000183378.7,ENSG00000183569.13,ENSG00000183734.4,ENSG00000183798.4,ENSG00000183833.12,ENSG00000183844.12,ENSG00000184012.7,ENSG00000184160.6,ENSG00000184247.1,ENSG00000184374.2,ENSG00000184709.7,ENSG00000184731.5,ENSG00000184828.5,ENSG00000184925.7,ENSG00000184937.8,ENSG00000184956.11,ENSG00000185133.9,ENSG00000185156.4,ENSG00000185186.4,ENSG00000185275.6,ENSG00000185290.3,ENSG00000185340.11,ENSG00000185518.7,ENSG00000186146.1,ENSG00000186409.10,ENSG00000186458.4,ENSG00000186526.8,ENSG00000186710.7,ENSG00000186976.10,ENSG00000187260.11,ENSG00000187486.5,ENSG00000187726.4,ENSG00000187824.4,ENSG00000187848.8,ENSG00000187867.4,ENSG00000187889.8,ENSG00000187922.9,ENSG00000188086.8,ENSG00000188334.3,ENSG00000188396.2,ENSG00000188488.9,ENSG00000188549.8,ENSG00000188869.8,ENSG00000188886.3,ENSG00000188971.4,ENSG00000188992.7,ENSG00000189120.3,ENSG00000189292.11,ENSG00000196167.5,ENSG00000196632.6,ENSG00000196739.10,ENSG00000196748.5,ENSG00000196844.4,ENSG00000196917.4,ENSG00000197165.6,ENSG00000197251.3,ENSG00000197308.4,ENSG00000197361.5,ENSG00000197375.8,ENSG00000197506.6,ENSG00000197584.7,ENSG00000197705.5,ENSG00000197745.1,ENSG00000197748.8,ENSG00000197822.6,ENSG00000198088.6,ENSG00000198133.4,ENSG00000198354.4,ENSG00000198454.2,ENSG00000198553.4,ENSG00000198576.2,ENSG00000198643.2,ENSG00000198691.7,ENSG00000198889.3,ENSG00000198914.2,ENSG00000198947.10,ENSG00000199047.1,ENSG00000199165.2,ENSG00000199197.1,ENSG00000199572.1,ENSG00000199731.1,ENSG00000202310.1,ENSG00000202566.2,ENSG00000203499.6,ENSG00000203697.7,ENSG00000203730.2,ENSG00000203952.5,ENSG00000203970.3,ENSG00000204001.5,ENSG00000204003.4,ENSG00000204049.1,ENSG00000204054.7,ENSG00000204140.8,ENSG00000204385.6,ENSG00000204446.2,ENSG00000204518.2,ENSG00000204583.5,ENSG00000204634.8,ENSG00000204882.3,ENSG00000205089.3,ENSG00000205246.4,ENSG00000205517.8,ENSG00000205838.8,ENSG00000205882.4,ENSG00000205883.2,ENSG00000205923.2,ENSG00000205978.5,ENSG00000206159.6,ENSG00000206549.8,ENSG00000207105.1,ENSG00000207134.1,ENSG00000207582.1,ENSG00000207586.1,ENSG00000207708.1,ENSG00000207713.1,ENSG00000207833.1,ENSG00000207864.1,ENSG00000207923.1,ENSG00000207986.1,ENSG00000208035.1,ENSG00000211592.2,ENSG00000211668.2,ENSG00000211850.1,ENSG00000211956.2,ENSG00000212027.1,ENSG00000212452.1,ENSG00000213088.5,ENSG00000213366.8,ENSG00000213494.5,ENSG00000213560.4,ENSG00000213985.4,ENSG00000213988.5,ENSG00000214125.2,ENSG00000214128.6,ENSG00000214147.2,ENSG00000214215.3,ENSG00000214290.3,ENSG00000214357.4,ENSG00000214380.4,ENSG00000214491.4,ENSG00000214510.5,ENSG00000215018.5,ENSG00000215187.5,ENSG00000215452.3,ENSG00000215808.2,ENSG00000215915.5,ENSG00000217227.1,ENSG00000217527.1,ENSG00000218748.1,ENSG00000218803.1,ENSG00000220908.2,ENSG00000221288.1,ENSG00000222033.1,ENSG00000222268.1,ENSG00000222961.1,ENSG00000223561.2,ENSG00000223734.2,ENSG00000224093.1,ENSG00000224189.2,ENSG00000224209.2,ENSG00000224238.2,ENSG00000224361.1,ENSG00000224371.1,ENSG00000224383.3,ENSG00000224569.3,ENSG00000224577.1,ENSG00000224586.2,ENSG00000224652.1,ENSG00000224660.1,ENSG00000224689.3,ENSG00000224843.2,ENSG00000225076.1,ENSG00000225135.1,ENSG00000225179.1,ENSG00000225285.1,ENSG00000225329.1,ENSG00000225361.3,ENSG00000225431.1,ENSG00000225473.1,ENSG00000225521.1,ENSG00000225526.4,ENSG00000225655.1,ENSG00000225670.3,ENSG00000225731.1,ENSG00000225792.1,ENSG00000225807.1,ENSG00000225855.2,ENSG00000226074.4,ENSG00000226237.1,ENSG00000226308.1,ENSG00000226355.1,ENSG00000226363.3,ENSG00000226622.1,ENSG00000226770.1,ENSG00000226786.2,ENSG00000226963.1,ENSG00000227131.1,ENSG00000227214.2,ENSG00000227292.1,ENSG00000227347.1,ENSG00000227479.1,ENSG00000227695.1,ENSG00000227954.2,ENSG00000228216.1,ENSG00000228412.2,ENSG00000228589.2,ENSG00000228704.1,ENSG00000228740.2,ENSG00000228835.1,ENSG00000228873.1,ENSG00000228983.4,ENSG00000228995.1,ENSG00000229155.1,ENSG00000229348.1,ENSG00000229367.1,ENSG00000229380.1,ENSG00000229589.1,ENSG00000229743.2,ENSG00000229847.4,ENSG00000229896.2,ENSG00000229970.3,ENSG00000230506.1,ENSG00000230863.2,ENSG00000230937.5,ENSG00000231119.2,ENSG00000231170.1,ENSG00000231172.2,ENSG00000231246.1,ENSG00000231419.2,ENSG00000231705.1,ENSG00000231768.1,ENSG00000231826.1,ENSG00000231877.1,ENSG00000232040.2,ENSG00000232046.2,ENSG00000232139.1,ENSG00000232298.2,ENSG00000232415.1,ENSG00000232495.2,ENSG00000232568.2,ENSG00000232638.1,ENSG00000233006.2,ENSG00000233008.1,ENSG00000233077.1,ENSG00000233101.6,ENSG00000233304.1,ENSG00000233485.1,ENSG00000233547.1,ENSG00000233622.1,ENSG00000233725.3,ENSG00000233760.1,ENSG00000233836.3,ENSG00000233874.2,ENSG00000233912.1,ENSG00000234300.1,ENSG00000234438.2,ENSG00000234476.1,ENSG00000234928.1,ENSG00000234949.2,ENSG00000235016.1,ENSG00000235077.1,ENSG00000235142.3,ENSG00000235169.3,ENSG00000235300.3,ENSG00000235410.1,ENSG00000235586.1,ENSG00000235641.3,ENSG00000235703.1,ENSG00000235848.2,ENSG00000235947.1,ENSG00000236027.2,ENSG00000236155.2,ENSG00000236283.1,ENSG00000236393.1,ENSG00000236439.3,ENSG00000236501.1,ENSG00000236708.1,ENSG00000236830.2,ENSG00000236841.3,ENSG00000236975.1,ENSG00000237017.1,ENSG00000237080.1,ENSG00000237276.4,ENSG00000237281.1,ENSG00000237311.1,ENSG00000237353.2,ENSG00000237361.2,ENSG00000237380.2,ENSG00000237735.2,ENSG00000237940.3,ENSG00000238029.1,ENSG00000238043.1,ENSG00000238105.3,ENSG00000238120.1,ENSG00000238276.1,ENSG00000238422.1,ENSG00000238621.1,ENSG00000238854.1,ENSG00000239265.1,ENSG00000239587.1,ENSG00000239776.2,ENSG00000239828.2,ENSG00000240294.2,ENSG00000240540.2,ENSG00000241158.2,ENSG00000241484.5,ENSG00000241549.4,ENSG00000241684.1,ENSG00000241769.3,ENSG00000241781.2,ENSG00000242600.2,ENSG00000242620.2,ENSG00000242715.3,ENSG00000243081.2,ENSG00000243316.2,ENSG00000243350.1,ENSG00000243543.4,ENSG00000243635.1,ENSG00000243696.4,ENSG00000244239.1,ENSG00000244355.3,ENSG00000244541.1,ENSG00000244642.2,ENSG00000244649.2,ENSG00000245869.2,ENSG00000246145.1,ENSG00000246350.1,ENSG00000246523.3,ENSG00000246877.1,ENSG00000246985.3,ENSG00000247011.2,ENSG00000247746.4,ENSG00000247809.3,ENSG00000248174.1,ENSG00000248300.1,ENSG00000248405.5,ENSG00000248494.1,ENSG00000248802.1,ENSG00000249086.1,ENSG00000249212.1,ENSG00000249242.3,ENSG00000249574.1,ENSG00000249590.3,ENSG00000249599.1,ENSG00000249601.2,ENSG00000249669.3,ENSG00000249684.1,ENSG00000249743.1,ENSG00000249816.2,ENSG00000250012.1,ENSG00000250158.1,ENSG00000250174.1,ENSG00000250208.2,ENSG00000250237.1,ENSG00000250328.1,ENSG00000250404.1,ENSG00000250410.1,ENSG00000250413.1,ENSG00000250423.2,ENSG00000250439.3,ENSG00000250608.1,ENSG00000250709.1,ENSG00000250734.2,ENSG00000251184.1,ENSG00000251203.1,ENSG00000251209.3,ENSG00000251348.1,ENSG00000251377.1,ENSG00000251449.2,ENSG00000251576.1,ENSG00000251611.1,ENSG00000252010.1,ENSG00000252196.1,ENSG00000252277.1,ENSG00000252481.1,ENSG00000253135.1,ENSG00000253266.1,ENSG00000253284.2,ENSG00000253313.1,ENSG00000253336.1,ENSG00000253348.1,ENSG00000253373.1,ENSG00000253404.1,ENSG00000253426.1,ENSG00000253428.1,ENSG00000253438.2,ENSG00000253549.1,ENSG00000253552.3,ENSG00000253647.1,ENSG00000253671.1,ENSG00000253828.2,ENSG00000253844.1,ENSG00000253864.1,ENSG00000254024.1,ENSG00000254271.1,ENSG00000254286.1,ENSG00000254290.1,ENSG00000254291.1,ENSG00000254369.2,ENSG00000254510.1,ENSG00000254533.1,ENSG00000254565.1,ENSG00000254622.1,ENSG00000254675.1,ENSG00000254872.2,ENSG00000255007.1,ENSG00000255026.1,ENSG00000255054.3,ENSG00000255191.1,ENSG00000255367.1,ENSG00000255504.1,ENSG00000255509.2,ENSG00000255633.3,ENSG00000255652.2,ENSG00000255794.2,ENSG00000255814.1,ENSG00000255824.1,ENSG00000256116.1,ENSG00000256139.2,ENSG00000256143.1,ENSG00000256248.1,ENSG00000256309.1,ENSG00000256364.1,ENSG00000256508.2,ENSG00000256663.1,ENSG00000256751.1,ENSG00000256884.1,ENSG00000257035.1,ENSG00000257083.1,ENSG00000257084.1,ENSG00000257178.2,ENSG00000257243.1,ENSG00000257270.1,ENSG00000257335.4,ENSG00000257488.1,ENSG00000257489.2,ENSG00000257501.2,ENSG00000257683.1,ENSG00000257817.1,ENSG00000257894.1,ENSG00000257989.1,ENSG00000258199.1,ENSG00000258274.1,ENSG00000258290.1,ENSG00000258471.1,ENSG00000258498.2,ENSG00000258551.1,ENSG00000258664.1,ENSG00000258748.1,ENSG00000258904.1,ENSG00000258926.1,ENSG00000259060.2,ENSG00000259070.1,ENSG00000259134.1,ENSG00000259192.1,ENSG00000259343.1,ENSG00000259370.1,ENSG00000259430.1,ENSG00000259478.2,ENSG00000259498.1,ENSG00000259522.1,ENSG00000259605.3,ENSG00000259619.2,ENSG00000259663.2,ENSG00000259685.1,ENSG00000259704.1,ENSG00000259706.1,ENSG00000259738.1,ENSG00000259900.1,ENSG00000260027.3,ENSG00000260186.1,ENSG00000260239.1,ENSG00000260336.1,ENSG00000260459.2,ENSG00000260461.1,ENSG00000260802.1,ENSG00000260874.1,ENSG00000261069.2,ENSG00000261114.1,ENSG00000261183.1,ENSG00000261270.1,ENSG00000261326.2,ENSG00000261437.1,ENSG00000261514.1,ENSG00000261550.1,ENSG00000261567.1,ENSG00000261572.1,ENSG00000261634.2,ENSG00000261722.1,ENSG00000262294.1,ENSG00000262302.1,ENSG00000262873.1,ENSG00000262920.1,ENSG00000263041.1,ENSG00000263065.1,ENSG00000263171.1,ENSG00000263312.1,ENSG00000263429.3,ENSG00000263448.1,ENSG00000263508.1,ENSG00000263697.1,ENSG00000263724.1,ENSG00000263812.1,ENSG00000263974.1,ENSG00000264157.1,ENSG00000264293.1,ENSG00000264569.1,ENSG00000264604.1,ENSG00000264607.1,ENSG00000264652.1,ENSG00000264771.1,ENSG00000264813.1,ENSG00000264968.1,ENSG00000265329.1,ENSG00000265349.1,ENSG00000265460.2,ENSG00000265573.1,ENSG00000265649.1,ENSG00000265695.1,ENSG00000265817.1,ENSG00000265827.1,ENSG00000266176.1,ENSG00000266241.1,ENSG00000266256.1,ENSG00000266494.1,ENSG00000266578.1,ENSG00000266767.1,ENSG00000266770.1,ENSG00000266853.1,ENSG00000266922.1,ENSG00000267082.1,ENSG00000267106.1,ENSG00000267128.1,ENSG00000267131.1,ENSG00000267206.1,ENSG00000267280.1,ENSG00000267281.2,ENSG00000267395.1,ENSG00000267405.1,ENSG00000267594.5,ENSG00000267667.1,ENSG00000267671.1,ENSG00000267710.1,ENSG00000267795.1,ENSG00000268204.1,ENSG00000268297.1,ENSG00000268358.1,ENSG00000268869.1,ENSG00000268947.1,ENSG00000269044.1,ENSG00000269113.3,ENSG00000269151.1,ENSG00000269516.2,ENSG00000269707.1,ENSG00000269855.1,ENSG00000269936.2,ENSG00000270012.1,ENSG00000270265.1,ENSG00000270571.2,ENSG00000270672.1,ENSG00000270706.1,ENSG00000270727.1,ENSG00000270933.1,ENSG00000271133.1,ENSG00000271373.1,ENSG00000271443.1,ENSG00000271758.1,ENSG00000271850.1,ENSG00000272141.1,ENSG00000272143.1,ENSG00000272173.1,ENSG00000272189.1,ENSG00000272523.1,ENSG00000272573.1,ENSG00000272588.1,ENSG00000272610.1,ENSG00000272626.1,ENSG00000272692.1,ENSG00000272763.1,ENSG00000272801.1,ENSG00000272894.1,ENSG00000273077.1,ENSG00000273138.1,ENSG00000273259.1,ENSG00000273433.1,ENSG00000273452.1</t>
  </si>
  <si>
    <t>UBERON:0007100</t>
  </si>
  <si>
    <t>primary circulatory organ</t>
  </si>
  <si>
    <t>A hollow, muscular organ, which, by contracting rhythmically, keeps up the circulation of the blood or analogs[GO,modified].</t>
  </si>
  <si>
    <t>CNhs10621,CNhs10653,CNhs10878,CNhs11088,CNhs11378,CNhs11757,CNhs11758,CNhs11789,CNhs11790,CNhs11909,CNhs11987,CNhs11989,CNhs12027,CNhs12045,CNhs12057,CNhs12061,CNhs12341,CNhs12350,CNhs12498,CNhs12571,CNhs12855,CNhs12856,CNhs12857</t>
  </si>
  <si>
    <t>CATG00000010265.1,CATG00000035285.1,CATG00000037022.1,CATG00000040793.1,CATG00000058719.1,CATG00000059671.1,CATG00000077351.1,CATG00000080058.1,CATG00000086213.1,CATG00000091881.1,CATG00000103889.1,CATG00000108423.1,ENSG00000004799.7,ENSG00000005102.8,ENSG00000057294.9,ENSG00000071991.4,ENSG00000077522.8,ENSG00000078114.14,ENSG00000089225.15,ENSG00000094963.9,ENSG00000101440.5,ENSG00000102683.6,ENSG00000105048.12,ENSG00000106631.4,ENSG00000109193.6,ENSG00000110375.2,ENSG00000111245.10,ENSG00000111452.8,ENSG00000112183.10,ENSG00000112276.9,ENSG00000112936.14,ENSG00000113396.8,ENSG00000113430.5,ENSG00000114279.9,ENSG00000114923.12,ENSG00000115641.14,ENSG00000118194.14,ENSG00000118407.10,ENSG00000118849.5,ENSG00000120937.8,ENSG00000121361.3,ENSG00000121743.3,ENSG00000121769.3,ENSG00000122367.15,ENSG00000122477.8,ENSG00000125878.4,ENSG00000127472.6,ENSG00000129170.4,ENSG00000130528.7,ENSG00000131730.11,ENSG00000133065.6,ENSG00000133454.11,ENSG00000134775.11,ENSG00000136383.6,ENSG00000136546.9,ENSG00000136574.13,ENSG00000137033.7,ENSG00000137878.12,ENSG00000138347.11,ENSG00000140416.15,ENSG00000140795.8,ENSG00000141052.13,ENSG00000141448.4,ENSG00000145244.7,ENSG00000146147.10,ENSG00000147166.6,ENSG00000148677.6,ENSG00000151729.6,ENSG00000154556.13,ENSG00000156219.12,ENSG00000156466.8,ENSG00000158022.6,ENSG00000159251.6,ENSG00000160678.7,ENSG00000160808.5,ENSG00000161281.6,ENSG00000162614.14,ENSG00000163638.9,ENSG00000163827.8,ENSG00000164107.7,ENSG00000164532.10,ENSG00000164708.5,ENSG00000166317.7,ENSG00000166831.4,ENSG00000169271.1,ENSG00000171992.8,ENSG00000172139.10,ENSG00000172399.5,ENSG00000172572.6,ENSG00000173641.13,ENSG00000173918.10,ENSG00000174437.12,ENSG00000175084.7,ENSG00000175206.6,ENSG00000175946.8,ENSG00000179284.4,ENSG00000181072.7,ENSG00000182836.5,ENSG00000183067.5,ENSG00000183072.9,ENSG00000183242.7,ENSG00000183873.11,ENSG00000185010.9,ENSG00000186073.7,ENSG00000186439.8,ENSG00000187513.8,ENSG00000187642.5,ENSG00000188257.6,ENSG00000196569.7,ENSG00000197296.5,ENSG00000198125.8,ENSG00000198336.5,ENSG00000198523.5,ENSG00000198626.11,ENSG00000198796.6,ENSG00000203867.7,ENSG00000205334.2,ENSG00000215246.4,ENSG00000226306.6,ENSG00000226679.1,ENSG00000226900.1,ENSG00000228672.2,ENSG00000230838.1,ENSG00000231274.4,ENSG00000234520.1,ENSG00000235997.2,ENSG00000237125.4,ENSG00000237512.2,ENSG00000237807.3,ENSG00000240602.3,ENSG00000241135.1,ENSG00000241644.2,ENSG00000249116.1,ENSG00000253330.1,ENSG00000254959.2,ENSG00000256879.1,ENSG00000256913.1,ENSG00000258168.1,ENSG00000260604.1,ENSG00000260658.1,ENSG00000263155.1,ENSG00000265096.1,ENSG00000266010.1,ENSG00000272736.1,ENSG00000273348.1,ENSG00000273388.1</t>
  </si>
  <si>
    <t>UBERON:0007499</t>
  </si>
  <si>
    <t>epithelial sac</t>
  </si>
  <si>
    <t>An epithelial tube that is open at one end only.</t>
  </si>
  <si>
    <t>CNhs10624,CNhs10845,CNhs11325,CNhs11335,CNhs11346,CNhs11798,CNhs12075,CNhs12084,CNhs12092,CNhs12093,CNhs12340,CNhs12349,CNhs12626,CNhs12730</t>
  </si>
  <si>
    <t>CATG00000007838.1,CATG00000009007.1,CATG00000023031.1,CATG00000030348.1,CATG00000033301.1,CATG00000075713.1,CATG00000081623.1,CATG00000081813.1,CATG00000110289.1,ENSG00000000971.11,ENSG00000003989.12,ENSG00000005421.4,ENSG00000012504.9,ENSG00000015520.10,ENSG00000019991.11,ENSG00000023839.6,ENSG00000039537.9,ENSG00000055955.11,ENSG00000055957.6,ENSG00000060566.9,ENSG00000073060.11,ENSG00000075234.12,ENSG00000083807.5,ENSG00000084674.9,ENSG00000085465.11,ENSG00000086696.6,ENSG00000087237.6,ENSG00000090539.11,ENSG00000091513.10,ENSG00000091583.6,ENSG00000099769.5,ENSG00000099834.14,ENSG00000099869.6,ENSG00000100557.5,ENSG00000100665.7,ENSG00000101049.10,ENSG00000101076.12,ENSG00000102743.10,ENSG00000102967.7,ENSG00000103067.7,ENSG00000103876.7,ENSG00000104635.9,ENSG00000104760.12,ENSG00000105707.9,ENSG00000105852.6,ENSG00000106384.6,ENSG00000106538.5,ENSG00000106927.7,ENSG00000109072.9,ENSG00000109511.6,ENSG00000110169.6,ENSG00000111057.6,ENSG00000111275.8,ENSG00000112414.10,ENSG00000112964.9,ENSG00000113600.6,ENSG00000114378.12,ENSG00000114771.9,ENSG00000115255.6,ENSG00000115718.13,ENSG00000116285.8,ENSG00000116690.7,ENSG00000116761.7,ENSG00000116771.5,ENSG00000116833.9,ENSG00000117594.5,ENSG00000117791.11,ENSG00000118004.13,ENSG00000118137.5,ENSG00000118271.5,ENSG00000121310.12,ENSG00000121410.7,ENSG00000122971.4,ENSG00000123453.12,ENSG00000123843.8,ENSG00000124602.5,ENSG00000124713.5,ENSG00000125730.12,ENSG00000125798.10,ENSG00000126218.7,ENSG00000127241.12,ENSG00000128311.9,ENSG00000128802.3,ENSG00000129214.10,ENSG00000129514.4,ENSG00000130203.5,ENSG00000130649.5,ENSG00000130707.13,ENSG00000130812.6,ENSG00000131187.5,ENSG00000134240.7,ENSG00000134463.10,ENSG00000134962.6,ENSG00000135480.10,ENSG00000136574.13,ENSG00000136872.13,ENSG00000136881.7,ENSG00000137875.4,ENSG00000138207.8,ENSG00000139269.2,ENSG00000139835.9,ENSG00000140107.10,ENSG00000140263.9,ENSG00000140479.12,ENSG00000141485.11,ENSG00000141505.7,ENSG00000142494.9,ENSG00000142748.8,ENSG00000143375.10,ENSG00000143412.5,ENSG00000143819.8,ENSG00000143845.10,ENSG00000144908.9,ENSG00000145192.8,ENSG00000145321.8,ENSG00000146678.5,ENSG00000147257.9,ENSG00000148702.10,ENSG00000149131.11,ENSG00000149150.4,ENSG00000151655.13,ENSG00000151790.4,ENSG00000157399.10,ENSG00000158104.7,ENSG00000158125.5,ENSG00000159403.11,ENSG00000159423.12,ENSG00000160282.9,ENSG00000160862.8,ENSG00000160867.10,ENSG00000160870.8,ENSG00000161267.7,ENSG00000161653.6,ENSG00000162267.8,ENSG00000163217.1,ENSG00000163347.5,ENSG00000163631.12,ENSG00000163687.9,ENSG00000163959.5,ENSG00000164107.7,ENSG00000164403.10,ENSG00000164690.3,ENSG00000164749.7,ENSG00000165828.9,ENSG00000166126.6,ENSG00000166347.14,ENSG00000166741.3,ENSG00000167711.9,ENSG00000167767.9,ENSG00000167874.6,ENSG00000168306.8,ENSG00000168389.13,ENSG00000168509.13,ENSG00000169136.4,ENSG00000169174.9,ENSG00000169242.7,ENSG00000169715.10,ENSG00000169738.3,ENSG00000169856.7,ENSG00000169903.6,ENSG00000170214.3,ENSG00000170421.7,ENSG00000170608.2,ENSG00000171227.6,ENSG00000171234.9,ENSG00000171236.9,ENSG00000171557.12,ENSG00000171560.10,ENSG00000171564.7,ENSG00000171759.4,ENSG00000172425.6,ENSG00000173432.6,ENSG00000173599.9,ENSG00000174567.7,ENSG00000176974.13,ENSG00000178401.10,ENSG00000179403.10,ENSG00000180210.10,ENSG00000182326.10,ENSG00000182871.10,ENSG00000183044.7,ENSG00000183971.5,ENSG00000184374.2,ENSG00000184500.10,ENSG00000184999.7,ENSG00000185186.4,ENSG00000186907.3,ENSG00000187193.8,ENSG00000187867.4,ENSG00000188257.6,ENSG00000188338.10,ENSG00000188488.9,ENSG00000188833.5,ENSG00000189409.8,ENSG00000196136.12,ENSG00000196616.8,ENSG00000197249.8,ENSG00000197580.7,ENSG00000198417.5,ENSG00000198455.3,ENSG00000198959.7,ENSG00000204128.5,ENSG00000205362.6,ENSG00000205403.8,ENSG00000213275.2,ENSG00000213494.5,ENSG00000213949.4,ENSG00000213996.8,ENSG00000216588.4,ENSG00000223652.2,ENSG00000227038.2,ENSG00000227117.2,ENSG00000230716.3,ENSG00000231690.2,ENSG00000234678.1,ENSG00000235910.1,ENSG00000237125.4,ENSG00000241416.1,ENSG00000242612.2,ENSG00000243694.2,ENSG00000247844.1,ENSG00000250229.1,ENSG00000253163.1,ENSG00000254827.1,ENSG00000254979.1,ENSG00000256612.3,ENSG00000257767.2,ENSG00000258414.1,ENSG00000259827.1,ENSG00000259974.2,ENSG00000260276.1,ENSG00000260802.1,ENSG00000261701.2,ENSG00000264614.1,ENSG00000265606.1,ENSG00000266304.1,ENSG00000266903.1,ENSG00000267045.1,ENSG00000267385.1,ENSG00000267629.2,ENSG00000268947.1,ENSG00000273138.1,ENSG00000273259.1</t>
  </si>
  <si>
    <t>UBERON:0007625</t>
  </si>
  <si>
    <t>pigment epithelium of eye</t>
  </si>
  <si>
    <t>epithelial layer of the retina, ciliary body, or iris composed of cells containing pigment granules.</t>
  </si>
  <si>
    <t>CNhs10842,CNhs10871,CNhs11338,CNhs11966,CNhs12009,CNhs12596,CNhs12733</t>
  </si>
  <si>
    <t>CATG00000001798.1,CATG00000005033.1,CATG00000008998.1,CATG00000010872.1,CATG00000010875.1,CATG00000013059.1,CATG00000013198.1,CATG00000015637.1,CATG00000015750.1,CATG00000015758.1,CATG00000016757.1,CATG00000016766.1,CATG00000018299.1,CATG00000018918.1,CATG00000019022.1,CATG00000019489.1,CATG00000019756.1,CATG00000021632.1,CATG00000021640.1,CATG00000022090.1,CATG00000023460.1,CATG00000023940.1,CATG00000024238.1,CATG00000024566.1,CATG00000025226.1,CATG00000025320.1,CATG00000025527.1,CATG00000025986.1,CATG00000028359.1,CATG00000028585.1,CATG00000028587.1,CATG00000031568.1,CATG00000033882.1,CATG00000033888.1,CATG00000034011.1,CATG00000034129.1,CATG00000034547.1,CATG00000035189.1,CATG00000035205.1,CATG00000035210.1,CATG00000035235.1,CATG00000035420.1,CATG00000035504.1,CATG00000039382.1,CATG00000042063.1,CATG00000042883.1,CATG00000043385.1,CATG00000043914.1,CATG00000044308.1,CATG00000045284.1,CATG00000046038.1,CATG00000047119.1,CATG00000047645.1,CATG00000048095.1,CATG00000048245.1,CATG00000048796.1,CATG00000049492.1,CATG00000049941.1,CATG00000050571.1,CATG00000052478.1,CATG00000053011.1,CATG00000053168.1,CATG00000053280.1,CATG00000053593.1,CATG00000053706.1,CATG00000054261.1,CATG00000054487.1,CATG00000054527.1,CATG00000055146.1,CATG00000055328.1,CATG00000056218.1,CATG00000057004.1,CATG00000057060.1,CATG00000057129.1,CATG00000058363.1,CATG00000058427.1,CATG00000058780.1,CATG00000060759.1,CATG00000061040.1,CATG00000061893.1,CATG00000062853.1,CATG00000062856.1,CATG00000065339.1,CATG00000065340.1,CATG00000065342.1,CATG00000066287.1,CATG00000066937.1,CATG00000068454.1,CATG00000069105.1,CATG00000072858.1,CATG00000073462.1,CATG00000074707.1,CATG00000075436.1,CATG00000075541.1,CATG00000075963.1,CATG00000076375.1,CATG00000079884.1,CATG00000080228.1,CATG00000080859.1,CATG00000081371.1,CATG00000081935.1,CATG00000083850.1,CATG00000083940.1,CATG00000085764.1,CATG00000086812.1,CATG00000087716.1,CATG00000088410.1,CATG00000088618.1,CATG00000090160.1,CATG00000091680.1,CATG00000093459.1,CATG00000094813.1,CATG00000095931.1,CATG00000096869.1,CATG00000097124.1,CATG00000097962.1,CATG00000098643.1,CATG00000098647.1,CATG00000098648.1,CATG00000100645.1,CATG00000100750.1,CATG00000100867.1,CATG00000100876.1,CATG00000102191.1,CATG00000102393.1,CATG00000102440.1,CATG00000102674.1,CATG00000103770.1,CATG00000104004.1,CATG00000105683.1,CATG00000106827.1,CATG00000107284.1,CATG00000108456.1,CATG00000108773.1,CATG00000109528.1,CATG00000109915.1,CATG00000110238.1,CATG00000115636.1,CATG00000115944.1,CATG00000116064.1,CATG00000116828.1,ENSG00000007372.16,ENSG00000013588.5,ENSG00000019186.5,ENSG00000049089.9,ENSG00000057019.11,ENSG00000060718.14,ENSG00000077092.14,ENSG00000083067.18,ENSG00000086696.6,ENSG00000086991.8,ENSG00000090530.5,ENSG00000092068.14,ENSG00000092969.7,ENSG00000095777.10,ENSG00000100078.3,ENSG00000100918.8,ENSG00000101850.8,ENSG00000103355.8,ENSG00000104332.7,ENSG00000105655.14,ENSG00000106484.10,ENSG00000106689.6,ENSG00000107159.8,ENSG00000107859.5,ENSG00000110492.11,ENSG00000113361.8,ENSG00000114115.5,ENSG00000115507.5,ENSG00000116035.2,ENSG00000117394.15,ENSG00000120057.4,ENSG00000121005.4,ENSG00000124920.9,ENSG00000127129.5,ENSG00000128510.6,ENSG00000128606.8,ENSG00000134245.13,ENSG00000134438.9,ENSG00000134595.6,ENSG00000135480.10,ENSG00000137868.14,ENSG00000138083.3,ENSG00000138653.5,ENSG00000140481.9,ENSG00000140522.7,ENSG00000145632.10,ENSG00000146411.5,ENSG00000147041.7,ENSG00000147883.9,ENSG00000150556.12,ENSG00000152779.12,ENSG00000156510.11,ENSG00000158258.11,ENSG00000159212.8,ENSG00000162496.4,ENSG00000163646.6,ENSG00000163817.11,ENSG00000164175.10,ENSG00000164220.6,ENSG00000165588.12,ENSG00000167767.9,ENSG00000168672.3,ENSG00000169067.2,ENSG00000170421.7,ENSG00000175928.5,ENSG00000176399.3,ENSG00000177459.6,ENSG00000177707.6,ENSG00000177822.3,ENSG00000179008.4,ENSG00000179133.7,ENSG00000179772.6,ENSG00000180613.6,ENSG00000180660.6,ENSG00000181541.4,ENSG00000181577.11,ENSG00000183729.3,ENSG00000183876.8,ENSG00000184302.6,ENSG00000184669.6,ENSG00000184809.8,ENSG00000187185.3,ENSG00000187229.3,ENSG00000187634.6,ENSG00000188770.5,ENSG00000188869.8,ENSG00000199043.1,ENSG00000203805.6,ENSG00000205403.8,ENSG00000206712.1,ENSG00000207371.1,ENSG00000207586.1,ENSG00000207695.1,ENSG00000207935.1,ENSG00000213272.5,ENSG00000214754.3,ENSG00000215183.4,ENSG00000215612.5,ENSG00000220884.2,ENSG00000223912.1,ENSG00000224109.1,ENSG00000224520.2,ENSG00000224765.1,ENSG00000225156.2,ENSG00000226044.1,ENSG00000226053.1,ENSG00000226434.1,ENSG00000226604.2,ENSG00000226683.2,ENSG00000227117.2,ENSG00000227200.1,ENSG00000228727.4,ENSG00000228877.2,ENSG00000229896.2,ENSG00000231107.1,ENSG00000231609.1,ENSG00000231877.1,ENSG00000232110.3,ENSG00000232480.1,ENSG00000232530.1,ENSG00000232605.1,ENSG00000233005.1,ENSG00000233579.1,ENSG00000234840.1,ENSG00000234921.1,ENSG00000235016.1,ENSG00000236081.1,ENSG00000236502.1,ENSG00000236782.1,ENSG00000236849.1,ENSG00000240476.1,ENSG00000241416.1,ENSG00000241754.1,ENSG00000242242.1,ENSG00000243566.2,ENSG00000248538.2,ENSG00000248599.1,ENSG00000248608.2,ENSG00000249690.1,ENSG00000249867.1,ENSG00000250186.3,ENSG00000250229.1,ENSG00000250539.1,ENSG00000251361.1,ENSG00000251604.1,ENSG00000253377.1,ENSG00000253414.2,ENSG00000253500.1,ENSG00000254138.1,ENSG00000254526.1,ENSG00000254560.1,ENSG00000257671.1,ENSG00000258548.1,ENSG00000258670.1,ENSG00000258734.2,ENSG00000259264.1,ENSG00000259439.1,ENSG00000259527.1,ENSG00000259627.1,ENSG00000259977.1,ENSG00000260650.1,ENSG00000261210.1,ENSG00000264014.1,ENSG00000264379.1,ENSG00000264748.1,ENSG00000267375.1,ENSG00000267509.1,ENSG00000268812.2,ENSG00000270528.1,ENSG00000273451.1</t>
  </si>
  <si>
    <t>UBERON:0007798</t>
  </si>
  <si>
    <t>vascular system</t>
  </si>
  <si>
    <t>Anatomical system that consists of all blood and lymph vessels.</t>
  </si>
  <si>
    <t>CNhs10837,CNhs10838,CNhs10839,CNhs10863,CNhs10865,CNhs10872,CNhs10874,CNhs10878,CNhs11085,CNhs11086,CNhs11087,CNhs11088,CNhs11090,CNhs11091,CNhs11305,CNhs11309,CNhs11319,CNhs11322,CNhs11375,CNhs11376,CNhs11377,CNhs11760,CNhs11900,CNhs11901,CNhs11906,CNhs11925,CNhs11926,CNhs11936,CNhs11967,CNhs11977,CNhs11978,CNhs11987,CNhs11988,CNhs11989,CNhs11990,CNhs11991,CNhs12004,CNhs12010,CNhs12011,CNhs12022,CNhs12023,CNhs12024,CNhs12026,CNhs12043,CNhs12044,CNhs12045,CNhs12046,CNhs12048,CNhs12049,CNhs12075,CNhs12092,CNhs12118,CNhs12344,CNhs12495,CNhs12496,CNhs12497,CNhs12569,CNhs12597,CNhs12844,CNhs12855,CNhs12856,CNhs12857,CNhs13157,CNhs13276,CNhs13339,CNhs13349,CNhs13358,CNhs13369,CNhs13567,CNhs13577</t>
  </si>
  <si>
    <t>CATG00000000413.1,CATG00000003623.1,CATG00000010061.1,CATG00000010291.1,CATG00000012286.1,CATG00000016757.1,CATG00000022675.1,CATG00000022709.1,CATG00000029625.1,CATG00000035663.1,CATG00000037972.1,CATG00000042870.1,CATG00000044656.1,CATG00000046578.1,CATG00000048399.1,CATG00000048815.1,CATG00000056050.1,CATG00000059666.1,CATG00000059678.1,CATG00000062749.1,CATG00000065439.1,CATG00000066408.1,CATG00000073314.1,CATG00000074073.1,CATG00000075172.1,CATG00000084507.1,CATG00000087379.1,CATG00000089786.1,CATG00000096634.1,CATG00000096638.1,CATG00000096639.1,CATG00000098547.1,CATG00000098744.1,CATG00000100945.1,CATG00000100969.1,CATG00000104063.1,CATG00000107562.1,CATG00000109918.1,CATG00000116308.1,ENSG00000007908.11,ENSG00000066056.9,ENSG00000073146.11,ENSG00000076706.10,ENSG00000078401.6,ENSG00000086991.8,ENSG00000091879.9,ENSG00000102010.10,ENSG00000105825.7,ENSG00000106366.7,ENSG00000106540.4,ENSG00000108342.8,ENSG00000109193.6,ENSG00000110799.9,ENSG00000113555.4,ENSG00000119630.9,ENSG00000120279.6,ENSG00000120337.7,ENSG00000124019.9,ENSG00000124875.5,ENSG00000126785.8,ENSG00000127920.5,ENSG00000128052.8,ENSG00000138722.5,ENSG00000139567.8,ENSG00000140873.11,ENSG00000142798.12,ENSG00000147113.12,ENSG00000148677.6,ENSG00000149564.7,ENSG00000150551.10,ENSG00000153162.8,ENSG00000154133.10,ENSG00000154529.10,ENSG00000157554.14,ENSG00000158683.3,ENSG00000161940.6,ENSG00000162618.8,ENSG00000163739.4,ENSG00000163762.2,ENSG00000164161.5,ENSG00000164283.8,ENSG00000164736.5,ENSG00000169291.5,ENSG00000171388.9,ENSG00000172889.11,ENSG00000173269.9,ENSG00000175746.4,ENSG00000176435.6,ENSG00000179776.13,ENSG00000184113.8,ENSG00000186105.7,ENSG00000196611.4,ENSG00000196700.3,ENSG00000198844.6,ENSG00000203883.5,ENSG00000205502.3,ENSG00000224459.1,ENSG00000227517.2,ENSG00000228401.3,ENSG00000228495.1,ENSG00000230309.1,ENSG00000231298.2,ENSG00000232949.1,ENSG00000233251.3,ENSG00000234695.1,ENSG00000235770.1,ENSG00000237013.1,ENSG00000240244.3,ENSG00000240602.3,ENSG00000243243.1,ENSG00000248132.2,ENSG00000248890.1,ENSG00000249631.1,ENSG00000249751.1,ENSG00000249867.1,ENSG00000250234.1,ENSG00000250339.2,ENSG00000254943.1,ENSG00000255471.1,ENSG00000255775.1,ENSG00000256083.1,ENSG00000257219.1,ENSG00000258808.1,ENSG00000265799.1,ENSG00000267175.1,ENSG00000270547.1,ENSG00000271978.1,ENSG00000273132.1</t>
  </si>
  <si>
    <t>UBERON:0007844</t>
  </si>
  <si>
    <t>cartilage element</t>
  </si>
  <si>
    <t>Skeletal element that is composed of cartilage tissue and may be permanent or transient.</t>
  </si>
  <si>
    <t>CNhs10846,CNhs10876,CNhs10881,CNhs12019,CNhs12063,CNhs12064</t>
  </si>
  <si>
    <t>CATG00000004409.1,CATG00000005447.1,CATG00000005986.1,CATG00000008679.1,CATG00000009301.1,CATG00000010875.1,CATG00000010876.1,CATG00000012020.1,CATG00000012188.1,CATG00000013399.1,CATG00000015547.1,CATG00000016950.1,CATG00000018849.1,CATG00000019187.1,CATG00000019833.1,CATG00000020470.1,CATG00000020744.1,CATG00000020831.1,CATG00000027068.1,CATG00000028458.1,CATG00000029703.1,CATG00000031334.1,CATG00000031337.1,CATG00000032586.1,CATG00000033637.1,CATG00000033638.1,CATG00000033678.1,CATG00000036851.1,CATG00000037831.1,CATG00000038336.1,CATG00000040081.1,CATG00000042842.1,CATG00000045954.1,CATG00000047210.1,CATG00000047650.1,CATG00000048081.1,CATG00000048082.1,CATG00000048410.1,CATG00000049533.1,CATG00000049662.1,CATG00000051782.1,CATG00000052052.1,CATG00000053594.1,CATG00000054534.1,CATG00000054535.1,CATG00000054908.1,CATG00000055141.1,CATG00000055148.1,CATG00000056996.1,CATG00000057022.1,CATG00000057032.1,CATG00000057034.1,CATG00000057580.1,CATG00000058432.1,CATG00000058536.1,CATG00000059318.1,CATG00000059673.1,CATG00000060893.1,CATG00000062127.1,CATG00000062900.1,CATG00000065180.1,CATG00000067633.1,CATG00000070354.1,CATG00000070626.1,CATG00000071265.1,CATG00000071722.1,CATG00000073475.1,CATG00000074241.1,CATG00000075119.1,CATG00000075436.1,CATG00000075509.1,CATG00000079372.1,CATG00000079398.1,CATG00000083714.1,CATG00000083716.1,CATG00000084245.1,CATG00000084677.1,CATG00000086397.1,CATG00000086808.1,CATG00000089131.1,CATG00000092123.1,CATG00000092863.1,CATG00000094825.1,CATG00000095871.1,CATG00000096238.1,CATG00000097602.1,CATG00000097827.1,CATG00000098626.1,CATG00000099942.1,CATG00000100135.1,CATG00000100640.1,CATG00000102890.1,CATG00000104778.1,CATG00000105525.1,CATG00000107824.1,CATG00000108950.1,CATG00000110954.1,CATG00000111755.1,CATG00000112329.1,CATG00000113992.1,CATG00000115971.1,ENSG00000013297.6,ENSG00000029559.5,ENSG00000037965.4,ENSG00000054598.5,ENSG00000078399.11,ENSG00000079257.3,ENSG00000088756.8,ENSG00000100625.8,ENSG00000104213.8,ENSG00000106004.4,ENSG00000106006.6,ENSG00000106333.8,ENSG00000106511.5,ENSG00000108511.8,ENSG00000108602.13,ENSG00000109705.7,ENSG00000112761.14,ENSG00000112837.12,ENSG00000113389.11,ENSG00000118849.5,ENSG00000120659.10,ENSG00000122420.5,ENSG00000124249.5,ENSG00000125813.9,ENSG00000125965.4,ENSG00000126778.7,ENSG00000141753.5,ENSG00000141977.5,ENSG00000143127.8,ENSG00000146250.5,ENSG00000149090.7,ENSG00000149506.6,ENSG00000153495.6,ENSG00000158290.12,ENSG00000160886.9,ENSG00000162804.9,ENSG00000163623.5,ENSG00000164237.4,ENSG00000166106.2,ENSG00000166510.9,ENSG00000168398.5,ENSG00000172296.8,ENSG00000180806.4,ENSG00000180818.4,ENSG00000183134.4,ENSG00000185149.5,ENSG00000187229.3,ENSG00000187546.9,ENSG00000196616.8,ENSG00000196917.4,ENSG00000197757.7,ENSG00000198028.3,ENSG00000198807.8,ENSG00000204187.5,ENSG00000205835.4,ENSG00000213694.3,ENSG00000215183.4,ENSG00000215808.2,ENSG00000223838.1,ENSG00000224184.1,ENSG00000224729.4,ENSG00000226604.2,ENSG00000226953.3,ENSG00000231054.1,ENSG00000232190.2,ENSG00000233392.1,ENSG00000235180.1,ENSG00000237413.1,ENSG00000238258.1,ENSG00000242252.1,ENSG00000246095.2,ENSG00000248265.1,ENSG00000249357.2,ENSG00000249937.1,ENSG00000250102.1,ENSG00000250133.2,ENSG00000250451.1,ENSG00000251151.2,ENSG00000251361.1,ENSG00000253496.2,ENSG00000253661.1,ENSG00000254115.1,ENSG00000254366.2,ENSG00000254369.2,ENSG00000255959.1,ENSG00000258661.1,ENSG00000258691.1,ENSG00000261095.1,ENSG00000265359.1,ENSG00000267484.1,ENSG00000268926.1,ENSG00000269926.1,ENSG00000272801.1,ENSG00000273049.1,ENSG00000273433.1</t>
  </si>
  <si>
    <t>UBERON:0008814</t>
  </si>
  <si>
    <t>pharyngeal arch system</t>
  </si>
  <si>
    <t>A transient embryonic complex that comprises the pharyngeal arches, bulges of tissues of mesoderm and neural crest derivation through which pass nerves and pharyngeal arch arteries. The arches are separated internally by pharyngeal pouches, evaginations of foregut endoderm, and externally by pharyngeal clefts, invaginations of surface ectoderm. The development of the system ends when the stucture it contributes to are forming, which may include (depending on species) the thymus, thyroid, parathyroids, maxilla, mandible, aortic arch, cardiac outflow tract, external and middle ear[GO,modified].</t>
  </si>
  <si>
    <t>CNhs10633,CNhs10634,CNhs10650,CNhs10878,CNhs11768,CNhs11769,CNhs11989,CNhs12538,CNhs12853,CNhs13550,CNhs13551</t>
  </si>
  <si>
    <t>CATG00000005325.1,CATG00000006642.1,CATG00000008985.1,CATG00000008986.1,CATG00000011000.1,CATG00000012310.1,CATG00000014045.1,CATG00000016370.1,CATG00000017142.1,CATG00000018391.1,CATG00000022726.1,CATG00000023028.1,CATG00000029691.1,CATG00000033273.1,CATG00000035938.1,CATG00000035951.1,CATG00000052943.1,CATG00000053032.1,CATG00000054990.1,CATG00000059443.1,CATG00000061041.1,CATG00000065359.1,CATG00000074635.1,CATG00000074740.1,CATG00000076016.1,CATG00000076722.1,CATG00000083783.1,CATG00000085400.1,CATG00000092342.1,CATG00000101563.1,CATG00000105303.1,CATG00000105910.1,CATG00000107054.1,CATG00000109156.1,CATG00000109853.1,CATG00000111342.1,CATG00000116309.1,CATG00000116501.1,CATG00000116595.1,CATG00000118022.1,ENSG00000030419.12,ENSG00000043039.5,ENSG00000049283.13,ENSG00000053747.11,ENSG00000058085.10,ENSG00000064218.4,ENSG00000073282.8,ENSG00000077274.7,ENSG00000079393.16,ENSG00000081277.7,ENSG00000087128.5,ENSG00000087494.11,ENSG00000088002.7,ENSG00000088726.11,ENSG00000091409.10,ENSG00000091482.5,ENSG00000092295.7,ENSG00000092377.9,ENSG00000096696.9,ENSG00000099869.6,ENSG00000101306.6,ENSG00000101470.5,ENSG00000101670.7,ENSG00000102683.6,ENSG00000105427.5,ENSG00000108878.3,ENSG00000109101.3,ENSG00000109182.7,ENSG00000109193.6,ENSG00000110347.7,ENSG00000112378.11,ENSG00000112812.11,ENSG00000114529.8,ENSG00000115112.7,ENSG00000115221.6,ENSG00000115593.10,ENSG00000115705.16,ENSG00000116194.8,ENSG00000116748.15,ENSG00000117472.5,ENSG00000120332.11,ENSG00000120471.10,ENSG00000120729.5,ENSG00000121552.3,ENSG00000124102.4,ENSG00000124466.8,ENSG00000124701.5,ENSG00000125414.14,ENSG00000125813.9,ENSG00000127325.14,ENSG00000127533.3,ENSG00000129437.5,ENSG00000129451.7,ENSG00000129455.11,ENSG00000130300.4,ENSG00000132321.12,ENSG00000133710.11,ENSG00000134755.10,ENSG00000134757.4,ENSG00000134760.5,ENSG00000134762.12,ENSG00000136155.12,ENSG00000136688.6,ENSG00000136695.10,ENSG00000136943.6,ENSG00000137077.3,ENSG00000137440.3,ENSG00000137699.12,ENSG00000137857.13,ENSG00000137975.7,ENSG00000138271.4,ENSG00000138772.8,ENSG00000139914.6,ENSG00000140022.5,ENSG00000140254.8,ENSG00000140274.9,ENSG00000140279.8,ENSG00000140519.8,ENSG00000141579.6,ENSG00000142661.14,ENSG00000143365.12,ENSG00000143536.7,ENSG00000143556.4,ENSG00000143632.10,ENSG00000145850.4,ENSG00000145879.6,ENSG00000147697.4,ENSG00000150722.6,ENSG00000150893.9,ENSG00000153292.11,ENSG00000153294.7,ENSG00000153802.7,ENSG00000154227.9,ENSG00000155918.3,ENSG00000157119.11,ENSG00000158023.5,ENSG00000159516.8,ENSG00000160180.14,ENSG00000162892.11,ENSG00000163092.15,ENSG00000163141.14,ENSG00000163202.4,ENSG00000163207.5,ENSG00000163209.10,ENSG00000163216.6,ENSG00000163218.10,ENSG00000163347.5,ENSG00000164879.6,ENSG00000165105.9,ENSG00000165192.9,ENSG00000165272.10,ENSG00000165799.4,ENSG00000166349.5,ENSG00000166535.15,ENSG00000166670.5,ENSG00000166748.8,ENSG00000167080.4,ENSG00000167656.4,ENSG00000167759.8,ENSG00000168143.8,ENSG00000168333.9,ENSG00000168530.11,ENSG00000168703.5,ENSG00000168743.8,ENSG00000169035.7,ENSG00000169129.10,ENSG00000169435.9,ENSG00000169469.7,ENSG00000169474.3,ENSG00000169509.5,ENSG00000169550.8,ENSG00000169583.12,ENSG00000170290.3,ENSG00000170417.10,ENSG00000170423.8,ENSG00000170454.5,ENSG00000170465.9,ENSG00000170477.8,ENSG00000170786.8,ENSG00000170807.11,ENSG00000171195.6,ENSG00000171346.9,ENSG00000171401.10,ENSG00000171403.5,ENSG00000171476.17,ENSG00000172724.7,ENSG00000173432.6,ENSG00000174611.7,ENSG00000175121.7,ENSG00000175793.10,ENSG00000177238.9,ENSG00000177494.5,ENSG00000177627.5,ENSG00000177791.11,ENSG00000178172.2,ENSG00000178363.3,ENSG00000178821.8,ENSG00000178919.7,ENSG00000179869.10,ENSG00000181333.11,ENSG00000182489.7,ENSG00000182585.5,ENSG00000182676.4,ENSG00000182759.3,ENSG00000183347.13,ENSG00000183571.9,ENSG00000184058.8,ENSG00000184292.5,ENSG00000184459.4,ENSG00000185028.3,ENSG00000185156.4,ENSG00000185275.6,ENSG00000185479.5,ENSG00000185739.9,ENSG00000185873.7,ENSG00000185966.3,ENSG00000186081.7,ENSG00000186439.8,ENSG00000186474.11,ENSG00000186832.4,ENSG00000186847.5,ENSG00000187642.5,ENSG00000188037.6,ENSG00000188508.6,ENSG00000188738.9,ENSG00000188883.4,ENSG00000189001.6,ENSG00000189280.3,ENSG00000189334.4,ENSG00000189431.5,ENSG00000189433.5,ENSG00000196091.8,ENSG00000196296.9,ENSG00000196344.7,ENSG00000196754.6,ENSG00000196805.6,ENSG00000196878.8,ENSG00000197191.3,ENSG00000197641.7,ENSG00000197893.9,ENSG00000198074.5,ENSG00000198854.4,ENSG00000203785.4,ENSG00000204542.2,ENSG00000205420.6,ENSG00000206073.6,ENSG00000206075.9,ENSG00000207568.1,ENSG00000207708.1,ENSG00000207713.1,ENSG00000211445.7,ENSG00000211776.2,ENSG00000213022.4,ENSG00000213906.5,ENSG00000218357.3,ENSG00000224260.2,ENSG00000225521.1,ENSG00000225950.3,ENSG00000226025.5,ENSG00000226535.1,ENSG00000227028.2,ENSG00000227471.4,ENSG00000228559.1,ENSG00000228682.2,ENSG00000228789.2,ENSG00000228951.1,ENSG00000228998.3,ENSG00000230533.1,ENSG00000230587.1,ENSG00000231666.1,ENSG00000236740.2,ENSG00000237560.1,ENSG00000239474.2,ENSG00000240654.2,ENSG00000241794.1,ENSG00000242147.1,ENSG00000244094.1,ENSG00000244214.1,ENSG00000248713.1,ENSG00000249082.1,ENSG00000250158.1,ENSG00000251381.2,ENSG00000252279.1,ENSG00000254008.1,ENSG00000255367.1,ENSG00000256812.1,ENSG00000256870.2,ENSG00000257042.1,ENSG00000257084.1,ENSG00000257443.1,ENSG00000257488.1,ENSG00000258018.1,ENSG00000258479.1,ENSG00000258955.1,ENSG00000260581.1,ENSG00000260876.1,ENSG00000264269.1,ENSG00000265142.2,ENSG00000265145.1,ENSG00000265399.1,ENSG00000265479.1,ENSG00000267151.2,ENSG00000269741.1,ENSG00000271959.1</t>
  </si>
  <si>
    <t>UBERON:0008947</t>
  </si>
  <si>
    <t>respiratory primordium</t>
  </si>
  <si>
    <t>CNhs10625,CNhs10635,CNhs11092,CNhs11325,CNhs11329,CNhs11680,CNhs11766,CNhs11786,CNhs11993,CNhs12051,CNhs12054,CNhs12058,CNhs12062,CNhs12084,CNhs12894</t>
  </si>
  <si>
    <t>CATG00000004539.1,CATG00000004772.1,CATG00000006780.1,CATG00000008985.1,CATG00000008986.1,CATG00000011625.1,CATG00000011990.1,CATG00000014509.1,CATG00000016957.1,CATG00000018268.1,CATG00000018958.1,CATG00000019377.1,CATG00000023888.1,CATG00000025824.1,CATG00000028692.1,CATG00000030837.1,CATG00000031391.1,CATG00000032679.1,CATG00000032955.1,CATG00000034601.1,CATG00000042036.1,CATG00000042284.1,CATG00000045442.1,CATG00000046280.1,CATG00000047060.1,CATG00000049436.1,CATG00000049835.1,CATG00000051357.1,CATG00000051748.1,CATG00000052877.1,CATG00000055108.1,CATG00000055197.1,CATG00000056209.1,CATG00000057355.1,CATG00000058898.1,CATG00000066161.1,CATG00000066162.1,CATG00000067812.1,CATG00000067892.1,CATG00000067893.1,CATG00000068130.1,CATG00000074129.1,CATG00000080233.1,CATG00000082568.1,CATG00000082684.1,CATG00000082772.1,CATG00000083449.1,CATG00000087443.1,CATG00000088586.1,CATG00000091534.1,CATG00000092342.1,CATG00000094825.1,CATG00000094880.1,CATG00000096923.1,CATG00000098377.1,CATG00000104953.1,CATG00000109844.1,CATG00000116398.1,ENSG00000013588.5,ENSG00000019186.5,ENSG00000034239.6,ENSG00000039139.9,ENSG00000047936.6,ENSG00000049283.13,ENSG00000052344.11,ENSG00000057149.10,ENSG00000058085.10,ENSG00000062038.9,ENSG00000064270.8,ENSG00000070526.10,ENSG00000075673.7,ENSG00000078081.3,ENSG00000086548.8,ENSG00000087916.7,ENSG00000089225.15,ENSG00000092295.7,ENSG00000099812.6,ENSG00000100558.4,ENSG00000101443.13,ENSG00000102854.10,ENSG00000103067.7,ENSG00000105388.10,ENSG00000105523.3,ENSG00000105877.13,ENSG00000106541.7,ENSG00000108602.13,ENSG00000110195.7,ENSG00000111012.5,ENSG00000111057.6,ENSG00000111319.8,ENSG00000112559.9,ENSG00000117407.12,ENSG00000117472.5,ENSG00000118526.6,ENSG00000120055.5,ENSG00000120471.10,ENSG00000121075.5,ENSG00000124107.5,ENSG00000124143.6,ENSG00000124215.12,ENSG00000124664.6,ENSG00000125731.8,ENSG00000125798.10,ENSG00000127129.5,ENSG00000128422.11,ENSG00000129194.3,ENSG00000129354.7,ENSG00000129514.4,ENSG00000131746.8,ENSG00000132470.9,ENSG00000132698.9,ENSG00000135373.8,ENSG00000135480.10,ENSG00000136327.6,ENSG00000136352.13,ENSG00000136546.9,ENSG00000136918.3,ENSG00000137440.3,ENSG00000137648.12,ENSG00000137857.13,ENSG00000140254.8,ENSG00000140465.9,ENSG00000142273.6,ENSG00000145113.17,ENSG00000147689.12,ENSG00000148346.7,ENSG00000149021.2,ENSG00000153292.11,ENSG00000154080.8,ENSG00000155761.9,ENSG00000156076.5,ENSG00000157765.7,ENSG00000157992.8,ENSG00000159166.9,ENSG00000163362.6,ENSG00000163435.11,ENSG00000163898.5,ENSG00000164078.8,ENSG00000164185.4,ENSG00000164746.9,ENSG00000165474.5,ENSG00000165816.8,ENSG00000165905.12,ENSG00000166145.10,ENSG00000166828.2,ENSG00000167644.7,ENSG00000167646.9,ENSG00000167767.9,ENSG00000168447.6,ENSG00000168907.9,ENSG00000170209.4,ENSG00000170786.8,ENSG00000171124.8,ENSG00000171345.9,ENSG00000171476.17,ENSG00000174640.8,ENSG00000174950.6,ENSG00000175707.7,ENSG00000175793.10,ENSG00000178750.2,ENSG00000179178.6,ENSG00000179593.11,ENSG00000179869.10,ENSG00000180921.6,ENSG00000181885.14,ENSG00000182795.12,ENSG00000183273.2,ENSG00000183914.10,ENSG00000184292.5,ENSG00000184363.5,ENSG00000184697.6,ENSG00000185055.6,ENSG00000185467.7,ENSG00000185499.12,ENSG00000186081.7,ENSG00000186847.5,ENSG00000188910.7,ENSG00000188959.9,ENSG00000189280.3,ENSG00000189334.4,ENSG00000189377.4,ENSG00000189433.5,ENSG00000196188.6,ENSG00000196754.6,ENSG00000196878.8,ENSG00000198643.2,ENSG00000199426.1,ENSG00000203499.6,ENSG00000203697.7,ENSG00000203734.7,ENSG00000204175.4,ENSG00000204385.6,ENSG00000205420.6,ENSG00000206075.9,ENSG00000213853.5,ENSG00000213906.5,ENSG00000214860.4,ENSG00000214999.3,ENSG00000218014.1,ENSG00000224383.3,ENSG00000224511.1,ENSG00000225383.2,ENSG00000227308.2,ENSG00000229415.5,ENSG00000230439.2,ENSG00000231870.4,ENSG00000234602.3,ENSG00000236028.1,ENSG00000236961.1,ENSG00000238120.1,ENSG00000241416.1,ENSG00000243910.3,ENSG00000247844.1,ENSG00000249007.1,ENSG00000251191.3,ENSG00000254142.2,ENSG00000254261.1,ENSG00000255308.1,ENSG00000255399.2,ENSG00000256615.1,ENSG00000257520.1,ENSG00000257671.1,ENSG00000259230.1,ENSG00000260899.1,ENSG00000262302.1,ENSG00000265610.1,ENSG00000265660.1,ENSG00000267881.1,ENSG00000268941.1,ENSG00000273132.1,ENSG00000273138.1</t>
  </si>
  <si>
    <t>UBERON:0009201</t>
  </si>
  <si>
    <t>nephric duct</t>
  </si>
  <si>
    <t>A nephric duct is a tube that drains a primitive kidney[GO].</t>
  </si>
  <si>
    <t>CNhs11333,CNhs12074,CNhs12086,CNhs12121,CNhs12624,CNhs13080</t>
  </si>
  <si>
    <t>CATG00000005569.1,CATG00000006223.1,CATG00000008686.1,CATG00000012956.1,CATG00000018058.1,CATG00000018059.1,CATG00000023238.1,CATG00000024276.1,CATG00000024566.1,CATG00000027999.1,CATG00000028136.1,CATG00000028597.1,CATG00000029033.1,CATG00000029660.1,CATG00000032553.1,CATG00000034713.1,CATG00000035944.1,CATG00000037523.1,CATG00000038217.1,CATG00000038563.1,CATG00000039954.1,CATG00000042583.1,CATG00000042807.1,CATG00000049830.1,CATG00000057003.1,CATG00000057004.1,CATG00000058026.1,CATG00000058583.1,CATG00000062749.1,CATG00000062829.1,CATG00000064355.1,CATG00000071748.1,CATG00000072315.1,CATG00000074711.1,CATG00000075172.1,CATG00000083054.1,CATG00000089786.1,CATG00000093111.1,CATG00000096634.1,CATG00000097856.1,CATG00000105604.1,CATG00000107103.1,CATG00000107384.1,CATG00000113039.1,CATG00000113398.1,CATG00000117069.1,CATG00000117070.1,ENSG00000004399.8,ENSG00000037280.11,ENSG00000064218.4,ENSG00000066056.9,ENSG00000068001.9,ENSG00000074660.11,ENSG00000075891.17,ENSG00000076706.10,ENSG00000078401.6,ENSG00000087237.6,ENSG00000099282.5,ENSG00000100311.12,ENSG00000100918.8,ENSG00000105538.4,ENSG00000106991.9,ENSG00000108511.8,ENSG00000108622.6,ENSG00000108753.8,ENSG00000110799.9,ENSG00000120068.5,ENSG00000124019.9,ENSG00000125378.11,ENSG00000125726.6,ENSG00000125872.7,ENSG00000125878.4,ENSG00000127920.5,ENSG00000128645.11,ENSG00000128709.10,ENSG00000128713.11,ENSG00000128917.5,ENSG00000130307.7,ENSG00000131477.6,ENSG00000132130.7,ENSG00000134871.13,ENSG00000135636.9,ENSG00000139567.8,ENSG00000142798.12,ENSG00000142910.11,ENSG00000144063.3,ENSG00000147113.12,ENSG00000149564.7,ENSG00000150551.10,ENSG00000153162.8,ENSG00000154133.10,ENSG00000158089.10,ENSG00000158683.3,ENSG00000161940.6,ENSG00000165716.5,ENSG00000167874.6,ENSG00000168505.6,ENSG00000169067.2,ENSG00000169291.5,ENSG00000170166.5,ENSG00000170689.8,ENSG00000171388.9,ENSG00000172889.11,ENSG00000173269.9,ENSG00000174059.12,ENSG00000176435.6,ENSG00000176692.4,ENSG00000178343.4,ENSG00000178752.11,ENSG00000179044.11,ENSG00000179776.13,ENSG00000180730.4,ENSG00000183018.4,ENSG00000183615.5,ENSG00000184274.3,ENSG00000184497.8,ENSG00000185112.4,ENSG00000185361.4,ENSG00000187498.10,ENSG00000188064.5,ENSG00000196700.3,ENSG00000197046.7,ENSG00000197245.4,ENSG00000198435.2,ENSG00000198844.6,ENSG00000202318.1,ENSG00000203883.5,ENSG00000204301.5,ENSG00000205502.3,ENSG00000214867.3,ENSG00000216193.2,ENSG00000219797.2,ENSG00000224459.1,ENSG00000226363.3,ENSG00000226762.1,ENSG00000228401.3,ENSG00000228877.2,ENSG00000230258.2,ENSG00000231363.1,ENSG00000231550.1,ENSG00000232814.2,ENSG00000233611.3,ENSG00000236189.2,ENSG00000238970.1,ENSG00000242207.1,ENSG00000248890.1,ENSG00000249751.1,ENSG00000250073.2,ENSG00000250234.1,ENSG00000251257.1,ENSG00000253052.1,ENSG00000253552.3,ENSG00000254943.1,ENSG00000254975.1,ENSG00000255275.3,ENSG00000255462.1,ENSG00000255775.1,ENSG00000256492.1,ENSG00000257596.1,ENSG00000259933.2,ENSG00000260027.3,ENSG00000260880.2,ENSG00000261175.1,ENSG00000262920.1,ENSG00000263380.1,ENSG00000264748.1,ENSG00000267045.1,ENSG00000267107.2,ENSG00000267583.1,ENSG00000269706.1,ENSG00000272473.1,ENSG00000272763.1</t>
  </si>
  <si>
    <t>UBERON:0009663</t>
  </si>
  <si>
    <t>telencephalic nucleus</t>
  </si>
  <si>
    <t>A nucleus of brain that is part of a telencephalon.</t>
  </si>
  <si>
    <t>CNhs10644,CNhs12318,CNhs12319,CNhs12321,CNhs12324,CNhs13801,CNhs13802,CNhs13803,CNhs13912,CNhs14071,CNhs14076,CNhs14082,CNhs14083,CNhs14224,CNhs14549,CNhs14618</t>
  </si>
  <si>
    <t>CATG00000000031.1,CATG00000000442.1,CATG00000000487.1,CATG00000000512.1,CATG00000000711.1,CATG00000000936.1,CATG00000000944.1,CATG00000000960.1,CATG00000001260.1,CATG00000001283.1,CATG00000001384.1,CATG00000001662.1,CATG00000001690.1,CATG00000001710.1,CATG00000001744.1,CATG00000001906.1,CATG00000001994.1,CATG00000002062.1,CATG00000002237.1,CATG00000002447.1,CATG00000002561.1,CATG00000002596.1,CATG00000002663.1,CATG00000002765.1,CATG00000002810.1,CATG00000002936.1,CATG00000003034.1,CATG00000003125.1,CATG00000003136.1,CATG00000003266.1,CATG00000003278.1,CATG00000003285.1,CATG00000003289.1,CATG00000003291.1,CATG00000003300.1,CATG00000003303.1,CATG00000003309.1,CATG00000003315.1,CATG00000003317.1,CATG00000003318.1,CATG00000003325.1,CATG00000003328.1,CATG00000003338.1,CATG00000003410.1,CATG00000003470.1,CATG00000003607.1,CATG00000003736.1,CATG00000003745.1,CATG00000003768.1,CATG00000003830.1,CATG00000003891.1,CATG00000003993.1,CATG00000004036.1,CATG00000004052.1,CATG00000004114.1,CATG00000004151.1,CATG00000004224.1,CATG00000004252.1,CATG00000004455.1,CATG00000004478.1,CATG00000004493.1,CATG00000004618.1,CATG00000004816.1,CATG00000004823.1,CATG00000004825.1,CATG00000004844.1,CATG00000004846.1,CATG00000004887.1,CATG00000004937.1,CATG00000005088.1,CATG00000005139.1,CATG00000005272.1,CATG00000005391.1,CATG00000005700.1,CATG00000005717.1,CATG00000005734.1,CATG00000005759.1,CATG00000005849.1,CATG00000005899.1,CATG00000005942.1,CATG00000006034.1,CATG00000006044.1,CATG00000006092.1,CATG00000006449.1,CATG00000006466.1,CATG00000006482.1,CATG00000006484.1,CATG00000006500.1,CATG00000006868.1,CATG00000006926.1,CATG00000006970.1,CATG00000007046.1,CATG00000007117.1,CATG00000007174.1,CATG00000007212.1,CATG00000007231.1,CATG00000007243.1,CATG00000007282.1,CATG00000007338.1,CATG00000007354.1,CATG00000007374.1,CATG00000007389.1,CATG00000007495.1,CATG00000007547.1,CATG00000007594.1,CATG00000007639.1,CATG00000007655.1,CATG00000007912.1,CATG00000007993.1,CATG00000008033.1,CATG00000008128.1,CATG00000008313.1,CATG00000008704.1,CATG00000008825.1,CATG00000008896.1,CATG00000008904.1,CATG00000008939.1,CATG00000008952.1,CATG00000009232.1,CATG00000009483.1,CATG00000009624.1,CATG00000009677.1,CATG00000009695.1,CATG00000009732.1,CATG00000009771.1,CATG00000009893.1,CATG00000010259.1,CATG00000010315.1,CATG00000010384.1,CATG00000010404.1,CATG00000010431.1,CATG00000010474.1,CATG00000010477.1,CATG00000010520.1,CATG00000010577.1,CATG00000010790.1,CATG00000010877.1,CATG00000010950.1,CATG00000010993.1,CATG00000011038.1,CATG00000011157.1,CATG00000011431.1,CATG00000011645.1,CATG00000011673.1,CATG00000011702.1,CATG00000012069.1,CATG00000012173.1,CATG00000012430.1,CATG00000012476.1,CATG00000012584.1,CATG00000012933.1,CATG00000013067.1,CATG00000013188.1,CATG00000013221.1,CATG00000013286.1,CATG00000013468.1,CATG00000013480.1,CATG00000013625.1,CATG00000013691.1,CATG00000013817.1,CATG00000014029.1,CATG00000014051.1,CATG00000014113.1,CATG00000014149.1,CATG00000014150.1,CATG00000014242.1,CATG00000014567.1,CATG00000014654.1,CATG00000014655.1,CATG00000014738.1,CATG00000014777.1,CATG00000014863.1,CATG00000015185.1,CATG00000015243.1,CATG00000015431.1,CATG00000015453.1,CATG00000015546.1,CATG00000015649.1,CATG00000015778.1,CATG00000015838.1,CATG00000015858.1,CATG00000015859.1,CATG00000015888.1,CATG00000016119.1,CATG00000016219.1,CATG00000016250.1,CATG00000016252.1,CATG00000016305.1,CATG00000016319.1,CATG00000016393.1,CATG00000016466.1,CATG00000016469.1,CATG00000016481.1,CATG00000016519.1,CATG00000016531.1,CATG00000016552.1,CATG00000016559.1,CATG00000016576.1,CATG00000016577.1,CATG00000016634.1,CATG00000016638.1,CATG00000016645.1,CATG00000016744.1,CATG00000016764.1,CATG00000016787.1,CATG00000016913.1,CATG00000016977.1,CATG00000017160.1,CATG00000017254.1,CATG00000017361.1,CATG00000017368.1,CATG00000017373.1,CATG00000017381.1,CATG00000017469.1,CATG00000017549.1,CATG00000017615.1,CATG00000017658.1,CATG00000017664.1,CATG00000017981.1,CATG00000017985.1,CATG00000018046.1,CATG00000018090.1,CATG00000018150.1,CATG00000018363.1,CATG00000018450.1,CATG00000018492.1,CATG00000019179.1,CATG00000019277.1,CATG00000019279.1,CATG00000019302.1,CATG00000019327.1,CATG00000019375.1,CATG00000019478.1,CATG00000019507.1,CATG00000019613.1,CATG00000019662.1,CATG00000019663.1,CATG00000019683.1,CATG00000019689.1,CATG00000019720.1,CATG00000019756.1,CATG00000019782.1,CATG00000019898.1,CATG00000020016.1,CATG00000020266.1,CATG00000020280.1,CATG00000020292.1,CATG00000020370.1,CATG00000020415.1,CATG00000020634.1,CATG00000020689.1,CATG00000020733.1,CATG00000020788.1,CATG00000020924.1,CATG00000021011.1,CATG00000021387.1,CATG00000021389.1,CATG00000021393.1,CATG00000021421.1,CATG00000021542.1,CATG00000021813.1,CATG00000021852.1,CATG00000021927.1,CATG00000022055.1,CATG00000022083.1,CATG00000022184.1,CATG00000022304.1,CATG00000022351.1,CATG00000022352.1,CATG00000022360.1,CATG00000022433.1,CATG00000022467.1,CATG00000022514.1,CATG00000022620.1,CATG00000022681.1,CATG00000022758.1,CATG00000023012.1,CATG00000023145.1,CATG00000023179.1,CATG00000023206.1,CATG00000023353.1,CATG00000023400.1,CATG00000023415.1,CATG00000023581.1,CATG00000023701.1,CATG00000023732.1,CATG00000023739.1,CATG00000023929.1,CATG00000023958.1,CATG00000023974.1,CATG00000023998.1,CATG00000024064.1,CATG00000024079.1,CATG00000024243.1,CATG00000024255.1,CATG00000024386.1,CATG00000024584.1,CATG00000024618.1,CATG00000024786.1,CATG00000024848.1,CATG00000024850.1,CATG00000025051.1,CATG00000025169.1,CATG00000025177.1,CATG00000025251.1,CATG00000025282.1,CATG00000025349.1,CATG00000025376.1,CATG00000025521.1,CATG00000025555.1,CATG00000025559.1,CATG00000025570.1,CATG00000025620.1,CATG00000025949.1,CATG00000026054.1,CATG00000026180.1,CATG00000026187.1,CATG00000026197.1,CATG00000026266.1,CATG00000026394.1,CATG00000026405.1,CATG00000026412.1,CATG00000026456.1,CATG00000026480.1,CATG00000026501.1,CATG00000026718.1,CATG00000026916.1,CATG00000026931.1,CATG00000027034.1,CATG00000027158.1,CATG00000027292.1,CATG00000027321.1,CATG00000027323.1,CATG00000027391.1,CATG00000027394.1,CATG00000027405.1,CATG00000027415.1,CATG00000027416.1,CATG00000027520.1,CATG00000027674.1,CATG00000027712.1,CATG00000027736.1,CATG00000027882.1,CATG00000027900.1,CATG00000027980.1,CATG00000028006.1,CATG00000028017.1,CATG00000028019.1,CATG00000028157.1,CATG00000028266.1,CATG00000028352.1,CATG00000028383.1,CATG00000028401.1,CATG00000028560.1,CATG00000028576.1,CATG00000028610.1,CATG00000028744.1,CATG00000028758.1,CATG00000028769.1,CATG00000028782.1,CATG00000028979.1,CATG00000029148.1,CATG00000029163.1,CATG00000029169.1,CATG00000029264.1,CATG00000029341.1,CATG00000029342.1,CATG00000029344.1,CATG00000029423.1,CATG00000029636.1,CATG00000029652.1,CATG00000029682.1,CATG00000029705.1,CATG00000029818.1,CATG00000030035.1,CATG00000030089.1,CATG00000030323.1,CATG00000030327.1,CATG00000030451.1,CATG00000030455.1,CATG00000030502.1,CATG00000030505.1,CATG00000030559.1,CATG00000030619.1,CATG00000030640.1,CATG00000030675.1,CATG00000030910.1,CATG00000030954.1,CATG00000031006.1,CATG00000031007.1,CATG00000031045.1,CATG00000031061.1,CATG00000031145.1,CATG00000031514.1,CATG00000031515.1,CATG00000031558.1,CATG00000031689.1,CATG00000031717.1,CATG00000031747.1,CATG00000032049.1,CATG00000032056.1,CATG00000032326.1,CATG00000032438.1,CATG00000032473.1,CATG00000032558.1,CATG00000032684.1,CATG00000032887.1,CATG00000032942.1,CATG00000032956.1,CATG00000033011.1,CATG00000033033.1,CATG00000033149.1,CATG00000033163.1,CATG00000033216.1,CATG00000033233.1,CATG00000033262.1,CATG00000033335.1,CATG00000033368.1,CATG00000033583.1,CATG00000033585.1,CATG00000033586.1,CATG00000033720.1,CATG00000033751.1,CATG00000033794.1,CATG00000033819.1,CATG00000033842.1,CATG00000033858.1,CATG00000033958.1,CATG00000034013.1,CATG00000034145.1,CATG00000034150.1,CATG00000034323.1,CATG00000034480.1,CATG00000034550.1,CATG00000034556.1,CATG00000034705.1,CATG00000034893.1,CATG00000035056.1,CATG00000035337.1,CATG00000035391.1,CATG00000035401.1,CATG00000035422.1,CATG00000035533.1,CATG00000035584.1,CATG00000035623.1,CATG00000035657.1,CATG00000035737.1,CATG00000036148.1,CATG00000036166.1,CATG00000036176.1,CATG00000036274.1,CATG00000036276.1,CATG00000036308.1,CATG00000036309.1,CATG00000036320.1,CATG00000036494.1,CATG00000036498.1,CATG00000036566.1,CATG00000036572.1,CATG00000036573.1,CATG00000036575.1,CATG00000036619.1,CATG00000036627.1,CATG00000036629.1,CATG00000036631.1,CATG00000036731.1,CATG00000036734.1,CATG00000036860.1,CATG00000036918.1,CATG00000036995.1,CATG00000037089.1,CATG00000037098.1,CATG00000037257.1,CATG00000037260.1,CATG00000037274.1,CATG00000037297.1,CATG00000037308.1,CATG00000037518.1,CATG00000037536.1,CATG00000037610.1,CATG00000037626.1,CATG00000037767.1,CATG00000037768.1,CATG00000037923.1,CATG00000037925.1,CATG00000038026.1,CATG00000038035.1,CATG00000038041.1,CATG00000038123.1,CATG00000038161.1,CATG00000038213.1,CATG00000038236.1,CATG00000038289.1,CATG00000038299.1,CATG00000038373.1,CATG00000038418.1,CATG00000038598.1,CATG00000038846.1,CATG00000038847.1,CATG00000039004.1,CATG00000039020.1,CATG00000039024.1,CATG00000039087.1,CATG00000039123.1,CATG00000039173.1,CATG00000039215.1,CATG00000039265.1,CATG00000039308.1,CATG00000039419.1,CATG00000039453.1,CATG00000039482.1,CATG00000039534.1,CATG00000039579.1,CATG00000039603.1,CATG00000039616.1,CATG00000039617.1,CATG00000039741.1,CATG00000039757.1,CATG00000039759.1,CATG00000039769.1,CATG00000039771.1,CATG00000039787.1,CATG00000039844.1,CATG00000039846.1,CATG00000039860.1,CATG00000039888.1,CATG00000039925.1,CATG00000039926.1,CATG00000039927.1,CATG00000039993.1,CATG00000039999.1,CATG00000040048.1,CATG00000040147.1,CATG00000040236.1,CATG00000040485.1,CATG00000040494.1,CATG00000040513.1,CATG00000040535.1,CATG00000040561.1,CATG00000040659.1,CATG00000040724.1,CATG00000040787.1,CATG00000040833.1,CATG00000040843.1,CATG00000040846.1,CATG00000040897.1,CATG00000040933.1,CATG00000041066.1,CATG00000041127.1,CATG00000041202.1,CATG00000041207.1,CATG00000041222.1,CATG00000041247.1,CATG00000041253.1,CATG00000041270.1,CATG00000041274.1,CATG00000041275.1,CATG00000041286.1,CATG00000041354.1,CATG00000041437.1,CATG00000041439.1,CATG00000041483.1,CATG00000041516.1,CATG00000041542.1,CATG00000041615.1,CATG00000042135.1,CATG00000042171.1,CATG00000042190.1,CATG00000042255.1,CATG00000042286.1,CATG00000042287.1,CATG00000042289.1,CATG00000042296.1,CATG00000042498.1,CATG00000042653.1,CATG00000042732.1,CATG00000042776.1,CATG00000042811.1,CATG00000042818.1,CATG00000042820.1,CATG00000042823.1,CATG00000042856.1,CATG00000043113.1,CATG00000043300.1,CATG00000043513.1,CATG00000043524.1,CATG00000043538.1,CATG00000043544.1,CATG00000043546.1,CATG00000043701.1,CATG00000043808.1,CATG00000043822.1,CATG00000043878.1,CATG00000043919.1,CATG00000043962.1,CATG00000043965.1,CATG00000044079.1,CATG00000044244.1,CATG00000044367.1,CATG00000044376.1,CATG00000044430.1,CATG00000044545.1,CATG00000044585.1,CATG00000044635.1,CATG00000044642.1,CATG00000044670.1,CATG00000044864.1,CATG00000044981.1,CATG00000045084.1,CATG00000045085.1,CATG00000045099.1,CATG00000045238.1,CATG00000045258.1,CATG00000045374.1,CATG00000045387.1,CATG00000045466.1,CATG00000045509.1,CATG00000045621.1,CATG00000045631.1,CATG00000045800.1,CATG00000045888.1,CATG00000046035.1,CATG00000046447.1,CATG00000046805.1,CATG00000046872.1,CATG00000046881.1,CATG00000046943.1,CATG00000046958.1,CATG00000046961.1,CATG00000047024.1,CATG00000047027.1,CATG00000047038.1,CATG00000047049.1,CATG00000047069.1,CATG00000047222.1,CATG00000047287.1,CATG00000047323.1,CATG00000047364.1,CATG00000047453.1,CATG00000047487.1,CATG00000047489.1,CATG00000047636.1,CATG00000047858.1,CATG00000047893.1,CATG00000047911.1,CATG00000047935.1,CATG00000048152.1,CATG00000048179.1,CATG00000048359.1,CATG00000048482.1,CATG00000048508.1,CATG00000048737.1,CATG00000049006.1,CATG00000049026.1,CATG00000049110.1,CATG00000049133.1,CATG00000049336.1,CATG00000049366.1,CATG00000049425.1,CATG00000049514.1,CATG00000049920.1,CATG00000049923.1,CATG00000049924.1,CATG00000049947.1,CATG00000049954.1,CATG00000050150.1,CATG00000050209.1,CATG00000050337.1,CATG00000050359.1,CATG00000050771.1,CATG00000050870.1,CATG00000051058.1,CATG00000051130.1,CATG00000051235.1,CATG00000051350.1,CATG00000051535.1,CATG00000051571.1,CATG00000051645.1,CATG00000051699.1,CATG00000051723.1,CATG00000051761.1,CATG00000051849.1,CATG00000051891.1,CATG00000052113.1,CATG00000052141.1,CATG00000052142.1,CATG00000052162.1,CATG00000052298.1,CATG00000052345.1,CATG00000052348.1,CATG00000052531.1,CATG00000052649.1,CATG00000052650.1,CATG00000052670.1,CATG00000052799.1,CATG00000052819.1,CATG00000052919.1,CATG00000052961.1,CATG00000053067.1,CATG00000053087.1,CATG00000053133.1,CATG00000053183.1,CATG00000053184.1,CATG00000053198.1,CATG00000053286.1,CATG00000053329.1,CATG00000053334.1,CATG00000053385.1,CATG00000053427.1,CATG00000053464.1,CATG00000053477.1,CATG00000053610.1,CATG00000053862.1,CATG00000053864.1,CATG00000053878.1,CATG00000053901.1,CATG00000053929.1,CATG00000054017.1,CATG00000054033.1,CATG00000054046.1,CATG00000054234.1,CATG00000054284.1,CATG00000054354.1,CATG00000054413.1,CATG00000054518.1,CATG00000054527.1,CATG00000054642.1,CATG00000054646.1,CATG00000054693.1,CATG00000055021.1,CATG00000055083.1,CATG00000055132.1,CATG00000055258.1,CATG00000055307.1,CATG00000055381.1,CATG00000055463.1,CATG00000055877.1,CATG00000055882.1,CATG00000056019.1,CATG00000056050.1,CATG00000056063.1,CATG00000056188.1,CATG00000056232.1,CATG00000056280.1,CATG00000056574.1,CATG00000056897.1,CATG00000056934.1,CATG00000056944.1,CATG00000057064.1,CATG00000057103.1,CATG00000057149.1,CATG00000057229.1,CATG00000057268.1,CATG00000057297.1,CATG00000057342.1,CATG00000057421.1,CATG00000057564.1,CATG00000057570.1,CATG00000057664.1,CATG00000057669.1,CATG00000057733.1,CATG00000057756.1,CATG00000057762.1,CATG00000057817.1,CATG00000057964.1,CATG00000057992.1,CATG00000057998.1,CATG00000058006.1,CATG00000058020.1,CATG00000058059.1,CATG00000058072.1,CATG00000058112.1,CATG00000058120.1,CATG00000058125.1,CATG00000058251.1,CATG00000058274.1,CATG00000058334.1,CATG00000058488.1,CATG00000058545.1,CATG00000058619.1,CATG00000058672.1,CATG00000058738.1,CATG00000058866.1,CATG00000058915.1,CATG00000059162.1,CATG00000059212.1,CATG00000059224.1,CATG00000059257.1,CATG00000059285.1,CATG00000059456.1,CATG00000059477.1,CATG00000059598.1,CATG00000059618.1,CATG00000059787.1,CATG00000060044.1,CATG00000060068.1,CATG00000060069.1,CATG00000060295.1,CATG00000060361.1,CATG00000060405.1,CATG00000060519.1,CATG00000060563.1,CATG00000060668.1,CATG00000060696.1,CATG00000060721.1,CATG00000060795.1,CATG00000060811.1,CATG00000060819.1,CATG00000060862.1,CATG00000060867.1,CATG00000060907.1,CATG00000061008.1,CATG00000061010.1,CATG00000061114.1,CATG00000061170.1,CATG00000061182.1,CATG00000061213.1,CATG00000061390.1,CATG00000061487.1,CATG00000061501.1,CATG00000061587.1,CATG00000061639.1,CATG00000061768.1,CATG00000061804.1,CATG00000061913.1,CATG00000061929.1,CATG00000061961.1,CATG00000061966.1,CATG00000061968.1,CATG00000062037.1,CATG00000062054.1,CATG00000062195.1,CATG00000062196.1,CATG00000062238.1,CATG00000062280.1,CATG00000062380.1,CATG00000062416.1,CATG00000062446.1,CATG00000062448.1,CATG00000062514.1,CATG00000062678.1,CATG00000062725.1,CATG00000062788.1,CATG00000062802.1,CATG00000062875.1,CATG00000062971.1,CATG00000062986.1,CATG00000063058.1,CATG00000063126.1,CATG00000063159.1,CATG00000063189.1,CATG00000063343.1,CATG00000063534.1,CATG00000063589.1,CATG00000063691.1,CATG00000063720.1,CATG00000063727.1,CATG00000064074.1,CATG00000064217.1,CATG00000064299.1,CATG00000064422.1,CATG00000064470.1,CATG00000064694.1,CATG00000064744.1,CATG00000064750.1,CATG00000064897.1,CATG00000064916.1,CATG00000064965.1,CATG00000065037.1,CATG00000065054.1,CATG00000065324.1,CATG00000065672.1,CATG00000065719.1,CATG00000065722.1,CATG00000065811.1,CATG00000065849.1,CATG00000065920.1,CATG00000065958.1,CATG00000065998.1,CATG00000066030.1,CATG00000066034.1,CATG00000066151.1,CATG00000066191.1,CATG00000066212.1,CATG00000066268.1,CATG00000066476.1,CATG00000066647.1,CATG00000066648.1,CATG00000066837.1,CATG00000066868.1,CATG00000067038.1,CATG00000067071.1,CATG00000067116.1,CATG00000067417.1,CATG00000067418.1,CATG00000067423.1,CATG00000067466.1,CATG00000067469.1,CATG00000067478.1,CATG00000067526.1,CATG00000067617.1,CATG00000067670.1,CATG00000067712.1,CATG00000067992.1,CATG00000068171.1,CATG00000068251.1,CATG00000068391.1,CATG00000068571.1,CATG00000068644.1,CATG00000068824.1,CATG00000068900.1,CATG00000068978.1,CATG00000068982.1,CATG00000069194.1,CATG00000069256.1,CATG00000069449.1,CATG00000069480.1,CATG00000069907.1,CATG00000069947.1,CATG00000070055.1,CATG00000070175.1,CATG00000070412.1,CATG00000070521.1,CATG00000070950.1,CATG00000070951.1,CATG00000071006.1,CATG00000071009.1,CATG00000071146.1,CATG00000071161.1,CATG00000071168.1,CATG00000071656.1,CATG00000071657.1,CATG00000071701.1,CATG00000071708.1,CATG00000071776.1,CATG00000071884.1,CATG00000071904.1,CATG00000071965.1,CATG00000072013.1,CATG00000072018.1,CATG00000072049.1,CATG00000072098.1,CATG00000072102.1,CATG00000072220.1,CATG00000072343.1,CATG00000072362.1,CATG00000072405.1,CATG00000072454.1,CATG00000072456.1,CATG00000072458.1,CATG00000072593.1,CATG00000072634.1,CATG00000072770.1,CATG00000073065.1,CATG00000073067.1,CATG00000073082.1,CATG00000073171.1,CATG00000073242.1,CATG00000073288.1,CATG00000073532.1,CATG00000073548.1,CATG00000073720.1,CATG00000073851.1,CATG00000073889.1,CATG00000074011.1,CATG00000074070.1,CATG00000074072.1,CATG00000074074.1,CATG00000074406.1,CATG00000074415.1,CATG00000074419.1,CATG00000074492.1,CATG00000074518.1,CATG00000074619.1,CATG00000074664.1,CATG00000074691.1,CATG00000074717.1,CATG00000074850.1,CATG00000074857.1,CATG00000075005.1,CATG00000075119.1,CATG00000075144.1,CATG00000075148.1,CATG00000075150.1,CATG00000075151.1,CATG00000075184.1,CATG00000075188.1,CATG00000075192.1,CATG00000075194.1,CATG00000075203.1,CATG00000075290.1,CATG00000075349.1,CATG00000075373.1,CATG00000075498.1,CATG00000075616.1,CATG00000075973.1,CATG00000076307.1,CATG00000076514.1,CATG00000076574.1,CATG00000076708.1,CATG00000076863.1,CATG00000076883.1,CATG00000076886.1,CATG00000076945.1,CATG00000076989.1,CATG00000076994.1,CATG00000077031.1,CATG00000077233.1,CATG00000077393.1,CATG00000077438.1,CATG00000077499.1,CATG00000077514.1,CATG00000077624.1,CATG00000077719.1,CATG00000077729.1,CATG00000077739.1,CATG00000077761.1,CATG00000077809.1,CATG00000077851.1,CATG00000077872.1,CATG00000078144.1,CATG00000078153.1,CATG00000078202.1,CATG00000078238.1,CATG00000078295.1,CATG00000078703.1,CATG00000078817.1,CATG00000078836.1,CATG00000078881.1,CATG00000078942.1,CATG00000078951.1,CATG00000079011.1,CATG00000079065.1,CATG00000079092.1,CATG00000079519.1,CATG00000079525.1,CATG00000079668.1,CATG00000079984.1,CATG00000080008.1,CATG00000080033.1,CATG00000080162.1,CATG00000080174.1,CATG00000080176.1,CATG00000080192.1,CATG00000080231.1,CATG00000080370.1,CATG00000080416.1,CATG00000080429.1,CATG00000080439.1,CATG00000080447.1,CATG00000080531.1,CATG00000080713.1,CATG00000080797.1,CATG00000080922.1,CATG00000081067.1,CATG00000081154.1,CATG00000081169.1,CATG00000081189.1,CATG00000081364.1,CATG00000081376.1,CATG00000081381.1,CATG00000081408.1,CATG00000081468.1,CATG00000081524.1,CATG00000081561.1,CATG00000081943.1,CATG00000081952.1,CATG00000081959.1,CATG00000082071.1,CATG00000082106.1,CATG00000082126.1,CATG00000082239.1,CATG00000082241.1,CATG00000082306.1,CATG00000082354.1,CATG00000082414.1,CATG00000082419.1,CATG00000082615.1,CATG00000082696.1,CATG00000082803.1,CATG00000082809.1,CATG00000082943.1,CATG00000083004.1,CATG00000083222.1,CATG00000083504.1,CATG00000083657.1,CATG00000083669.1,CATG00000083770.1,CATG00000083795.1,CATG00000083808.1,CATG00000083874.1,CATG00000083913.1,CATG00000084208.1,CATG00000084307.1,CATG00000084507.1,CATG00000084554.1,CATG00000084649.1,CATG00000084804.1,CATG00000084819.1,CATG00000084834.1,CATG00000084862.1,CATG00000084905.1,CATG00000084933.1,CATG00000084956.1,CATG00000085038.1,CATG00000085310.1,CATG00000085339.1,CATG00000085368.1,CATG00000085406.1,CATG00000085433.1,CATG00000085644.1,CATG00000085674.1,CATG00000085679.1,CATG00000085686.1,CATG00000085699.1,CATG00000085700.1,CATG00000085714.1,CATG00000085716.1,CATG00000085737.1,CATG00000085745.1,CATG00000086390.1,CATG00000086414.1,CATG00000086553.1,CATG00000086682.1,CATG00000086831.1,CATG00000086845.1,CATG00000086855.1,CATG00000086863.1,CATG00000086881.1,CATG00000086894.1,CATG00000086895.1,CATG00000087050.1,CATG00000087051.1,CATG00000087178.1,CATG00000087197.1,CATG00000087322.1,CATG00000087490.1,CATG00000087606.1,CATG00000088014.1,CATG00000088033.1,CATG00000088041.1,CATG00000088098.1,CATG00000088143.1,CATG00000088294.1,CATG00000088394.1,CATG00000088473.1,CATG00000088656.1,CATG00000088674.1,CATG00000088678.1,CATG00000088683.1,CATG00000088763.1,CATG00000088791.1,CATG00000088796.1,CATG00000088862.1,CATG00000088994.1,CATG00000089220.1,CATG00000089225.1,CATG00000089308.1,CATG00000089352.1,CATG00000089402.1,CATG00000089459.1,CATG00000089581.1,CATG00000089585.1,CATG00000089590.1,CATG00000089680.1,CATG00000089684.1,CATG00000089825.1,CATG00000090028.1,CATG00000090147.1,CATG00000090190.1,CATG00000090250.1,CATG00000090688.1,CATG00000090731.1,CATG00000090754.1,CATG00000090759.1,CATG00000090761.1,CATG00000090764.1,CATG00000090770.1,CATG00000090771.1,CATG00000090776.1,CATG00000090792.1,CATG00000090797.1,CATG00000090844.1,CATG00000090961.1,CATG00000091112.1,CATG00000091247.1,CATG00000091287.1,CATG00000091305.1,CATG00000091387.1,CATG00000091726.1,CATG00000091736.1,CATG00000091894.1,CATG00000091904.1,CATG00000092121.1,CATG00000092165.1,CATG00000092239.1,CATG00000092298.1,CATG00000092300.1,CATG00000092318.1,CATG00000092345.1,CATG00000092542.1,CATG00000092544.1,CATG00000092551.1,CATG00000092568.1,CATG00000092575.1,CATG00000092578.1,CATG00000092581.1,CATG00000092598.1,CATG00000092603.1,CATG00000092610.1,CATG00000092653.1,CATG00000092810.1,CATG00000092891.1,CATG00000092952.1,CATG00000093063.1,CATG00000093160.1,CATG00000093280.1,CATG00000093297.1,CATG00000093350.1,CATG00000093365.1,CATG00000093373.1,CATG00000093518.1,CATG00000093672.1,CATG00000093674.1,CATG00000093936.1,CATG00000093989.1,CATG00000093999.1,CATG00000094057.1,CATG00000094140.1,CATG00000094163.1,CATG00000094169.1,CATG00000094237.1,CATG00000094316.1,CATG00000094466.1,CATG00000094716.1,CATG00000094721.1,CATG00000094728.1,CATG00000094887.1,CATG00000095041.1,CATG00000095118.1,CATG00000095248.1,CATG00000095444.1,CATG00000095531.1,CATG00000095582.1,CATG00000095605.1,CATG00000095666.1,CATG00000095701.1,CATG00000095755.1,CATG00000095763.1,CATG00000095815.1,CATG00000095965.1,CATG00000095982.1,CATG00000095985.1,CATG00000096042.1,CATG00000096069.1,CATG00000096087.1,CATG00000096140.1,CATG00000096171.1,CATG00000096186.1,CATG00000096261.1,CATG00000096332.1,CATG00000096385.1,CATG00000096501.1,CATG00000096524.1,CATG00000096538.1,CATG00000096563.1,CATG00000096714.1,CATG00000096977.1,CATG00000097055.1,CATG00000097059.1,CATG00000097082.1,CATG00000097211.1,CATG00000097357.1,CATG00000097360.1,CATG00000097445.1,CATG00000097451.1,CATG00000097465.1,CATG00000097554.1,CATG00000097560.1,CATG00000097652.1,CATG00000097660.1,CATG00000097665.1,CATG00000097673.1,CATG00000097736.1,CATG00000097758.1,CATG00000097794.1,CATG00000097867.1,CATG00000097894.1,CATG00000097905.1,CATG00000097943.1,CATG00000097991.1,CATG00000098071.1,CATG00000098146.1,CATG00000098250.1,CATG00000098338.1,CATG00000098466.1,CATG00000098696.1,CATG00000098703.1,CATG00000098907.1,CATG00000099034.1,CATG00000099135.1,CATG00000099385.1,CATG00000099457.1,CATG00000099461.1,CATG00000099522.1,CATG00000099523.1,CATG00000099557.1,CATG00000099569.1,CATG00000099597.1,CATG00000099926.1,CATG00000100022.1,CATG00000100181.1,CATG00000100233.1,CATG00000100290.1,CATG00000100319.1,CATG00000100509.1,CATG00000100663.1,CATG00000100664.1,CATG00000100676.1,CATG00000100855.1,CATG00000100975.1,CATG00000101011.1,CATG00000101245.1,CATG00000101272.1,CATG00000101344.1,CATG00000101373.1,CATG00000101393.1,CATG00000101402.1,CATG00000101427.1,CATG00000101468.1,CATG00000101480.1,CATG00000101520.1,CATG00000101639.1,CATG00000101644.1,CATG00000101660.1,CATG00000101757.1,CATG00000101766.1,CATG00000101789.1,CATG00000101811.1,CATG00000101985.1,CATG00000102004.1,CATG00000102128.1,CATG00000102142.1,CATG00000102353.1,CATG00000102414.1,CATG00000102429.1,CATG00000102567.1,CATG00000102592.1,CATG00000102807.1,CATG00000102808.1,CATG00000102810.1,CATG00000103048.1,CATG00000103117.1,CATG00000103455.1,CATG00000103509.1,CATG00000103763.1,CATG00000104128.1,CATG00000104172.1,CATG00000104381.1,CATG00000104407.1,CATG00000104457.1,CATG00000104472.1,CATG00000104591.1,CATG00000104592.1,CATG00000104902.1,CATG00000104911.1,CATG00000104942.1,CATG00000105255.1,CATG00000105259.1,CATG00000105265.1,CATG00000105286.1,CATG00000105412.1,CATG00000105464.1,CATG00000105544.1,CATG00000105748.1,CATG00000105769.1,CATG00000105770.1,CATG00000105927.1,CATG00000106073.1,CATG00000106110.1,CATG00000106211.1,CATG00000106259.1,CATG00000106279.1,CATG00000106511.1,CATG00000106639.1,CATG00000106777.1,CATG00000106897.1,CATG00000106979.1,CATG00000107019.1,CATG00000107058.1,CATG00000107157.1,CATG00000107245.1,CATG00000107276.1,CATG00000107354.1,CATG00000107433.1,CATG00000107457.1,CATG00000107494.1,CATG00000107529.1,CATG00000107608.1,CATG00000107762.1,CATG00000107951.1,CATG00000108026.1,CATG00000108031.1,CATG00000108296.1,CATG00000108306.1,CATG00000108345.1,CATG00000108379.1,CATG00000108424.1,CATG00000108477.1,CATG00000108524.1,CATG00000108541.1,CATG00000108656.1,CATG00000108673.1,CATG00000108674.1,CATG00000108830.1,CATG00000108835.1,CATG00000108839.1,CATG00000108976.1,CATG00000108992.1,CATG00000109046.1,CATG00000109065.1,CATG00000109118.1,CATG00000109141.1,CATG00000109254.1,CATG00000109636.1,CATG00000109735.1,CATG00000109763.1,CATG00000109807.1,CATG00000109851.1,CATG00000109856.1,CATG00000109912.1,CATG00000109959.1,CATG00000109967.1,CATG00000110023.1,CATG00000110095.1,CATG00000110224.1,CATG00000110387.1,CATG00000110402.1,CATG00000110403.1,CATG00000110436.1,CATG00000110751.1,CATG00000110752.1,CATG00000110764.1,CATG00000110765.1,CATG00000110773.1,CATG00000110795.1,CATG00000110805.1,CATG00000110816.1,CATG00000110822.1,CATG00000111063.1,CATG00000111065.1,CATG00000111125.1,CATG00000111174.1,CATG00000111196.1,CATG00000111198.1,CATG00000111602.1,CATG00000111609.1,CATG00000111634.1,CATG00000112015.1,CATG00000112074.1,CATG00000112143.1,CATG00000112146.1,CATG00000112223.1,CATG00000112227.1,CATG00000112398.1,CATG00000112521.1,CATG00000112574.1,CATG00000112641.1,CATG00000112642.1,CATG00000112643.1,CATG00000112646.1,CATG00000112696.1,CATG00000112709.1,CATG00000112790.1,CATG00000112948.1,CATG00000113223.1,CATG00000113318.1,CATG00000113398.1,CATG00000113673.1,CATG00000113677.1,CATG00000113693.1,CATG00000113699.1,CATG00000114144.1,CATG00000114145.1,CATG00000114148.1,CATG00000114165.1,CATG00000114167.1,CATG00000114354.1,CATG00000114514.1,CATG00000114593.1,CATG00000114605.1,CATG00000114724.1,CATG00000115249.1,CATG00000115640.1,CATG00000115855.1,CATG00000115891.1,CATG00000115988.1,CATG00000115992.1,CATG00000116003.1,CATG00000116086.1,CATG00000116115.1,CATG00000116175.1,CATG00000116207.1,CATG00000116213.1,CATG00000116216.1,CATG00000116275.1,CATG00000116280.1,CATG00000116360.1,CATG00000116524.1,CATG00000116526.1,CATG00000116531.1,CATG00000116577.1,CATG00000116622.1,CATG00000116820.1,CATG00000116822.1,CATG00000116885.1,CATG00000116914.1,CATG00000116951.1,CATG00000116995.1,CATG00000117002.1,CATG00000117005.1,CATG00000117022.1,CATG00000117056.1,CATG00000117097.1,CATG00000117214.1,CATG00000117224.1,CATG00000117227.1,CATG00000117243.1,CATG00000117352.1,CATG00000117364.1,CATG00000117428.1,CATG00000117479.1,CATG00000117523.1,CATG00000117524.1,CATG00000117549.1,CATG00000117568.1,CATG00000117610.1,CATG00000117623.1,CATG00000117630.1,CATG00000117636.1,CATG00000117657.1,CATG00000117677.1,CATG00000117761.1,CATG00000117900.1,CATG00000117930.1,CATG00000118066.1,CATG00000118075.1,CATG00000118221.1,CATG00000118225.1,CATG00000118287.1,CATG00000118331.1,CATG00000118375.1,CATG00000118395.1,CATG00000118425.1,ENSG00000001561.6,ENSG00000001629.5,ENSG00000003096.9,ENSG00000003987.9,ENSG00000004777.14,ENSG00000005379.11,ENSG00000005513.9,ENSG00000005981.8,ENSG00000006116.3,ENSG00000006128.7,ENSG00000006210.6,ENSG00000006377.9,ENSG00000006611.11,ENSG00000006747.10,ENSG00000007174.13,ENSG00000008086.6,ENSG00000008118.5,ENSG00000008277.10,ENSG00000008735.10,ENSG00000008952.12,ENSG00000010282.10,ENSG00000011201.6,ENSG00000011332.15,ENSG00000011426.6,ENSG00000013293.5,ENSG00000015592.12,ENSG00000016082.10,ENSG00000017373.11,ENSG00000017621.11,ENSG00000018189.8,ENSG00000018236.10,ENSG00000018625.10,ENSG00000019144.12,ENSG00000019995.6,ENSG00000020129.11,ENSG00000021300.9,ENSG00000021645.13,ENSG00000023516.7,ENSG00000033122.14,ENSG00000034239.6,ENSG00000036530.4,ENSG00000038219.8,ENSG00000042304.6,ENSG00000046653.10,ENSG00000046889.14,ENSG00000047579.15,ENSG00000047662.4,ENSG00000048540.10,ENSG00000049089.9,ENSG00000049246.10,ENSG00000050165.13,ENSG00000050438.12,ENSG00000052126.10,ENSG00000053108.12,ENSG00000053438.7,ENSG00000053524.7,ENSG00000053702.10,ENSG00000054179.7,ENSG00000054356.9,ENSG00000054523.12,ENSG00000054690.9,ENSG00000054793.9,ENSG00000056736.5,ENSG00000058335.11,ENSG00000058404.15,ENSG00000058673.11,ENSG00000059915.12,ENSG00000060237.12,ENSG00000061918.8,ENSG00000062096.10,ENSG00000063015.15,ENSG00000063180.4,ENSG00000064042.13,ENSG00000064393.11,ENSG00000064651.9,ENSG00000064787.8,ENSG00000065361.10,ENSG00000065613.9,ENSG00000066032.14,ENSG00000066248.10,ENSG00000066382.12,ENSG00000066468.16,ENSG00000067141.12,ENSG00000067606.11,ENSG00000067715.9,ENSG00000067840.8,ENSG00000067842.13,ENSG00000068078.13,ENSG00000069535.12,ENSG00000069712.9,ENSG00000070214.11,ENSG00000070388.7,ENSG00000070748.13,ENSG00000070808.11,ENSG00000071991.4,ENSG00000072134.11,ENSG00000072182.8,ENSG00000073417.10,ENSG00000073464.7,ENSG00000074211.9,ENSG00000075035.5,ENSG00000075043.13,ENSG00000075292.14,ENSG00000075429.4,ENSG00000075461.5,ENSG00000075539.9,ENSG00000075711.16,ENSG00000076864.15,ENSG00000077063.6,ENSG00000077080.5,ENSG00000077616.6,ENSG00000078018.15,ENSG00000078295.11,ENSG00000078328.15,ENSG00000078549.10,ENSG00000078725.8,ENSG00000078804.8,ENSG00000078814.11,ENSG00000079215.9,ENSG00000079337.11,ENSG00000079819.12,ENSG00000080224.13,ENSG00000080493.9,ENSG00000080822.12,ENSG00000081138.9,ENSG00000081479.8,ENSG00000081818.1,ENSG00000081913.9,ENSG00000082556.6,ENSG00000082805.15,ENSG00000084453.12,ENSG00000084628.5,ENSG00000084710.9,ENSG00000084764.6,ENSG00000086205.12,ENSG00000086288.7,ENSG00000087250.4,ENSG00000087258.9,ENSG00000087495.12,ENSG00000088367.16,ENSG00000088387.13,ENSG00000088538.12,ENSG00000088899.10,ENSG00000089041.12,ENSG00000089048.10,ENSG00000089250.14,ENSG00000089505.13,ENSG00000089558.4,ENSG00000089847.8,ENSG00000091129.15,ENSG00000091428.13,ENSG00000091513.10,ENSG00000091656.11,ENSG00000092051.12,ENSG00000092096.10,ENSG00000092421.12,ENSG00000092529.18,ENSG00000092964.12,ENSG00000095587.8,ENSG00000095777.10,ENSG00000099822.2,ENSG00000099949.14,ENSG00000099954.14,ENSG00000099984.6,ENSG00000100033.12,ENSG00000100146.12,ENSG00000100191.4,ENSG00000100276.9,ENSG00000100285.9,ENSG00000100302.6,ENSG00000100341.7,ENSG00000100346.13,ENSG00000100399.11,ENSG00000100427.11,ENSG00000100473.11,ENSG00000100490.5,ENSG00000100505.9,ENSG00000100852.8,ENSG00000100884.5,ENSG00000101049.10,ENSG00000101098.8,ENSG00000101144.8,ENSG00000101180.11,ENSG00000101197.8,ENSG00000101198.10,ENSG00000101203.12,ENSG00000101222.8,ENSG00000101276.10,ENSG00000101327.4,ENSG00000101438.3,ENSG00000101463.5,ENSG00000101489.14,ENSG00000101542.5,ENSG00000101746.11,ENSG00000101751.6,ENSG00000101958.9,ENSG00000101977.15,ENSG00000102109.7,ENSG00000102230.9,ENSG00000102271.9,ENSG00000102290.17,ENSG00000102385.8,ENSG00000102452.11,ENSG00000102466.11,ENSG00000102858.8,ENSG00000102934.5,ENSG00000103034.10,ENSG00000103056.7,ENSG00000103089.4,ENSG00000103154.5,ENSG00000103184.7,ENSG00000103227.14,ENSG00000103316.6,ENSG00000103460.12,ENSG00000103540.12,ENSG00000103740.5,ENSG00000104067.12,ENSG00000104112.4,ENSG00000104205.8,ENSG00000104218.9,ENSG00000104267.5,ENSG00000104313.13,ENSG00000104327.3,ENSG00000104381.8,ENSG00000104412.3,ENSG00000104499.2,ENSG00000104722.9,ENSG00000104833.6,ENSG00000104967.6,ENSG00000105143.8,ENSG00000105146.8,ENSG00000105229.2,ENSG00000105278.6,ENSG00000105290.7,ENSG00000105376.4,ENSG00000105499.9,ENSG00000105605.3,ENSG00000105649.5,ENSG00000105695.10,ENSG00000105696.4,ENSG00000105737.5,ENSG00000105767.2,ENSG00000105784.11,ENSG00000105855.5,ENSG00000105880.4,ENSG00000105926.11,ENSG00000106078.13,ENSG00000106278.7,ENSG00000106772.13,ENSG00000107147.7,ENSG00000107317.7,ENSG00000107331.12,ENSG00000107518.12,ENSG00000107863.12,ENSG00000107902.9,ENSG00000107951.8,ENSG00000108018.11,ENSG00000108055.9,ENSG00000108176.10,ENSG0000</t>
  </si>
  <si>
    <t>UBERON:0009722</t>
  </si>
  <si>
    <t>entire pharyngeal arch endoderm</t>
  </si>
  <si>
    <t>CNhs10633,CNhs10634,CNhs10650,CNhs10878,CNhs11769,CNhs11989</t>
  </si>
  <si>
    <t>CATG00000000460.1,CATG00000001193.1,CATG00000001266.1,CATG00000005325.1,CATG00000006030.1,CATG00000007210.1,CATG00000007594.1,CATG00000008009.1,CATG00000009026.1,CATG00000012310.1,CATG00000015049.1,CATG00000017142.1,CATG00000018209.1,CATG00000020577.1,CATG00000023299.1,CATG00000023677.1,CATG00000024667.1,CATG00000027162.1,CATG00000027662.1,CATG00000029691.1,CATG00000030157.1,CATG00000031410.1,CATG00000033273.1,CATG00000034066.1,CATG00000034672.1,CATG00000035938.1,CATG00000038884.1,CATG00000040060.1,CATG00000040284.1,CATG00000043721.1,CATG00000046501.1,CATG00000046908.1,CATG00000049237.1,CATG00000049632.1,CATG00000049995.1,CATG00000051322.1,CATG00000052943.1,CATG00000053032.1,CATG00000056133.1,CATG00000056189.1,CATG00000057972.1,CATG00000059443.1,CATG00000059769.1,CATG00000060578.1,CATG00000062072.1,CATG00000067693.1,CATG00000067697.1,CATG00000070350.1,CATG00000071768.1,CATG00000074073.1,CATG00000074740.1,CATG00000076079.1,CATG00000080189.1,CATG00000080658.1,CATG00000081281.1,CATG00000082275.1,CATG00000083320.1,CATG00000086059.1,CATG00000087682.1,CATG00000088294.1,CATG00000090564.1,CATG00000097663.1,CATG00000098355.1,CATG00000100918.1,CATG00000101660.1,CATG00000105301.1,CATG00000105303.1,CATG00000105910.1,CATG00000107054.1,CATG00000109156.1,CATG00000112297.1,CATG00000114915.1,CATG00000114921.1,CATG00000115065.1,CATG00000115895.1,ENSG00000030419.12,ENSG00000036828.9,ENSG00000056291.13,ENSG00000064218.4,ENSG00000064655.14,ENSG00000078596.6,ENSG00000092377.9,ENSG00000101670.7,ENSG00000105877.13,ENSG00000106123.7,ENSG00000109101.3,ENSG00000109182.7,ENSG00000110680.8,ENSG00000111319.8,ENSG00000112812.11,ENSG00000114529.8,ENSG00000114805.12,ENSG00000115705.16,ENSG00000124839.8,ENSG00000125813.9,ENSG00000125861.10,ENSG00000127377.4,ENSG00000127533.3,ENSG00000130300.4,ENSG00000130701.3,ENSG00000132321.12,ENSG00000135063.13,ENSG00000137077.3,ENSG00000143365.12,ENSG00000144063.3,ENSG00000145850.4,ENSG00000146955.6,ENSG00000150048.6,ENSG00000152266.2,ENSG00000152804.6,ENSG00000153303.12,ENSG00000153993.9,ENSG00000154319.10,ENSG00000154760.9,ENSG00000155792.5,ENSG00000156049.6,ENSG00000160180.14,ENSG00000162676.7,ENSG00000163827.8,ENSG00000165105.9,ENSG00000165215.5,ENSG00000165409.11,ENSG00000166349.5,ENSG00000166415.10,ENSG00000166828.2,ENSG00000167183.2,ENSG00000167749.7,ENSG00000169116.7,ENSG00000169435.9,ENSG00000169550.8,ENSG00000169583.12,ENSG00000171611.5,ENSG00000172724.7,ENSG00000172995.12,ENSG00000175894.10,ENSG00000176040.9,ENSG00000176753.3,ENSG00000177494.5,ENSG00000178919.7,ENSG00000179869.10,ENSG00000181800.5,ENSG00000183682.7,ENSG00000185038.10,ENSG00000185133.9,ENSG00000185156.4,ENSG00000185275.6,ENSG00000187513.8,ENSG00000188086.8,ENSG00000188687.11,ENSG00000188883.4,ENSG00000198984.1,ENSG00000205038.7,ENSG00000211716.2,ENSG00000211721.2,ENSG00000211747.3,ENSG00000211776.2,ENSG00000211782.2,ENSG00000211801.3,ENSG00000211818.1,ENSG00000212556.1,ENSG00000213413.2,ENSG00000213985.4,ENSG00000215246.4,ENSG00000215869.3,ENSG00000218357.3,ENSG00000221323.1,ENSG00000225521.1,ENSG00000226025.5,ENSG00000226074.4,ENSG00000227589.1,ENSG00000227712.1,ENSG00000227933.1,ENSG00000228216.1,ENSG00000228559.1,ENSG00000228682.2,ENSG00000230099.2,ENSG00000230731.2,ENSG00000231588.1,ENSG00000233008.1,ENSG00000233070.1,ENSG00000233705.2,ENSG00000234602.3,ENSG00000234663.1,ENSG00000236740.2,ENSG00000237009.2,ENSG00000237499.2,ENSG00000237594.2,ENSG00000237928.1,ENSG00000243500.1,ENSG00000244214.1,ENSG00000249407.1,ENSG00000249736.1,ENSG00000251391.4,ENSG00000253313.1,ENSG00000254008.1,ENSG00000254787.1,ENSG00000255367.1,ENSG00000255569.1,ENSG00000256229.3,ENSG00000256540.1,ENSG00000256542.1,ENSG00000256870.2,ENSG00000257443.1,ENSG00000257989.1,ENSG00000259092.1,ENSG00000259444.1,ENSG00000260302.1,ENSG00000261257.1,ENSG00000264269.1,ENSG00000264535.1,ENSG00000265369.2,ENSG00000265479.1,ENSG00000266767.1,ENSG00000267097.1,ENSG00000267654.1,ENSG00000270933.1,ENSG00000271288.1,ENSG00000272931.1</t>
  </si>
  <si>
    <t>UBERON:0009854</t>
  </si>
  <si>
    <t>digestive tract diverticulum</t>
  </si>
  <si>
    <t>Branch or outpocketing of the digestive tract.</t>
  </si>
  <si>
    <t>CNhs10624,CNhs10845,CNhs11335,CNhs11346,CNhs11798,CNhs12075,CNhs12092,CNhs12093,CNhs12340,CNhs12349,CNhs12626,CNhs12730,CNhs12842</t>
  </si>
  <si>
    <t>CATG00000007838.1,CATG00000040454.1,CATG00000056063.1,CATG00000056931.1,CATG00000075713.1,CATG00000081623.1,CATG00000110289.1,ENSG00000000971.11,ENSG00000002933.3,ENSG00000003989.12,ENSG00000005187.7,ENSG00000005421.4,ENSG00000007933.8,ENSG00000009694.9,ENSG00000012504.9,ENSG00000015413.5,ENSG00000015520.10,ENSG00000019991.11,ENSG00000023839.6,ENSG00000025423.7,ENSG00000039537.9,ENSG00000047457.9,ENSG00000049239.8,ENSG00000055955.11,ENSG00000055957.6,ENSG00000060566.9,ENSG00000073060.11,ENSG00000073849.10,ENSG00000075234.12,ENSG00000083807.5,ENSG00000084674.9,ENSG00000086696.6,ENSG00000087237.6,ENSG00000090534.13,ENSG00000090539.11,ENSG00000091513.10,ENSG00000091583.6,ENSG00000099834.14,ENSG00000099869.6,ENSG00000100344.6,ENSG00000100557.5,ENSG00000101049.10,ENSG00000101076.12,ENSG00000102743.10,ENSG00000102967.7,ENSG00000103067.7,ENSG00000103876.7,ENSG00000104635.9,ENSG00000104760.12,ENSG00000105707.9,ENSG00000105852.6,ENSG00000106384.6,ENSG00000106538.5,ENSG00000106565.13,ENSG00000106927.7,ENSG00000108950.7,ENSG00000109072.9,ENSG00000110169.6,ENSG00000110245.7,ENSG00000111275.8,ENSG00000112414.10,ENSG00000112964.9,ENSG00000113600.6,ENSG00000113790.6,ENSG00000113924.7,ENSG00000114200.5,ENSG00000114378.12,ENSG00000114771.9,ENSG00000115255.6,ENSG00000116285.8,ENSG00000116690.7,ENSG00000116761.7,ENSG00000116771.5,ENSG00000116833.9,ENSG00000117594.5,ENSG00000117707.11,ENSG00000117791.11,ENSG00000118004.13,ENSG00000118137.5,ENSG00000118271.5,ENSG00000120341.14,ENSG00000120907.13,ENSG00000120915.9,ENSG00000121310.12,ENSG00000121410.7,ENSG00000122787.10,ENSG00000122971.4,ENSG00000123453.12,ENSG00000123838.6,ENSG00000124253.9,ENSG00000124602.5,ENSG00000125730.12,ENSG00000125798.10,ENSG00000126218.7,ENSG00000127241.12,ENSG00000127831.6,ENSG00000128311.9,ENSG00000129214.10,ENSG00000129514.4,ENSG00000129988.5,ENSG00000130173.9,ENSG00000130203.5,ENSG00000130649.5,ENSG00000130707.13,ENSG00000130812.6,ENSG00000130988.8,ENSG00000131187.5,ENSG00000132437.13,ENSG00000132744.3,ENSG00000132840.5,ENSG00000134240.7,ENSG00000134463.10,ENSG00000134962.6,ENSG00000136371.5,ENSG00000136574.13,ENSG00000136872.13,ENSG00000136881.7,ENSG00000137561.4,ENSG00000137875.4,ENSG00000138207.8,ENSG00000138356.9,ENSG00000138792.5,ENSG00000139178.6,ENSG00000139194.3,ENSG00000139269.2,ENSG00000139835.9,ENSG00000140107.10,ENSG00000140479.12,ENSG00000141485.11,ENSG00000141505.7,ENSG00000142484.5,ENSG00000142494.9,ENSG00000142748.8,ENSG00000143412.5,ENSG00000143819.8,ENSG00000143845.10,ENSG00000144908.9,ENSG00000145192.8,ENSG00000145321.8,ENSG00000145850.4,ENSG00000146678.5,ENSG00000147257.9,ENSG00000148702.10,ENSG00000148935.6,ENSG00000149131.11,ENSG00000149150.4,ENSG00000150526.7,ENSG00000151655.13,ENSG00000151790.4,ENSG00000156006.4,ENSG00000157399.10,ENSG00000158104.7,ENSG00000158125.5,ENSG00000158874.7,ENSG00000159403.11,ENSG00000159423.12,ENSG00000160282.9,ENSG00000160339.11,ENSG00000160862.8,ENSG00000160867.10,ENSG00000160870.8,ENSG00000161267.7,ENSG00000161574.11,ENSG00000161653.6,ENSG00000161944.12,ENSG00000162267.8,ENSG00000163217.1,ENSG00000163347.5,ENSG00000163586.5,ENSG00000163631.12,ENSG00000163687.9,ENSG00000163959.5,ENSG00000164107.7,ENSG00000164403.10,ENSG00000164690.3,ENSG00000164749.7,ENSG00000165376.6,ENSG00000165828.9,ENSG00000166035.6,ENSG00000166126.6,ENSG00000166347.14,ENSG00000166741.3,ENSG00000166816.9,ENSG00000167701.9,ENSG00000167711.9,ENSG00000167874.6,ENSG00000168306.8,ENSG00000168509.13,ENSG00000169136.4,ENSG00000169174.9,ENSG00000169242.7,ENSG00000169418.9,ENSG00000169562.9,ENSG00000169715.10,ENSG00000169738.3,ENSG00000169856.7,ENSG00000169903.6,ENSG00000170099.5,ENSG00000170214.3,ENSG00000171227.6,ENSG00000171236.9,ENSG00000171557.12,ENSG00000171560.10,ENSG00000171564.7,ENSG00000171954.8,ENSG00000172425.6,ENSG00000172955.13,ENSG00000173432.6,ENSG00000173599.9,ENSG00000175899.10,ENSG00000176919.7,ENSG00000176974.13,ENSG00000178401.10,ENSG00000180089.4,ENSG00000180210.10,ENSG00000182326.10,ENSG00000182871.10,ENSG00000183044.7,ENSG00000183971.5,ENSG00000184374.2,ENSG00000184500.10,ENSG00000184999.7,ENSG00000186907.3,ENSG00000187097.8,ENSG00000187193.8,ENSG00000187867.4,ENSG00000188257.6,ENSG00000188338.10,ENSG00000188488.9,ENSG00000188833.5,ENSG00000189409.8,ENSG00000196136.12,ENSG00000196616.8,ENSG00000197249.8,ENSG00000197580.7,ENSG00000198099.4,ENSG00000198417.5,ENSG00000198455.3,ENSG00000198959.7,ENSG00000204128.5,ENSG00000205361.4,ENSG00000205362.6,ENSG00000205364.3,ENSG00000205403.8,ENSG00000205622.5,ENSG00000213275.2,ENSG00000213398.3,ENSG00000213494.5,ENSG00000213949.4,ENSG00000213996.8,ENSG00000214274.5,ENSG00000216588.4,ENSG00000223652.2,ENSG00000224093.1,ENSG00000227038.2,ENSG00000227240.1,ENSG00000228918.3,ENSG00000231690.2,ENSG00000234678.1,ENSG00000234906.4,ENSG00000235910.1,ENSG00000237125.4,ENSG00000241388.3,ENSG00000241644.2,ENSG00000242612.2,ENSG00000243649.4,ENSG00000243694.2,ENSG00000243955.1,ENSG00000244255.1,ENSG00000247844.1,ENSG00000248144.1,ENSG00000249096.2,ENSG00000249201.2,ENSG00000249948.2,ENSG00000250229.1,ENSG00000250722.1,ENSG00000251154.1,ENSG00000251169.2,ENSG00000253163.1,ENSG00000254827.1,ENSG00000254959.2,ENSG00000254979.1,ENSG00000256612.3,ENSG00000257767.2,ENSG00000258818.2,ENSG00000259171.1,ENSG00000259343.1,ENSG00000259347.1,ENSG00000259444.1,ENSG00000259827.1,ENSG00000259974.2,ENSG00000260276.1,ENSG00000260802.1,ENSG00000261572.1,ENSG00000261701.2,ENSG00000262445.3,ENSG00000264575.1,ENSG00000264614.1,ENSG00000266304.1,ENSG00000266903.1,ENSG00000267045.1,ENSG00000267385.1,ENSG00000267596.1,ENSG00000267629.2,ENSG00000267660.1,ENSG00000273138.1,ENSG00000273259.1</t>
  </si>
  <si>
    <t>UBERON:0010133</t>
  </si>
  <si>
    <t>neuroendocrine gland</t>
  </si>
  <si>
    <t>any of the organized aggregations of cells that function as secretory or excretory organs and that release hormones in response to neural stimuli</t>
  </si>
  <si>
    <t>CNhs12228,CNhs12229,CNhs13804,CNhs13805,CNhs14230,CNhs14231</t>
  </si>
  <si>
    <t>CATG00000000031.1,CATG00000000183.1,CATG00000000512.1,CATG00000000836.1,CATG00000001087.1,CATG00000001094.1,CATG00000001102.1,CATG00000001214.1,CATG00000001318.1,CATG00000001384.1,CATG00000001395.1,CATG00000001493.1,CATG00000001662.1,CATG00000001744.1,CATG00000001994.1,CATG00000002243.1,CATG00000002291.1,CATG00000002311.1,CATG00000002314.1,CATG00000002474.1,CATG00000002513.1,CATG00000002886.1,CATG00000002891.1,CATG00000003024.1,CATG00000003338.1,CATG00000003663.1,CATG00000003671.1,CATG00000003734.1,CATG00000003830.1,CATG00000003831.1,CATG00000003833.1,CATG00000003854.1,CATG00000003868.1,CATG00000003987.1,CATG00000004042.1,CATG00000004360.1,CATG00000004376.1,CATG00000004404.1,CATG00000004563.1,CATG00000004729.1,CATG00000005186.1,CATG00000005325.1,CATG00000005475.1,CATG00000005688.1,CATG00000005809.1,CATG00000005873.1,CATG00000005894.1,CATG00000005943.1,CATG00000005956.1,CATG00000005975.1,CATG00000006010.1,CATG00000006034.1,CATG00000006223.1,CATG00000006648.1,CATG00000006805.1,CATG00000006970.1,CATG00000006990.1,CATG00000007032.1,CATG00000007046.1,CATG00000007143.1,CATG00000007165.1,CATG00000007293.1,CATG00000007391.1,CATG00000007398.1,CATG00000007780.1,CATG00000007822.1,CATG00000008392.1,CATG00000008552.1,CATG00000008569.1,CATG00000008781.1,CATG00000008889.1,CATG00000009116.1,CATG00000009256.1,CATG00000009495.1,CATG00000009673.1,CATG00000009676.1,CATG00000009677.1,CATG00000009718.1,CATG00000009730.1,CATG00000009769.1,CATG00000009814.1,CATG00000009908.1,CATG00000009912.1,CATG00000010021.1,CATG00000010504.1,CATG00000010523.1,CATG00000010780.1,CATG00000010793.1,CATG00000010841.1,CATG00000010950.1,CATG00000011079.1,CATG00000011082.1,CATG00000011123.1,CATG00000011437.1,CATG00000011645.1,CATG00000011648.1,CATG00000011915.1,CATG00000011984.1,CATG00000012087.1,CATG00000012184.1,CATG00000012266.1,CATG00000012325.1,CATG00000012430.1,CATG00000012476.1,CATG00000012584.1,CATG00000012823.1,CATG00000012894.1,CATG00000013147.1,CATG00000013181.1,CATG00000013188.1,CATG00000013194.1,CATG00000013249.1,CATG00000013266.1,CATG00000013305.1,CATG00000013617.1,CATG00000013738.1,CATG00000013754.1,CATG00000013920.1,CATG00000013994.1,CATG00000014130.1,CATG00000014236.1,CATG00000014255.1,CATG00000014257.1,CATG00000014288.1,CATG00000014291.1,CATG00000014483.1,CATG00000014616.1,CATG00000014801.1,CATG00000015017.1,CATG00000015319.1,CATG00000015948.1,CATG00000015962.1,CATG00000016284.1,CATG00000016481.1,CATG00000016486.1,CATG00000016519.1,CATG00000016561.1,CATG00000016638.1,CATG00000016744.1,CATG00000016764.1,CATG00000016792.1,CATG00000016802.1,CATG00000016879.1,CATG00000017001.1,CATG00000017219.1,CATG00000018046.1,CATG00000018120.1,CATG00000018128.1,CATG00000018224.1,CATG00000018241.1,CATG00000018441.1,CATG00000018442.1,CATG00000019186.1,CATG00000019188.1,CATG00000019247.1,CATG00000019477.1,CATG00000019700.1,CATG00000019935.1,CATG00000020220.1,CATG00000020659.1,CATG00000021138.1,CATG00000021172.1,CATG00000021174.1,CATG00000021238.1,CATG00000021240.1,CATG00000021307.1,CATG00000021475.1,CATG00000021813.1,CATG00000021824.1,CATG00000021837.1,CATG00000022051.1,CATG00000022097.1,CATG00000022193.1,CATG00000022292.1,CATG00000022527.1,CATG00000023043.1,CATG00000023067.1,CATG00000023095.1,CATG00000023105.1,CATG00000023299.1,CATG00000023329.1,CATG00000023330.1,CATG00000023375.1,CATG00000023542.1,CATG00000023630.1,CATG00000023674.1,CATG00000023677.1,CATG00000023739.1,CATG00000023860.1,CATG00000023884.1,CATG00000023958.1,CATG00000023979.1,CATG00000024056.1,CATG00000024246.1,CATG00000024386.1,CATG00000024462.1,CATG00000024671.1,CATG00000024680.1,CATG00000024789.1,CATG00000024842.1,CATG00000024853.1,CATG00000025218.1,CATG00000025559.1,CATG00000025570.1,CATG00000025587.1,CATG00000025823.1,CATG00000025912.1,CATG00000026181.1,CATG00000026212.1,CATG00000026240.1,CATG00000026260.1,CATG00000026362.1,CATG00000026609.1,CATG00000026660.1,CATG00000026687.1,CATG00000026842.1,CATG00000027072.1,CATG00000027162.1,CATG00000027291.1,CATG00000027292.1,CATG00000027297.1,CATG00000027321.1,CATG00000027615.1,CATG00000027674.1,CATG00000027726.1,CATG00000027736.1,CATG00000027761.1,CATG00000028088.1,CATG00000028157.1,CATG00000028259.1,CATG00000028309.1,CATG00000028429.1,CATG00000028431.1,CATG00000028461.1,CATG00000028501.1,CATG00000028551.1,CATG00000028825.1,CATG00000028850.1,CATG00000028939.1,CATG00000028953.1,CATG00000029032.1,CATG00000029220.1,CATG00000029272.1,CATG00000029273.1,CATG00000029418.1,CATG00000029677.1,CATG00000029918.1,CATG00000030039.1,CATG00000030089.1,CATG00000030128.1,CATG00000030138.1,CATG00000030155.1,CATG00000030436.1,CATG00000030491.1,CATG00000030502.1,CATG00000030640.1,CATG00000030669.1,CATG00000030671.1,CATG00000030713.1,CATG00000030826.1,CATG00000030910.1,CATG00000030951.1,CATG00000030962.1,CATG00000031030.1,CATG00000031439.1,CATG00000031875.1,CATG00000031914.1,CATG00000031917.1,CATG00000032111.1,CATG00000032183.1,CATG00000032222.1,CATG00000032398.1,CATG00000032501.1,CATG00000032558.1,CATG00000032607.1,CATG00000032625.1,CATG00000032901.1,CATG00000032904.1,CATG00000032905.1,CATG00000032962.1,CATG00000033033.1,CATG00000033133.1,CATG00000033225.1,CATG00000033271.1,CATG00000033294.1,CATG00000033628.1,CATG00000033676.1,CATG00000033770.1,CATG00000033817.1,CATG00000033898.1,CATG00000034013.1,CATG00000034064.1,CATG00000034229.1,CATG00000034276.1,CATG00000034554.1,CATG00000034599.1,CATG00000034818.1,CATG00000035056.1,CATG00000035174.1,CATG00000035623.1,CATG00000035635.1,CATG00000035955.1,CATG00000036176.1,CATG00000036288.1,CATG00000036309.1,CATG00000037166.1,CATG00000037292.1,CATG00000037297.1,CATG00000037491.1,CATG00000037506.1,CATG00000037518.1,CATG00000037533.1,CATG00000037905.1,CATG00000038058.1,CATG00000038121.1,CATG00000038151.1,CATG00000038156.1,CATG00000038174.1,CATG00000038210.1,CATG00000038236.1,CATG00000038333.1,CATG00000038520.1,CATG00000038550.1,CATG00000038788.1,CATG00000038795.1,CATG00000038978.1,CATG00000039020.1,CATG00000039145.1,CATG00000039238.1,CATG00000039290.1,CATG00000039298.1,CATG00000039344.1,CATG00000039379.1,CATG00000039453.1,CATG00000039489.1,CATG00000039757.1,CATG00000039758.1,CATG00000039833.1,CATG00000039860.1,CATG00000039895.1,CATG00000039925.1,CATG00000040012.1,CATG00000040053.1,CATG00000040073.1,CATG00000040126.1,CATG00000040156.1,CATG00000040240.1,CATG00000040310.1,CATG00000040315.1,CATG00000040488.1,CATG00000040566.1,CATG00000040597.1,CATG00000040659.1,CATG00000040722.1,CATG00000040724.1,CATG00000040830.1,CATG00000040858.1,CATG00000040872.1,CATG00000040921.1,CATG00000041105.1,CATG00000041127.1,CATG00000041192.1,CATG00000041255.1,CATG00000041270.1,CATG00000041275.1,CATG00000041282.1,CATG00000041320.1,CATG00000041366.1,CATG00000041478.1,CATG00000041493.1,CATG00000041508.1,CATG00000041516.1,CATG00000041615.1,CATG00000041838.1,CATG00000041930.1,CATG00000041933.1,CATG00000042069.1,CATG00000042143.1,CATG00000042645.1,CATG00000042653.1,CATG00000043014.1,CATG00000043046.1,CATG00000043358.1,CATG00000043394.1,CATG00000043430.1,CATG00000043553.1,CATG00000043895.1,CATG00000043919.1,CATG00000044095.1,CATG00000044367.1,CATG00000044406.1,CATG00000044617.1,CATG00000044652.1,CATG00000045123.1,CATG00000045225.1,CATG00000045258.1,CATG00000045374.1,CATG00000045387.1,CATG00000045390.1,CATG00000045454.1,CATG00000045522.1,CATG00000045621.1,CATG00000045802.1,CATG00000045860.1,CATG00000045932.1,CATG00000046457.1,CATG00000046497.1,CATG00000046521.1,CATG00000046523.1,CATG00000046530.1,CATG00000046593.1,CATG00000046675.1,CATG00000046696.1,CATG00000046881.1,CATG00000046950.1,CATG00000047007.1,CATG00000047019.1,CATG00000047240.1,CATG00000047278.1,CATG00000047453.1,CATG00000047492.1,CATG00000047882.1,CATG00000047911.1,CATG00000047946.1,CATG00000048060.1,CATG00000048468.1,CATG00000048483.1,CATG00000048505.1,CATG00000048511.1,CATG00000048536.1,CATG00000049033.1,CATG00000049198.1,CATG00000049245.1,CATG00000049311.1,CATG00000049529.1,CATG00000049576.1,CATG00000049664.1,CATG00000049762.1,CATG00000049826.1,CATG00000049962.1,CATG00000050092.1,CATG00000050337.1,CATG00000050522.1,CATG00000050657.1,CATG00000050864.1,CATG00000050870.1,CATG00000051582.1,CATG00000051857.1,CATG00000052729.1,CATG00000052754.1,CATG00000052818.1,CATG00000052819.1,CATG00000052839.1,CATG00000053087.1,CATG00000053131.1,CATG00000053144.1,CATG00000053183.1,CATG00000053184.1,CATG00000053438.1,CATG00000054017.1,CATG00000054029.1,CATG00000054031.1,CATG00000054033.1,CATG00000054043.1,CATG00000054234.1,CATG00000054413.1,CATG00000054527.1,CATG00000054576.1,CATG00000054646.1,CATG00000054661.1,CATG00000054738.1,CATG00000054741.1,CATG00000054886.1,CATG00000055036.1,CATG00000055308.1,CATG00000055334.1,CATG00000055349.1,CATG00000055463.1,CATG00000055484.1,CATG00000055499.1,CATG00000055502.1,CATG00000055540.1,CATG00000055716.1,CATG00000055909.1,CATG00000056063.1,CATG00000056280.1,CATG00000056431.1,CATG00000056464.1,CATG00000056683.1,CATG00000056831.1,CATG00000056939.1,CATG00000057024.1,CATG00000057058.1,CATG00000057102.1,CATG00000057124.1,CATG00000057232.1,CATG00000057892.1,CATG00000057961.1,CATG00000058090.1,CATG00000058120.1,CATG00000058213.1,CATG00000058296.1,CATG00000058300.1,CATG00000058415.1,CATG00000058655.1,CATG00000058713.1,CATG00000058719.1,CATG00000058818.1,CATG00000058837.1,CATG00000058862.1,CATG00000058993.1,CATG00000059134.1,CATG00000059232.1,CATG00000059277.1,CATG00000060022.1,CATG00000060123.1,CATG00000060134.1,CATG00000060136.1,CATG00000060176.1,CATG00000060349.1,CATG00000060361.1,CATG00000060668.1,CATG00000060696.1,CATG00000060703.1,CATG00000060907.1,CATG00000060947.1,CATG00000061213.1,CATG00000061339.1,CATG00000061634.1,CATG00000061635.1,CATG00000061639.1,CATG00000061722.1,CATG00000061817.1,CATG00000061966.1,CATG00000062528.1,CATG00000062530.1,CATG00000062540.1,CATG00000062736.1,CATG00000063126.1,CATG00000063159.1,CATG00000063480.1,CATG00000063490.1,CATG00000063771.1,CATG00000063812.1,CATG00000064016.1,CATG00000064174.1,CATG00000064355.1,CATG00000064358.1,CATG00000064715.1,CATG00000064744.1,CATG00000065255.1,CATG00000065328.1,CATG00000065534.1,CATG00000065555.1,CATG00000065792.1,CATG00000066020.1,CATG00000066030.1,CATG00000066041.1,CATG00000067009.1,CATG00000067083.1,CATG00000067298.1,CATG00000067412.1,CATG00000067478.1,CATG00000067486.1,CATG00000067617.1,CATG00000067670.1,CATG00000067697.1,CATG00000067740.1,CATG00000067783.1,CATG00000067916.1,CATG00000068004.1,CATG00000068571.1,CATG00000068774.1,CATG00000068978.1,CATG00000069256.1,CATG00000069553.1,CATG00000070258.1,CATG00000070354.1,CATG00000070521.1,CATG00000070541.1,CATG00000071350.1,CATG00000071669.1,CATG00000071765.1,CATG00000071776.1,CATG00000071965.1,CATG00000071988.1,CATG00000072001.1,CATG00000072010.1,CATG00000072013.1,CATG00000072018.1,CATG00000072019.1,CATG00000072024.1,CATG00000072029.1,CATG00000072036.1,CATG00000072049.1,CATG00000072343.1,CATG00000072356.1,CATG00000072413.1,CATG00000072770.1,CATG00000072854.1,CATG00000073085.1,CATG00000073181.1,CATG00000073548.1,CATG00000073730.1,CATG00000073943.1,CATG00000074151.1,CATG00000074294.1,CATG00000074351.1,CATG00000074737.1,CATG00000074827.1,CATG00000074850.1,CATG00000074857.1,CATG00000074980.1,CATG00000074991.1,CATG00000074992.1,CATG00000075260.1,CATG00000075560.1,CATG00000075693.1,CATG00000075878.1,CATG00000076620.1,CATG00000076863.1,CATG00000076991.1,CATG00000077209.1,CATG00000077372.1,CATG00000077438.1,CATG00000077464.1,CATG00000077636.1,CATG00000077643.1,CATG00000077836.1,CATG00000077870.1,CATG00000077933.1,CATG00000078570.1,CATG00000078751.1,CATG00000078951.1,CATG00000078955.1,CATG00000079011.1,CATG00000079015.1,CATG00000079193.1,CATG00000079533.1,CATG00000079668.1,CATG00000079768.1,CATG00000080074.1,CATG00000080076.1,CATG00000080151.1,CATG00000080290.1,CATG00000080327.1,CATG00000080486.1,CATG00000080803.1,CATG00000080851.1,CATG00000080922.1,CATG00000080924.1,CATG00000081162.1,CATG00000081180.1,CATG00000081433.1,CATG00000081437.1,CATG00000081623.1,CATG00000081923.1,CATG00000081953.1,CATG00000082064.1,CATG00000082075.1,CATG00000082136.1,CATG00000082141.1,CATG00000082255.1,CATG00000082354.1,CATG00000082522.1,CATG00000082554.1,CATG00000082592.1,CATG00000082627.1,CATG00000082680.1,CATG00000083004.1,CATG00000083045.1,CATG00000083194.1,CATG00000083433.1,CATG00000083447.1,CATG00000083504.1,CATG00000083724.1,CATG00000083780.1,CATG00000083814.1,CATG00000083815.1,CATG00000083874.1,CATG00000084135.1,CATG00000084406.1,CATG00000084511.1,CATG00000084531.1,CATG00000084640.1,CATG00000084862.1,CATG00000084956.1,CATG00000085113.1,CATG00000085547.1,CATG00000085616.1,CATG00000085658.1,CATG00000085764.1,CATG00000085791.1,CATG00000086430.1,CATG00000086814.1,CATG00000086894.1,CATG00000086904.1,CATG00000087375.1,CATG00000087479.1,CATG00000087855.1,CATG00000088274.1,CATG00000088337.1,CATG00000088340.1,CATG00000088545.1,CATG00000088657.1,CATG00000088944.1,CATG00000088994.1,CATG00000089212.1,CATG00000089537.1,CATG00000089720.1,CATG00000089825.1,CATG00000090143.1,CATG00000090190.1,CATG00000090654.1,CATG00000090731.1,CATG00000090754.1,CATG00000090819.1,CATG00000090825.1,CATG00000091000.1,CATG00000091035.1,CATG00000091162.1,CATG00000091256.1,CATG00000091257.1,CATG00000091269.1,CATG00000091305.1,CATG00000091811.1,CATG00000091843.1,CATG00000092088.1,CATG00000092741.1,CATG00000092891.1,CATG00000093190.1,CATG00000093196.1,CATG00000093382.1,CATG00000093892.1,CATG00000093906.1,CATG00000093942.1,CATG00000093948.1,CATG00000093956.1,CATG00000094129.1,CATG00000094158.1,CATG00000094169.1,CATG00000094220.1,CATG00000094263.1,CATG00000094264.1,CATG00000094281.1,CATG00000094316.1,CATG00000094474.1,CATG00000094495.1,CATG00000094533.1,CATG00000094595.1,CATG00000094596.1,CATG00000094915.1,CATG00000094978.1,CATG00000095051.1,CATG00000095055.1,CATG00000095061.1,CATG00000095118.1,CATG00000095143.1,CATG00000095763.1,CATG00000095815.1,CATG00000095882.1,CATG00000095982.1,CATG00000095995.1,CATG00000095998.1,CATG00000096010.1,CATG00000096017.1,CATG00000096069.1,CATG00000096086.1,CATG00000096101.1,CATG00000096306.1,CATG00000096385.1,CATG00000096497.1,CATG00000096552.1,CATG00000096575.1,CATG00000096728.1,CATG00000096755.1,CATG00000096985.1,CATG00000097167.1,CATG00000097412.1,CATG00000097456.1,CATG00000097465.1,CATG00000097697.1,CATG00000097733.1,CATG00000097938.1,CATG00000098067.1,CATG00000098071.1,CATG00000098338.1,CATG00000098445.1,CATG00000098460.1,CATG00000098466.1,CATG00000098473.1,CATG00000098493.1,CATG00000098582.1,CATG00000098840.1,CATG00000098993.1,CATG00000099157.1,CATG00000099212.1,CATG00000099394.1,CATG00000099523.1,CATG00000099990.1,CATG00000100290.1,CATG00000100361.1,CATG00000100365.1,CATG00000100625.1,CATG00000100914.1,CATG00000101008.1,CATG00000101082.1,CATG00000101207.1,CATG00000101231.1,CATG00000101272.1,CATG00000101343.1,CATG00000101363.1,CATG00000101370.1,CATG00000101393.1,CATG00000101398.1,CATG00000101660.1,CATG00000101675.1,CATG00000101811.1,CATG00000101878.1,CATG00000101933.1,CATG00000102142.1,CATG00000102521.1,CATG00000103331.1,CATG00000103394.1,CATG00000103763.1,CATG00000104423.1,CATG00000104592.1,CATG00000104884.1,CATG00000105078.1,CATG00000105130.1,CATG00000105250.1,CATG00000105252.1,CATG00000105259.1,CATG00000105286.1,CATG00000105415.1,CATG00000105435.1,CATG00000105464.1,CATG00000105525.1,CATG00000105571.1,CATG00000105921.1,CATG00000106006.1,CATG00000106070.1,CATG00000106292.1,CATG00000106312.1,CATG00000106551.1,CATG00000106761.1,CATG00000106763.1,CATG00000107336.1,CATG00000107364.1,CATG00000107494.1,CATG00000108031.1,CATG00000108287.1,CATG00000108299.1,CATG00000108336.1,CATG00000108369.1,CATG00000108379.1,CATG00000108399.1,CATG00000108403.1,CATG00000108474.1,CATG00000108476.1,CATG00000108483.1,CATG00000108852.1,CATG00000108922.1,CATG00000108937.1,CATG00000108976.1,CATG00000109156.1,CATG00000109272.1,CATG00000109309.1,CATG00000109510.1,CATG00000109683.1,CATG00000109831.1,CATG00000109882.1,CATG00000109896.1,CATG00000109951.1,CATG00000109954.1,CATG00000109957.1,CATG00000109986.1,CATG00000110080.1,CATG00000110123.1,CATG00000110197.1,CATG00000110218.1,CATG00000110325.1,CATG00000110375.1,CATG00000110480.1,CATG00000110645.1,CATG00000111158.1,CATG00000111174.1,CATG00000111196.1,CATG00000111198.1,CATG00000111260.1,CATG00000111273.1,CATG00000111587.1,CATG00000111589.1,CATG00000111590.1,CATG00000111627.1,CATG00000111634.1,CATG00000111654.1,CATG00000111728.1,CATG00000111989.1,CATG00000111993.1,CATG00000112015.1,CATG00000112288.1,CATG00000112302.1,CATG00000112312.1,CATG00000112325.1,CATG00000112643.1,CATG00000112646.1,CATG00000112894.1,CATG00000112901.1,CATG00000112948.1,CATG00000113048.1,CATG00000113234.1,CATG00000113554.1,CATG00000113567.1,CATG00000113625.1,CATG00000113636.1,CATG00000113659.1,CATG00000113667.1,CATG00000113699.1,CATG00000113734.1,CATG00000113826.1,CATG00000113883.1,CATG00000113887.1,CATG00000113892.1,CATG00000113928.1,CATG00000113983.1,CATG00000114008.1,CATG00000114010.1,CATG00000114104.1,CATG00000114144.1,CATG00000114145.1,CATG00000114146.1,CATG00000114148.1,CATG00000114321.1,CATG00000114605.1,CATG00000114660.1,CATG00000114688.1,CATG00000114791.1,CATG00000115220.1,CATG00000115281.1,CATG00000115472.1,CATG00000115496.1,CATG00000115745.1,CATG00000116058.1,CATG00000116129.1,CATG00000116153.1,CATG00000116182.1,CATG00000116202.1,CATG00000116243.1,CATG00000116278.1,CATG00000116526.1,CATG00000116622.1,CATG00000116710.1,CATG00000116913.1,CATG00000116973.1,CATG00000116995.1,CATG00000117114.1,CATG00000117258.1,CATG00000117279.1,CATG00000117480.1,CATG00000117777.1,CATG00000117967.1,CATG00000117980.1,CATG00000118070.1,CATG00000118075.1,CATG00000118141.1,CATG00000118146.1,CATG00000118225.1,CATG00000118287.1,CATG00000118416.1,ENSG00000002745.8,ENSG00000003987.9,ENSG00000005108.11,ENSG00000005249.8,ENSG00000005421.4,ENSG00000005486.12,ENSG00000005981.8,ENSG00000006071.7,ENSG00000006432.11,ENSG00000006606.4,ENSG00000006704.6,ENSG00000006740.12,ENSG00000007001.8,ENSG00000007516.9,ENSG00000008226.15,ENSG00000008710.13,ENSG00000008735.10,ENSG00000010322.11,ENSG00000011347.5,ENSG00000013293.5,ENSG00000015568.8,ENSG00000018189.8,ENSG00000018236.10,ENSG00000021300.9,ENSG00000023171.10,ENSG00000027644.4,ENSG00000029559.5,ENSG00000032742.13,ENSG00000033627.10,ENSG00000036530.4,ENSG00000036672.11,ENSG00000039139.9,ENSG00000040731.6,ENSG00000041515.11,ENSG00000042781.8,ENSG00000043591.4,ENSG00000047578.8,ENSG00000047617.10,ENSG00000047648.17,ENSG00000048342.11,ENSG00000050030.9,ENSG00000050327.10,ENSG00000050438.12,ENSG00000053108.12,ENSG00000053328.8,ENSG00000053438.7,ENSG00000053524.7,ENSG00000054356.9,ENSG00000055118.10,ENSG00000056487.11,ENSG00000058056.4,ENSG00000059915.12,ENSG00000060709.9,ENSG00000062370.12,ENSG00000064687.8,ENSG00000064835.6,ENSG00000065609.10,ENSG00000065621.10,ENSG00000066185.8,ENSG00000066583.7,ENSG00000066651.13,ENSG00000066827.11,ENSG00000067177.10,ENSG00000069018.13,ENSG00000069482.6,ENSG00000069696.6,ENSG00000069712.9,ENSG00000070081.11,ENSG00000070371.11,ENSG00000070601.5,ENSG00000070729.9,ENSG00000070886.6,ENSG00000071909.14,ENSG00000071991.4,ENSG00000072133.6,ENSG00000072182.8,ENSG00000072832.10,ENSG00000073803.9,ENSG00000073910.15,ENSG00000073969.14,ENSG00000075292.14,ENSG00000075407.13,ENSG00000076344.11,ENSG00000076554.11,ENSG00000077080.5,ENSG00000077264.10,ENSG00000077327.11,ENSG00000077616.6,ENSG00000078018.15,ENSG00000078053.12,ENSG00000078295.11,ENSG00000079101.12,ENSG00000079689.9,ENSG00000080031.5,ENSG00000080511.2,ENSG00000080644.11,ENSG00000080709.10,ENSG00000080854.10,ENSG00000081052.10,ENSG00000081148.11,ENSG00000081181.3,ENSG00000081818.1,ENSG00000081842.13,ENSG00000081853.13,ENSG00000081913.9,ENSG00000083097.10,ENSG00000084444.9,ENSG00000084764.6,ENSG00000085365.13,ENSG00000085382.7,ENSG00000085831.11,ENSG00000087460.19,ENSG00000088538.12,ENSG00000088899.10,ENSG00000088970.11,ENSG00000089091.12,ENSG00000089101.13,ENSG00000089199.5,ENSG00000089250.14,ENSG00000090612.16,ENSG00000090920.9,ENSG00000091428.13,ENSG00000091592.11,ENSG00000091656.11,ENSG00000091664.7,ENSG00000091831.17,ENSG00000091972.14,ENSG00000092096.10,ENSG00000092421.12,ENSG00000095397.9,ENSG00000095713.9,ENSG00000096093.10,ENSG00000097096.8,ENSG00000099625.8,ENSG00000099954.14,ENSG00000099984.6,ENSG00000100228.8,ENSG00000100285.9,ENSG00000100578.10,ENSG00000100580.7,ENSG00000100583.4,ENSG00000100604.8,ENSG00000100852.8,ENSG00000100987.10,ENSG00000101079.16,ENSG00000101460.8,ENSG00000101489.14,ENSG00000101746.11,ENSG00000101977.15,ENSG00000102001.8,ENSG00000102003.6,ENSG00000102053.11,ENSG00000102109.7,ENSG00000102241.7,ENSG00000102362.11,ENSG00000102383.9,ENSG00000102409.9,ENSG00000102452.11,ENSG00000102878.11,ENSG00000102890.10,ENSG00000102904.10,ENSG00000102935.7,ENSG00000103034.10,ENSG00000103184.7,ENSG00000103449.7,ENSG00000103528.12,ENSG00000103599.15,ENSG00000103723.8,ENSG00000104112.4,ENSG00000104177.13,ENSG00000104219.8,ENSG00000104313.13,ENSG00000104361.5,ENSG00000104381.8,ENSG00000104450.8,ENSG00000104722.9,ENSG00000104723.16,ENSG00000104725.9,ENSG00000104826.7,ENSG00000105072.4,ENSG00000105219.4,ENSG00000105278.6,ENSG00000105392.11,ENSG00000105409.11,ENSG00000105501.7,ENSG00000105613.5,ENSG00000105737.5,ENSG00000105792.15,ENSG00000105852.6,ENSG00000105894.7,ENSG00000106069.16,ENSG00000106070.13,ENSG00000106128.14,ENSG00000106299.7,ENSG00000106526.6,ENSG00000106536.15,ENSG00000106537.7,ENSG00000106686.12,ENSG00000106701.7,ENSG00000106772.13,ENSG00000107186.12,ENSG00000107187.11,ENSG00000107295.8,ENSG00000107618.4,ENSG00000107890.12,ENSG00000107954.6,ENSG00000108176.10,ENSG00000108292.12,ENSG00000108309.8,ENSG00000108370.11,ENSG00000108375.8,ENSG00000108556.7,ENSG00000108684.10,ENSG00000108852.10,ENSG00000109163.6,ENSG00000109472.9,ENSG00000109572.9,ENSG00000109762.11,ENSG00000109771.11,ENSG00000109794.9,ENSG00000109832.8,ENSG00000109944.6,ENSG00000110318.9,ENSG00000110514.14,ENSG00000110583.8,ENSG00000110675.8,ENSG00000110680.8,ENSG00000110693.11,ENSG00000110844.9,ENSG00000110975.4,ENSG00000111052.3,ENSG00000111249.9,ENSG00000111266.4,ENSG00000111269.2,ENSG00000111305.14,ENSG00000111664.6,ENSG00000111674.4,ENSG00000111752.6,ENSG00000111816.6,ENSG00000111834.8,ENSG00000111837.7,ENSG00000111879.14,ENSG00000111907.16,ENSG00000112139.10,ENSG00000112293.10,ENSG00000112319.13,ENSG00000112379.8,ENSG00000112530.7,ENSG00000112539.10,ENSG00000112619.6,ENSG00000112796.5,ENSG00000112981.3,ENSG00000113205.2,ENSG00000113209.6,ENSG00000113211.3,ENSG00000113212.4,ENSG00000113262.10,ENSG00000113296.10,ENSG00000113302.4,ENSG00000113327.10,ENSG00000113396.8,ENSG00000113494.12,ENSG00000113742.8,ENSG00000113805.8,ENSG00000113966.5,ENSG00000114631.10,ENSG00000114923.12,ENSG00000115138.6,ENSG00000115183.9,ENSG00000115392.7,ENSG00000115423.14,ENSG00000115556.9,ENSG00000115896.11,ENSG00000116141.11,ENSG00000116254.13,ENSG00000116299.12,ENSG00000116703.12,ENSG00000116885.14,ENSG00000117069.10,ENSG00000117154.7,ENSG00000117425.9,ENSG00000117477.8,ENSG00000117598.7,ENSG00000117600.8,ENSG00000117971.7,ENSG00000118160.9,ENSG00000118271.5,ENSG00000118276.7,ENSG00000118307.14,ENSG00000118402.5,ENSG00000118432.11,ENSG00000118473.17,ENSG00000118690.8,ENSG00000118965.10,ENSG00000118997.9,ENSG00000119147.5,ENSG00000119411.10,ENSG00000119547.5,ENSG00000119636.11,ENSG00000119661.10,ENSG00000119698.7,ENSG00000119703.12,ENSG00000119737.5,ENSG00000119888.6,ENSG00000119973.3,ENSG00000120049.14,ENSG00000120055.5,ENSG00000120088.10,ENSG00000120324.4,ENSG00000120327.4,ENSG00000120328.4,ENSG00000120332.11,ENSG00000120457.7,ENSG00000120500.13,ENSG00000120555.9,ENSG00000120658.8,ENSG00000120756.8,ENSG00000120907.13,ENSG00000120915.9,ENSG00000121310.12,ENSG00000121454.4,ENSG00000121653.7,ENSG00000122477.8,ENSG00000122507.16,ENSG00000122548.3,ENSG00000122711.4,ENSG00000122735.11,ENSG00000122970.11,ENSG00000123095.5,ENSG00000123307.3,ENSG00000123411.10,ENSG00000123612.11,ENSG00000123636.13,ENSG00000123836.10,ENSG00000124140.8,ENSG00000124205.11,ENSG00000124302.8,ENSG00000125388.15,ENSG00000125814.13,ENSG00000125820.5,ENSG00000125851.5,ENSG00000125931.6,ENSG00000126259.15,ENSG00000126368.5,ENSG00000126950.7,ENSG00000127083.7,ENSG00000127252.4,ENSG00000127914.12,ENSG00000127995.12,ENSG00000128000.11,ENSG00000128203.6,ENSG00000128285.4,ENSG00000128408.7,ENSG00000128564.5,ENSG00000128578.5,ENSG00000128655.12,ENSG00000129167.5,ENSG00000129221.10,ENSG00000129244.4,ENSG00000129295.4,ENSG00000129422.9,ENSG00000129673.5,ENSG00000129946.6,ENSG00000130035.2,ENSG00000130037.3,ENSG00000130222.6,ENSG00000130224.10,ENSG00000130226.12,ENSG00000130294.10,ENSG00000130396.16,ENSG00000130413.11,ENSG00000130477.10,ENSG00000130643.4,ENSG00000130711.3,ENSG00000130940.10,ENSG00000131067.12,ENSG00000131149.13,ENSG00000131398.9,ENSG00000131437.11,ENSG00000131808.6,ENSG00000131951.6,ENSG00000132026.9,ENSG00000132122.7,ENSG00000132321.12,ENSG00000132464.7,ENSG00000132518.6,ENSG00000132554.15,ENSG00000132561.9,ENSG00000132563.11,ENSG00000132623.11,ENSG00000132694.14,ENSG00000132832.5,ENSG00000132837.10,ENSG00000132849.14,ENSG00000132872.7,ENSG00000132932.12,ENSG00000132938.14,ENSG00000132953.12,ENSG00000133067.13,ENSG00000133103.12,ENSG00000133124.10,ENSG00000133134.7,ENSG00000133135.9,ENSG00000133138.15,ENSG00000133169.5,ENSG00000133460.15,ENSG00000133519.8,ENSG00000133640.14,ENSG00000133878.4,ENSG00000133958.9,ENSG00000134146.7,ENSG00000134200.2,ENSG00000134376.10,ENSG00000134438.9,ENSG00000134443.5,ENSG00000134532.11,ENSG00000134709.6,ENSG00000134775.11,ENSG00000135097.2,ENSG00000135119.10,ENSG00000135127.7,ENSG00000135298.9,ENSG00000135333.9,ENSG00000135338.9,ENSG00000135346.4,ENSG00000135423.8,ENSG00000135525.14,ENSG00000135541.16,ENSG00000135549.10,ENSG00000135697.5,ENSG00000135835.6,ENSG00000136052.5,ENSG00000136297.10,ENSG00000136367.12,ENSG00000136383.6,ENSG00000136487.13,ENSG00000136488.10,ENSG00000136682.10,ENSG00000136854.13,ENSG00000136866.9,ENSG00000137098.9,ENSG00000137103.12,ENSG00000137474.15,ENSG00000137821.7,ENSG00000137872.11,ENSG00000138036.14,ENSG00000138039.10,ENSG00000138078.11,ENSG00000138083.3,ENSG00000138162.13,ENSG00000138175.8,ENSG00000138193.10,ENSG00000138400.8,ENSG00000138472.6,ENSG00000138604.5,ENSG00000138622.3,ENSG00000138669.5,ENSG00000138741.6,ENSG00000138769.6,ENSG00000138771.10,ENSG00000139044.6,ENSG00000139182.9,ENSG00000139220.12,ENSG00000139352.3,ENSG00000139438.5,ENSG00000139549.2,ENSG00000139767.4,ENSG00000139915.14,ENSG00000139988.5,ENSG00000140057.4,ENSG00000140284.6,ENSG00000140386.8,ENSG00000140463.9,ENSG00000140481.9,ENSG00000140488.10,ENSG00000140527.10,ENSG00000141013.10,ENSG00000141404.11,ENSG00000141519.10,ENSG00000141622.9,ENSG00000141665.7,ENSG00000141744.3,ENSG00000142494.9,ENSG00000142609.13,ENSG00000143001.4,ENSG00000143036.12,ENSG00000143107.4,ENSG00000143156.9,ENSG00000143171.8,ENSG00000143178.8,ENSG00000143320.4,ENSG00000143340.6,ENSG00000143469.12,ENSG00000143502.10,ENSG00000143630.5,ENSG00000143847.11,ENSG00000143850.8,ENSG00000143858.7,ENSG00000143882.5,ENSG00000143919.10,ENSG00000144031.7,ENSG00000144152.8,ENSG00000144191.7,ENSG00000144199.7,ENSG00000144278.10,ENSG00000144362.7,ENSG00000144369.8,ENSG00000144406.14,ENSG00000144451.14,ENSG00000144460.10,ENSG00000144619.10,ENSG00000144712.7,ENSG00000144792.5,ENSG00000144847.8,ENSG00000144868.9,ENSG00000144893.8,ENSG00000145020.10,ENSG00000145075.7,ENSG00000145087.8,ENSG00000145242.9,ENSG00000145248.6,ENSG00000145358.2,ENSG00000145451.8,ENSG00000145476.11,ENSG00000145526.7,ENSG00000145626.7,ENSG00000145794.12,ENSG00000145934.11,ENSG00000146001.4,ENSG00000146006.7,ENSG00000146013.6,ENSG00000146151.8,ENSG00000146233.3,ENSG00000146243.9,ENSG00000146350.9,ENSG00000146950.8,ENSG00000146955.6,ENSG00000147036.7,ENSG00000147082.13,ENSG00000147223.5,ENSG00000147231.9,ENSG00000147255.13,ENSG00000147256.6,ENSG00000147432.2,ENSG00000147488.7,ENSG00000148143.8,ENSG00000148219.12,ENSG00000148225.11,ENSG00000148600.10,ENSG00000148602.5,ENSG00000148798.5,ENSG00000148935.6,ENSG00000149295.9,ENSG00000149300.5,ENSG00000149346.10,ENSG00000149527.13,ENSG00000149926.9,ENSG00000150275.13,ENSG00000150510.11,ENSG00000150627.11,ENSG00000150722.6,ENSG00000150773.6,ENSG00000150873.7,ENSG00000151025.9,ENSG00000151062.10,ENSG00000151090.13,ENSG00000151338.14,ENSG00000151360.5,ENSG00000151575.10,ENSG00000151612.11,ENSG00000151623.10,ENSG00000151640.8,ENSG00000151693.5,ENSG00000151952.10,ENSG00000152092.11,ENSG00000152127.4,ENSG00000152268.8,ENSG00000152467.5,ENSG00000152487.6,ENSG00000152503.5,ENSG00000152582.8,ENSG00000152611.7,ENSG00000152705.6,ENSG00000152932.6,ENSG00000152936.6,ENSG00000152954.7,ENSG00000153132.8,ENSG00000153140.4,ENSG00000153233.8,ENSG00000153237.13,ENSG00000153291.11,ENSG00000153347.5,ENSG00000153558.9,ENSG00000153789.8,ENSG00000153933.5,ENSG00000153944.6,ENSG00000154118.8,ENSG00000154162.9,ENSG00000154240.12,ENSG00000154265.11,ENSG00000154479.8,ENSG00000154545.12,ENSG00000154639.14,ENSG00000154874.10,ENSG00000154975.9,ENSG00000154997.8,ENSG00000155052.14,ENSG00000155085.11,ENSG00000155093.13,ENSG00000155530.2,ENSG00000155754.10,ENSG00000155761.9,ENSG00000155816.15,ENSG00000155961.4,ENSG00000155974.7,ENSG00000156042.13,ENSG00000156050.4,ENSG00000156076.5,ENSG00000156097.8,ENSG00000156172.5,ENSG00000156194.13,ENSG00000156206.9,ENSG00000156298.8,ENSG00000156313.8,ENSG00000156414.14,ENSG00000156475.14,ENSG00000156510.11,ENSG00000156687.6,ENSG00000156920.6,ENSG00000156959.7,ENSG00000156968.8,ENSG00000157168.14,ENSG00000157224.11,ENSG00000157343.4,ENSG00000157388.9,ENSG00000157423.13,ENSG00000157429.11,ENSG00000157502.8,ENSG00000157578.9,ENSG00000157782.5,ENSG00000157796.13,ENSG00000157856.6,ENSG00000158023.5,ENSG00000158077.4,ENSG00000158113.8,ENSG00000158258.11,ENSG00000158423.12,ENSG00000158445.7,ENSG00000158458.15,ENSG00000158467.12,ENSG00000158486.9,ENSG00000158528.7,ENSG00000158555.10,ENSG00000158560.10,ENSG00000158806.9,ENSG00000158816.11,ENSG00000159082.13,ENSG00000159086.10,ENSG00000159164.5,ENSG00000159214.8,ENSG00000159248.4,ENSG00000159409.10,ENSG00000159556.5,ENSG00000159915.8,ENSG00000160183.9,ENSG00000160188.5,ENSG00000160321.10,ENSG00000160401.10,ENSG00000160460.11,ENSG00000160716.4,ENSG00000161040.12,ENSG00000161149.7,ENSG00000161298.12,ENSG00000161381.9,ENSG00000161664.2,ENSG00000162148.6,ENSG00000162390.13,ENSG00000162415.6,ENSG00000162437.10,ENSG00000162526.6,ENSG00000162595.4,ENSG00000162620.11,ENSG00000162643.8,ENSG00000162650.11,ENSG00000162688.11,ENSG00000162755.9,ENSG00000162761.10,ENSG00000162782.11,ENSG00000162814.6,ENSG00000162869.11,ENSG00000162873.10,ENSG00000162913.9,ENSG00000162946.16,ENSG00000162992.3,ENSG00000162994.11,ENSG00000163040.10,ENSG00000163075.8,ENSG00000163082.9,ENSG00000163093.7,ENSG00000163116.5,ENSG00000163288.9,ENSG00000163331.6,ENSG00000163354.10,ENSG00000163377.10,ENSG00000163431.11,ENSG00000163449.6,ENSG00000163491.12,ENSG00000163536.8,ENSG00000163539.11,ENSG00000163568.9,ENSG00000163590.9,ENSG00000163596.12,ENSG00000163611.7,ENSG00000163617.6,ENSG00000163618.13,ENSG00000163629.8,ENSG00000163645.10,ENSG00000163686.9,ENSG00000163746.7,ENSG00000163749.13,ENSG00000163817.11,ENSG00000163879.9,ENSG00000163909.6,ENSG00000164066.8,ENSG00000164070.7,ENSG00000164114.14,ENSG00000164136.12,ENSG00000164197.7,ENSG00000164199.11,ENSG00000164236.7,ENSG00000164241.9,ENSG00000164411.6,ENSG00000164542.8,ENSG00000164627.13,ENSG00000164663.9,ENSG00000164675.6,ENSG00000164796.13,ENSG00000164830.13,ENSG00000164953.11,ENSG00000165028.7,ENSG00000165105.9,ENSG00000165164.8,ENSG00000165182.6,ENSG00000165185.10,ENSG00000165238.12,ENSG00000165309.9,ENSG00000165338.12,ENSG00000165434.6,ENSG00000165521.11,ENSG00000165533.14,ENSG00000165548.6,ENSG00000165566.11,ENSG00000165588.12,ENSG00000165591.6,ENSG00000165659.12,ENSG00000165661.11,ENSG00000165730.10,ENSG00000165821.7,ENSG00000165837.7,ENSG00000165899.6,ENSG00000165995.14,ENSG00000166111.5,ENSG00000166206.9,ENSG00000166257.4,ENSG00000166262.11,ENSG00000166263.9,ENSG00000166402.4,ENSG00000166405.10,ENSG00000166432.10,ENSG00000166448.10,ENSG00000166450.8,ENSG00000166455.9,ENSG00000166510.9,ENSG00000166562.4,ENSG00000166569.4,ENSG00000166573.4,ENSG00000166596.10,ENSG00000166689.10,ENSG00000166793.6,ENSG00000166839.12,ENSG00000166840.9,ENSG00000166848.5,ENSG00000166922.4,ENSG00000166960.12,ENSG00000166984.7,ENSG00000166987.10,ENSG00000167037.14,ENSG00000167083.2,ENSG00000167210.12,ENSG00000167306.14,ENSG00000167371.12,ENSG00000167380.12,ENSG00000167608.7,ENSG00000167619.7,ENSG00000167654.13,ENSG00000167765.3,ENSG00000167964.8,ENSG00000168026.12,ENSG00000168243.6,ENSG00000168491.5,ENSG00000168743.8,ENSG00000168772.9,ENSG00000168824.10,ENSG00000168830.6,ENSG00000168916.11,ENSG00000168917.8,ENSG00000168939.6,ENSG00000169031.14,ENSG00000169064.8,ENSG00000169116.7,ENSG00000169126.11,ENSG00000169181.8,ENSG00000169297.6,ENSG00000169302.10,ENSG00000169402.11,ENSG00000169436.12,ENSG00000169507.5,ENSG00000169758.8,ENSG00000169891.13,ENSG00000169989.2,ENSG00000170085.13,ENSG00000170145.4,ENSG00000170153.6,ENSG00000170160.12,ENSG00000170264.8,ENSG00000170289.8,ENSG00000170324.15,ENSG00000170382.7,ENSG00000170442.7,ENSG00000170500.8,ENSG00000170</t>
  </si>
  <si>
    <t>UBERON:0010225</t>
  </si>
  <si>
    <t>thalamic complex</t>
  </si>
  <si>
    <t>A nuclear complex which in mammals consists of four parts, the hypothalamus, epithalamus, ventral thalamus, and dorsal thalamus[WP,modified].</t>
  </si>
  <si>
    <t>CNhs12314,CNhs13794,CNhs14084,CNhs14551</t>
  </si>
  <si>
    <t>CATG00000000417.1,CATG00000000621.1,CATG00000001185.1,CATG00000001260.1,CATG00000001384.1,CATG00000002551.1,CATG00000002596.1,CATG00000002994.1,CATG00000002996.1,CATG00000003095.1,CATG00000003266.1,CATG00000003289.1,CATG00000003315.1,CATG00000003317.1,CATG00000003410.1,CATG00000003505.1,CATG00000003820.1,CATG00000003863.1,CATG00000004052.1,CATG00000004224.1,CATG00000004478.1,CATG00000005139.1,CATG00000005599.1,CATG00000005759.1,CATG00000005864.1,CATG00000006040.1,CATG00000006092.1,CATG00000006438.1,CATG00000006600.1,CATG00000006868.1,CATG00000006970.1,CATG00000007059.1,CATG00000007174.1,CATG00000007195.1,CATG00000008305.1,CATG00000008313.1,CATG00000008694.1,CATG00000008704.1,CATG00000008939.1,CATG00000009153.1,CATG00000009232.1,CATG00000009695.1,CATG00000009771.1,CATG00000010384.1,CATG00000010431.1,CATG00000010474.1,CATG00000010877.1,CATG00000011157.1,CATG00000011587.1,CATG00000011702.1,CATG00000012173.1,CATG00000012317.1,CATG00000012371.1,CATG00000012430.1,CATG00000012605.1,CATG00000013058.1,CATG00000013067.1,CATG00000013186.1,CATG00000013188.1,CATG00000013194.1,CATG00000013286.1,CATG00000013534.1,CATG00000014113.1,CATG00000014150.1,CATG00000014567.1,CATG00000014710.1,CATG00000014857.1,CATG00000014863.1,CATG00000015453.1,CATG00000015859.1,CATG00000015911.1,CATG00000015960.1,CATG00000016100.1,CATG00000016163.1,CATG00000016250.1,CATG00000016252.1,CATG00000016274.1,CATG00000016393.1,CATG00000016426.1,CATG00000016428.1,CATG00000016481.1,CATG00000016552.1,CATG00000016576.1,CATG00000016577.1,CATG00000016638.1,CATG00000016913.1,CATG00000016954.1,CATG00000016977.1,CATG00000017160.1,CATG00000017254.1,CATG00000017373.1,CATG00000017381.1,CATG00000017499.1,CATG00000017549.1,CATG00000017550.1,CATG00000017615.1,CATG00000017664.1,CATG00000017825.1,CATG00000018046.1,CATG00000018052.1,CATG00000018090.1,CATG00000018282.1,CATG00000018492.1,CATG00000019002.1,CATG00000019279.1,CATG00000019782.1,CATG00000019940.1,CATG00000020268.1,CATG00000020292.1,CATG00000020370.1,CATG00000020415.1,CATG00000020666.1,CATG00000020689.1,CATG00000020733.1,CATG00000020788.1,CATG00000021389.1,CATG00000021393.1,CATG00000021421.1,CATG00000021829.1,CATG00000021855.1,CATG00000021927.1,CATG00000022055.1,CATG00000022433.1,CATG00000022950.1,CATG00000023206.1,CATG00000023378.1,CATG00000023523.1,CATG00000023701.1,CATG00000023739.1,CATG00000023932.1,CATG00000023974.1,CATG00000023998.1,CATG00000024065.1,CATG00000024243.1,CATG00000024292.1,CATG00000024400.1,CATG00000024671.1,CATG00000024722.1,CATG00000024806.1,CATG00000025169.1,CATG00000025349.1,CATG00000025376.1,CATG00000025559.1,CATG00000025949.1,CATG00000026181.1,CATG00000026359.1,CATG00000027292.1,CATG00000027321.1,CATG00000027391.1,CATG00000027415.1,CATG00000027520.1,CATG00000027890.1,CATG00000027898.1,CATG00000028006.1,CATG00000028088.1,CATG00000028358.1,CATG00000028379.1,CATG00000028758.1,CATG00000028979.1,CATG00000029175.1,CATG00000029260.1,CATG00000029314.1,CATG00000029341.1,CATG00000029652.1,CATG00000029670.1,CATG00000029677.1,CATG00000029705.1,CATG00000030559.1,CATG00000030619.1,CATG00000030847.1,CATG00000030917.1,CATG00000030974.1,CATG00000031045.1,CATG00000031061.1,CATG00000031285.1,CATG00000031364.1,CATG00000031514.1,CATG00000031515.1,CATG00000031558.1,CATG00000031708.1,CATG00000031717.1,CATG00000031914.1,CATG00000032016.1,CATG00000032169.1,CATG00000032320.1,CATG00000032326.1,CATG00000032396.1,CATG00000032454.1,CATG00000032638.1,CATG00000032866.1,CATG00000032956.1,CATG00000032959.1,CATG00000033033.1,CATG00000033233.1,CATG00000033237.1,CATG00000033262.1,CATG00000033301.1,CATG00000033585.1,CATG00000033813.1,CATG00000033858.1,CATG00000033958.1,CATG00000034138.1,CATG00000034323.1,CATG00000034615.1,CATG00000034675.1,CATG00000034705.1,CATG00000034824.1,CATG00000034896.1,CATG00000034898.1,CATG00000035044.1,CATG00000035205.1,CATG00000035401.1,CATG00000035657.1,CATG00000035870.1,CATG00000036185.1,CATG00000036259.1,CATG00000036272.1,CATG00000036308.1,CATG00000036320.1,CATG00000036494.1,CATG00000036566.1,CATG00000036572.1,CATG00000036627.1,CATG00000036629.1,CATG00000036631.1,CATG00000036817.1,CATG00000037274.1,CATG00000037610.1,CATG00000037762.1,CATG00000037900.1,CATG00000038035.1,CATG00000038123.1,CATG00000038151.1,CATG00000038161.1,CATG00000038200.1,CATG00000038289.1,CATG00000038373.1,CATG00000038821.1,CATG00000038846.1,CATG00000038867.1,CATG00000039004.1,CATG00000039123.1,CATG00000039215.1,CATG00000039344.1,CATG00000039379.1,CATG00000039419.1,CATG00000039420.1,CATG00000039482.1,CATG00000039534.1,CATG00000039741.1,CATG00000039829.1,CATG00000039839.1,CATG00000039894.1,CATG00000039927.1,CATG00000039973.1,CATG00000039993.1,CATG00000039999.1,CATG00000040048.1,CATG00000040304.1,CATG00000040315.1,CATG00000040530.1,CATG00000040539.1,CATG00000040787.1,CATG00000040843.1,CATG00000040933.1,CATG00000041162.1,CATG00000041202.1,CATG00000041303.1,CATG00000041437.1,CATG00000041542.1,CATG00000041585.1,CATG00000041719.1,CATG00000042255.1,CATG00000042286.1,CATG00000042306.1,CATG00000042326.1,CATG00000042368.1,CATG00000043014.1,CATG00000043265.1,CATG00000043287.1,CATG00000043538.1,CATG00000043553.1,CATG00000043689.1,CATG00000043822.1,CATG00000043860.1,CATG00000043965.1,CATG00000044079.1,CATG00000044154.1,CATG00000044244.1,CATG00000044524.1,CATG00000044595.1,CATG00000044642.1,CATG00000044864.1,CATG00000045080.1,CATG00000045084.1,CATG00000045258.1,CATG00000045374.1,CATG00000045472.1,CATG00000045509.1,CATG00000045631.1,CATG00000045694.1,CATG00000046872.1,CATG00000047038.1,CATG00000047049.1,CATG00000047069.1,CATG00000047287.1,CATG00000047323.1,CATG00000047453.1,CATG00000047858.1,CATG00000047911.1,CATG00000048291.1,CATG00000048973.1,CATG00000049110.1,CATG00000049514.1,CATG00000049610.1,CATG00000049624.1,CATG00000049720.1,CATG00000049947.1,CATG00000050019.1,CATG00000050359.1,CATG00000050522.1,CATG00000051235.1,CATG00000051350.1,CATG00000051411.1,CATG00000051417.1,CATG00000051571.1,CATG00000051635.1,CATG00000051645.1,CATG00000051841.1,CATG00000051849.1,CATG00000051850.1,CATG00000051891.1,CATG00000052002.1,CATG00000052141.1,CATG00000052348.1,CATG00000052582.1,CATG00000052829.1,CATG00000052961.1,CATG00000052963.1,CATG00000052980.1,CATG00000052993.1,CATG00000053067.1,CATG00000053087.1,CATG00000053183.1,CATG00000053427.1,CATG00000053464.1,CATG00000053469.1,CATG00000053477.1,CATG00000053609.1,CATG00000053929.1,CATG00000054017.1,CATG00000054033.1,CATG00000054064.1,CATG00000054234.1,CATG00000054518.1,CATG00000054646.1,CATG00000054691.1,CATG00000055081.1,CATG00000055173.1,CATG00000055397.1,CATG00000055619.1,CATG00000055877.1,CATG00000055882.1,CATG00000056186.1,CATG00000056732.1,CATG00000056897.1,CATG00000056934.1,CATG00000056966.1,CATG00000057036.1,CATG00000057103.1,CATG00000057149.1,CATG00000057232.1,CATG00000057570.1,CATG00000057669.1,CATG00000058006.1,CATG00000058020.1,CATG00000058112.1,CATG00000058125.1,CATG00000058214.1,CATG00000058274.1,CATG00000058656.1,CATG00000058679.1,CATG00000058748.1,CATG00000058945.1,CATG00000059140.1,CATG00000059197.1,CATG00000059207.1,CATG00000059212.1,CATG00000059841.1,CATG00000060114.1,CATG00000060177.1,CATG00000060295.1,CATG00000060398.1,CATG00000060663.1,CATG00000060717.1,CATG00000060721.1,CATG00000060795.1,CATG00000060862.1,CATG00000061009.1,CATG00000061554.1,CATG00000061587.1,CATG00000061804.1,CATG00000061929.1,CATG00000061961.1,CATG00000062000.1,CATG00000062143.1,CATG00000062235.1,CATG00000062240.1,CATG00000062280.1,CATG00000062464.1,CATG00000062528.1,CATG00000062678.1,CATG00000062787.1,CATG00000062788.1,CATG00000062930.1,CATG00000062986.1,CATG00000062991.1,CATG00000063058.1,CATG00000063089.1,CATG00000063114.1,CATG00000063126.1,CATG00000063217.1,CATG00000063239.1,CATG00000063319.1,CATG00000063534.1,CATG00000063684.1,CATG00000063775.1,CATG00000063828.1,CATG00000063877.1,CATG00000064030.1,CATG00000064074.1,CATG00000064299.1,CATG00000064388.1,CATG00000064542.1,CATG00000064694.1,CATG00000064925.1,CATG00000065054.1,CATG00000065058.1,CATG00000065311.1,CATG00000065324.1,CATG00000065641.1,CATG00000065672.1,CATG00000065699.1,CATG00000065811.1,CATG00000065998.1,CATG00000066020.1,CATG00000066030.1,CATG00000066034.1,CATG00000066622.1,CATG00000066647.1,CATG00000067038.1,CATG00000067478.1,CATG00000067496.1,CATG00000067530.1,CATG00000068089.1,CATG00000068171.1,CATG00000068900.1,CATG00000069256.1,CATG00000069842.1,CATG00000070175.1,CATG00000070521.1,CATG00000070702.1,CATG00000071146.1,CATG00000071188.1,CATG00000071769.1,CATG00000071776.1,CATG00000071884.1,CATG00000071988.1,CATG00000072010.1,CATG00000072049.1,CATG00000072220.1,CATG00000072343.1,CATG00000072405.1,CATG00000072440.1,CATG00000072593.1,CATG00000072622.1,CATG00000072692.1,CATG00000072770.1,CATG00000073065.1,CATG00000073067.1,CATG00000073181.1,CATG00000073288.1,CATG00000073472.1,CATG00000073720.1,CATG00000073815.1,CATG00000074170.1,CATG00000074207.1,CATG00000074295.1,CATG00000074482.1,CATG00000074492.1,CATG00000074518.1,CATG00000074717.1,CATG00000075151.1,CATG00000075203.1,CATG00000075373.1,CATG00000075712.1,CATG00000075800.1,CATG00000076514.1,CATG00000076590.1,CATG00000076945.1,CATG00000076994.1,CATG00000077430.1,CATG00000077739.1,CATG00000077761.1,CATG00000077802.1,CATG00000078156.1,CATG00000078881.1,CATG00000078917.1,CATG00000079092.1,CATG00000079525.1,CATG00000079841.1,CATG00000079984.1,CATG00000080008.1,CATG00000080176.1,CATG00000080192.1,CATG00000080370.1,CATG00000080416.1,CATG00000080521.1,CATG00000080713.1,CATG00000080922.1,CATG00000080923.1,CATG00000081067.1,CATG00000081148.1,CATG00000081169.1,CATG00000081189.1,CATG00000081408.1,CATG00000081437.1,CATG00000081516.1,CATG00000081868.1,CATG00000082071.1,CATG00000082306.1,CATG00000082419.1,CATG00000082809.1,CATG00000083073.1,CATG00000083439.1,CATG00000083808.1,CATG00000083846.1,CATG00000083874.1,CATG00000084529.1,CATG00000084554.1,CATG00000084669.1,CATG00000084905.1,CATG00000085038.1,CATG00000085304.1,CATG00000085310.1,CATG00000085339.1,CATG00000085368.1,CATG00000085379.1,CATG00000085658.1,CATG00000085722.1,CATG00000085876.1,CATG00000085904.1,CATG00000086438.1,CATG00000086451.1,CATG00000086595.1,CATG00000086628.1,CATG00000086845.1,CATG00000086863.1,CATG00000086881.1,CATG00000086911.1,CATG00000087051.1,CATG00000087178.1,CATG00000087458.1,CATG00000088014.1,CATG00000088041.1,CATG00000088106.1,CATG00000088473.1,CATG00000088683.1,CATG00000088791.1,CATG00000088941.1,CATG00000089244.1,CATG00000089257.1,CATG00000089308.1,CATG00000089684.1,CATG00000089825.1,CATG00000090190.1,CATG00000090406.1,CATG00000090764.1,CATG00000090770.1,CATG00000090771.1,CATG00000090844.1,CATG00000091112.1,CATG00000091313.1,CATG00000091795.1,CATG00000091831.1,CATG00000091894.1,CATG00000091926.1,CATG00000092165.1,CATG00000092239.1,CATG00000092300.1,CATG00000092562.1,CATG00000092669.1,CATG00000092857.1,CATG00000092891.1,CATG00000093175.1,CATG00000093217.1,CATG00000093297.1,CATG00000093672.1,CATG00000093674.1,CATG00000093823.1,CATG00000093903.1,CATG00000094092.1,CATG00000094163.1,CATG00000094183.1,CATG00000094220.1,CATG00000094282.1,CATG00000094892.1,CATG00000095582.1,CATG00000095591.1,CATG00000095666.1,CATG00000095701.1,CATG00000095754.1,CATG00000095755.1,CATG00000096034.1,CATG00000096046.1,CATG00000096087.1,CATG00000096501.1,CATG00000096714.1,CATG00000096892.1,CATG00000096977.1,CATG00000097059.1,CATG00000097485.1,CATG00000097554.1,CATG00000097628.1,CATG00000097709.1,CATG00000097867.1,CATG00000098157.1,CATG00000098191.1,CATG00000098250.1,CATG00000098300.1,CATG00000098315.1,CATG00000098639.1,CATG00000098671.1,CATG00000098803.1,CATG00000098840.1,CATG00000099522.1,CATG00000099538.1,CATG00000099557.1,CATG00000100181.1,CATG00000100625.1,CATG00000100855.1,CATG00000100975.1,CATG00000101265.1,CATG00000101283.1,CATG00000101402.1,CATG00000101427.1,CATG00000101683.1,CATG00000101757.1,CATG00000102004.1,CATG00000102257.1,CATG00000102378.1,CATG00000102414.1,CATG00000102592.1,CATG00000102813.1,CATG00000103048.1,CATG00000104315.1,CATG00000104902.1,CATG00000105045.1,CATG00000105290.1,CATG00000105424.1,CATG00000105769.1,CATG00000105927.1,CATG00000106225.1,CATG00000106259.1,CATG00000106274.1,CATG00000106279.1,CATG00000106511.1,CATG00000106516.1,CATG00000106724.1,CATG00000107059.1,CATG00000107319.1,CATG00000107433.1,CATG00000107810.1,CATG00000108031.1,CATG00000108424.1,CATG00000108477.1,CATG00000108541.1,CATG00000108830.1,CATG00000108992.1,CATG00000109046.1,CATG00000109254.1,CATG00000109272.1,CATG00000109636.1,CATG00000109856.1,CATG00000109912.1,CATG00000109993.1,CATG00000110023.1,CATG00000110403.1,CATG00000110596.1,CATG00000110751.1,CATG00000110752.1,CATG00000110758.1,CATG00000110764.1,CATG00000110765.1,CATG00000110774.1,CATG00000110789.1,CATG00000110857.1,CATG00000111067.1,CATG00000111196.1,CATG00000111198.1,CATG00000111992.1,CATG00000112054.1,CATG00000112171.1,CATG00000112227.1,CATG00000112325.1,CATG00000112398.1,CATG00000112646.1,CATG00000112709.1,CATG00000113048.1,CATG00000113667.1,CATG00000113673.1,CATG00000113892.1,CATG00000114145.1,CATG00000114148.1,CATG00000114165.1,CATG00000114167.1,CATG00000114289.1,CATG00000114514.1,CATG00000114724.1,CATG00000115291.1,CATG00000115811.1,CATG00000116003.1,CATG00000116021.1,CATG00000116057.1,CATG00000116153.1,CATG00000116160.1,CATG00000116261.1,CATG00000116384.1,CATG00000116401.1,CATG00000116479.1,CATG00000116524.1,CATG00000116526.1,CATG00000116828.1,CATG00000116951.1,CATG00000116972.1,CATG00000117022.1,CATG00000117056.1,CATG00000117066.1,CATG00000117097.1,CATG00000117214.1,CATG00000117224.1,CATG00000117227.1,CATG00000117653.1,CATG00000117656.1,CATG00000117677.1,CATG00000118221.1,CATG00000118225.1,CATG00000118287.1,CATG00000118375.1,ENSG00000001561.6,ENSG00000003987.9,ENSG00000005513.9,ENSG00000006283.13,ENSG00000006611.11,ENSG00000006747.10,ENSG00000007174.13,ENSG00000008735.10,ENSG00000010282.10,ENSG00000011201.6,ENSG00000011426.6,ENSG00000015592.12,ENSG00000016391.6,ENSG00000017373.11,ENSG00000018189.8,ENSG00000018236.10,ENSG00000018625.10,ENSG00000020129.11,ENSG00000021300.9,ENSG00000022355.10,ENSG00000033122.14,ENSG00000036530.4,ENSG00000046653.10,ENSG00000046889.14,ENSG00000047662.4,ENSG00000049089.9,ENSG00000049283.13,ENSG00000053108.12,ENSG00000053702.10,ENSG00000054179.7,ENSG00000054690.9,ENSG00000056736.5,ENSG00000058335.11,ENSG00000064787.8,ENSG00000065361.10,ENSG00000066032.14,ENSG00000066468.16,ENSG00000067842.13,ENSG00000068078.13,ENSG00000070159.9,ENSG00000070214.11,ENSG00000070388.7,ENSG00000070886.6,ENSG00000071991.4,ENSG00000072182.8,ENSG00000073464.7,ENSG00000073670.9,ENSG00000074211.9,ENSG00000075429.4,ENSG00000075461.5,ENSG00000078295.11,ENSG00000078549.10,ENSG00000078579.8,ENSG00000078725.8,ENSG00000078804.8,ENSG00000079337.11,ENSG00000080224.13,ENSG00000080822.12,ENSG00000081479.8,ENSG00000081818.1,ENSG00000081842.13,ENSG00000081913.9,ENSG00000082556.6,ENSG00000084453.12,ENSG00000084710.9,ENSG00000085831.11,ENSG00000086205.12,ENSG00000086288.7,ENSG00000087250.4,ENSG00000087258.9,ENSG00000087495.12,ENSG00000089041.12,ENSG00000089169.10,ENSG00000091129.15,ENSG00000091428.13,ENSG00000091513.10,ENSG00000091664.7,ENSG00000092096.10,ENSG00000092421.12,ENSG00000092529.18,ENSG00000095539.11,ENSG00000095713.9,ENSG00000099822.2,ENSG00000099984.6,ENSG00000100033.12,ENSG00000100095.14,ENSG00000100146.12,ENSG00000100156.6,ENSG00000100285.9,ENSG00000100302.6,ENSG00000100362.8,ENSG00000100399.11,ENSG00000100427.11,ENSG00000100505.9,ENSG00000100884.5,ENSG00000100987.10,ENSG00000101144.8,ENSG00000101180.11,ENSG00000101198.10,ENSG00000101204.11,ENSG00000101438.3,ENSG00000101463.5,ENSG00000101542.5,ENSG00000101958.9,ENSG00000101977.15,ENSG00000102003.6,ENSG00000102069.3,ENSG00000102230.9,ENSG00000102452.11,ENSG00000102934.5,ENSG00000103034.10,ENSG00000103089.4,ENSG00000103154.5,ENSG00000103184.7,ENSG00000103449.7,ENSG00000103540.12,ENSG00000103710.6,ENSG00000103740.5,ENSG00000104267.5,ENSG00000104327.3,ENSG00000104435.9,ENSG00000104722.9,ENSG00000104725.9,ENSG00000104833.6,ENSG00000105255.6,ENSG00000105290.7,ENSG00000105409.11,ENSG00000105605.3,ENSG00000105613.5,ENSG00000105695.10,ENSG00000105696.4,ENSG00000105711.6,ENSG00000105767.2,ENSG00000106278.7,ENSG00000106341.6,ENSG00000106772.13,ENSG00000107105.10,ENSG00000107317.7,ENSG00000107331.12,ENSG00000107902.9,ENSG00000108176.10,ENSG00000108231.7,ENSG00000108379.5,ENSG00000108381.6,ENSG00000108387.10,ENSG00000108852.10,ENSG00000109107.9,ENSG00000109339.14,ENSG00000109458.4,ENSG00000109472.9,ENSG00000109654.10,ENSG00000109846.3,ENSG00000109956.8,ENSG00000110076.14,ENSG00000110436.7,ENSG00000110675.8,ENSG00000110881.7,ENSG00000111262.4,ENSG00000111432.4,ENSG00000111783.8,ENSG00000112038.13,ENSG00000112309.6,ENSG00000112333.7,ENSG00000112379.8,ENSG00000112531.12,ENSG00000112539.10,ENSG00000112796.5,ENSG00000113396.8,ENSG00000113578.13,ENSG00000114646.5,ENSG00000114757.14,ENSG00000114948.8,ENSG00000114993.11,ENSG00000115266.7,ENSG00000115468.7,ENSG00000115896.11,ENSG00000116147.12,ENSG00000116544.7,ENSG00000116574.4,ENSG00000116661.9,ENSG00000116675.11,ENSG00000117016.5,ENSG00000117115.8,ENSG00000117266.11,ENSG00000117707.11,ENSG00000118322.8,ENSG00000118733.12,ENSG00000118785.9,ENSG00000118946.7,ENSG00000119698.7,ENSG00000119699.3,ENSG00000119737.5,ENSG00000120088.10,ENSG00000120903.6,ENSG00000121653.7,ENSG00000121871.3,ENSG00000122012.9,ENSG00000122966.9,ENSG00000123095.5,ENSG00000123119.7,ENSG00000123560.9,ENSG00000123570.3,ENSG00000123836.10,ENSG00000124103.8,ENSG00000124140.8,ENSG00000124251.6,ENSG00000124374.8,ENSG00000124479.8,ENSG00000124920.9,ENSG00000125247.11,ENSG00000125285.4,ENSG00000125462.12,ENSG00000125510.11,ENSG00000125820.5,ENSG00000125851.5,ENSG00000126016.9,ENSG00000126217.16,ENSG00000126500.3,ENSG00000126583.6,ENSG00000126803.8,ENSG00000126861.4,ENSG00000126878.8,ENSG00000127561.10,ENSG00000127588.4,ENSG00000128242.8,ENSG00000128253.9,ENSG00000128266.7,ENSG00000128482.11,ENSG00000128564.5,ENSG00000128596.12,ENSG00000128683.9,ENSG00000128872.5,ENSG00000129151.4,ENSG00000129244.4,ENSG00000130226.12,ENSG00000130283.7,ENSG00000130287.9,ENSG00000130294.10,ENSG00000130643.4,ENSG00000130711.3,ENSG00000130787.9,ENSG00000130962.13,ENSG00000131095.7,ENSG00000131386.13,ENSG00000131409.8,ENSG00000131437.11,ENSG00000131771.9,ENSG00000131969.10,ENSG00000132164.5,ENSG00000132563.11,ENSG00000132692.14,ENSG00000132702.8,ENSG00000132718.7,ENSG00000132832.5,ENSG00000132975.6,ENSG00000133256.8,ENSG00000133636.6,ENSG00000133878.4,ENSG00000133962.3,ENSG00000134042.8,ENSG00000134115.8,ENSG00000134376.10,ENSG00000134548.5,ENSG00000134569.5,ENSG00000134716.5,ENSG00000134769.17,ENSG00000134817.9,ENSG00000135063.13,ENSG00000135298.9,ENSG00000135324.5,ENSG00000135472.4,ENSG00000135525.14,ENSG00000135577.4,ENSG00000135643.4,ENSG00000135744.7,ENSG00000135824.8,ENSG00000136002.12,ENSG00000136160.10,ENSG00000136237.14,ENSG00000136274.8,ENSG00000136297.10,ENSG00000136531.9,ENSG00000136541.10,ENSG00000136750.7,ENSG00000136928.4,ENSG00000136960.8,ENSG00000137098.9,ENSG00000137473.13,ENSG00000137821.7,ENSG00000137941.12,ENSG00000138083.3,ENSG00000138152.7,ENSG00000138379.4,ENSG00000138622.3,ENSG00000138696.6,ENSG00000138741.6,ENSG00000138769.6,ENSG00000138944.7,ENSG00000139155.4,ENSG00000139292.8,ENSG00000139352.3,ENSG00000139438.5,ENSG00000139737.17,ENSG00000139988.5,ENSG00000140015.15,ENSG00000140067.6,ENSG00000140323.4,ENSG00000140479.12,ENSG00000140488.10,ENSG00000140538.12,ENSG00000140600.12,ENSG00000140807.4,ENSG00000141338.9,ENSG00000141469.12,ENSG00000141540.6,ENSG00000141639.7,ENSG00000141668.5,ENSG00000141934.5,ENSG00000142235.4,ENSG00000142549.9,ENSG00000143107.4,ENSG00000143126.7,ENSG00000143153.8,ENSG00000143195.8,ENSG00000143333.6,ENSG00000143355.11,ENSG00000143603.14,ENSG00000143858.7,ENSG00000144040.8,ENSG00000144119.3,ENSG00000144230.12,ENSG00000144283.17,ENSG00000144285.11,ENSG00000144339.7,ENSG00000144550.8,ENSG00000144834.8,ENSG00000144847.8,ENSG00000145198.10,ENSG00000145284.7,ENSG00000145362.12,ENSG00000145721.7,ENSG00000145794.12,ENSG00000145832.8,ENSG00000145888.6,ENSG00000146005.3,ENSG00000146006.7,ENSG00000146122.12,ENSG00000146151.8,ENSG00000146216.7,ENSG00000146378.5,ENSG00000146574.11,ENSG00000147036.7,ENSG00000147082.13,ENSG00000147488.7,ENSG00000147571.3,ENSG00000147588.6,ENSG00000147724.7,ENSG00000148053.11,ENSG00000148123.10,ENSG00000148204.7,ENSG00000148219.12,ENSG00000148482.7,ENSG00000148541.8,ENSG00000148734.7,ENSG00000148737.11,ENSG00000148798.5,ENSG00000148826.6,ENSG00000148948.3,ENSG00000149294.12,ENSG00000149403.7,ENSG00000149557.8,ENSG00000149571.6,ENSG00000149575.5,ENSG00000149633.7,ENSG00000149972.6,ENSG00000150275.13,ENSG00000150394.9,ENSG00000150510.11,ENSG00000150656.10,ENSG00000150672.12,ENSG00000151025.9,ENSG00000151079.6,ENSG00000151320.6,ENSG00000151322.14,ENSG00000151552.7,ENSG00000151572.12,ENSG00000151967.14,ENSG00000152128.13,ENSG00000152208.7,ENSG00000152402.6,ENSG00000152578.8,ENSG00000152822.9,ENSG00000152910.14,ENSG00000152932.6,ENSG00000152936.6,ENSG00000152954.7,ENSG00000152977.5,ENSG00000153291.11,ENSG00000153707.11,ENSG00000153930.6,ENSG00000153982.6,ENSG00000154493.13,ENSG00000154654.10,ENSG00000154678.12,ENSG00000154864.7,ENSG00000154917.6,ENSG00000155052.14,ENSG00000155886.7,ENSG00000155897.5,ENSG00000155980.7,ENSG00000156097.8,ENSG00000156475.14,ENSG00000156564.8,ENSG00000157103.6,ENSG00000157827.15,ENSG00000157851.12,ENSG00000157890.13,ENSG00000157985.13,ENSG00000158077.4,ENSG00000158079.10,ENSG00000158296.9,ENSG00000158865.8,ENSG00000159164.5,ENSG00000159398.11,ENSG00000160097.11,ENSG00000160307.5,ENSG00000160401.10,ENSG00000160678.7,ENSG00000160716.4,ENSG00000160781.11,ENSG00000161896.6,ENSG00000162073.9,ENSG00000162188.5,ENSG00000162374.12,ENSG00000162482.4,ENSG00000162598.9,ENSG00000162631.14,ENSG00000162728.4,ENSG00000162944.6,ENSG00000162951.6,ENSG00000162975.3,ENSG00000162989.3,ENSG00000163075.8,ENSG00000163285.7,ENSG00000163377.10,ENSG00000163406.6,ENSG00000163485.11,ENSG00000163531.11,ENSG00000163539.11,ENSG00000163618.13,ENSG00000163630.6,ENSG00000163873.5,ENSG00000163884.3,ENSG00000163885.7,ENSG00000163888.3,ENSG00000164050.8,ENSG00000164076.12,ENSG00000164082.10,ENSG00000164089.4,ENSG00000164124.6,ENSG00000164176.8,ENSG00000164188.4,ENSG00000164303.6,ENSG00000164326.4,ENSG00000164402.9,ENSG00000164403.10,ENSG00000164627.13,ENSG00000164659.10,ENSG00000164929.12,ENSG00000165061.10,ENSG00000165091.11,ENSG00000165164.8,ENSG00000165194.10,ENSG00000165323.11,ENSG00000165388.8,ENSG00000165424.6,ENSG00000165443.7,ENSG00000165478.6,ENSG00000165566.11,ENSG00000165621.4,ENSG00000165730.10,ENSG00000165795.16,ENSG00000165863.12,ENSG00000165868.8,ENSG00000165935.5,ENSG00000165959.7,ENSG00000165973.13,ENSG00000166006.8,ENSG00000166091.15,ENSG00000166159.6,ENSG00000166342.14,ENSG00000166348.13,ENSG00000166596.10,ENSG00000166603.3,ENSG00000166682.6,ENSG00000166925.4,ENSG00000166963.8,ENSG00000167191.7,ENSG00000167414.4,ENSG00000167614.9,ENSG00000167641.6,ENSG00000167654.13,ENSG00000167723.10,ENSG00000167755.9,ENSG00000167765.3,ENSG00000167971.14,ENSG00000168280.12,ENSG00000168309.12,ENSG00000168314.13,ENSG00000168348.3,ENSG00000168481.4,ENSG00000168505.6,ENSG00000168702.12,ENSG00000168748.9,ENSG00000168779.15,ENSG00000168875.1,ENSG00000168913.6,ENSG00000168959.10,ENSG00000168993.10,ENSG00000169006.6,ENSG00000169085.7,ENSG00000169181.8,ENSG00000169247.7,ENSG00000169306.5,ENSG00000169313.9,ENSG00000169325.9,ENSG00000169562.9,ENSG00000169862.14,ENSG00000169918.5,ENSG00000170075.8,ENSG00000170091.6,ENSG00000170231.11,ENSG00000170324.15,ENSG00000170390.10,ENSG00000170537.8,ENSG00000170743.12,ENSG00000170775.2,ENSG00000170915.8,ENSG00000171130.13,ENSG00000171189.12,ENSG00000171368.10,ENSG00000171533.7,ENSG00000171587.10,ENSG00000171766.11,ENSG00000171798.13,ENSG00000171823.6,ENSG00000171873.6,ENSG00000171885.9,ENSG00000171951.4,ENSG00000171956.5,ENSG00000172005.6,ENSG00000172020.8,ENSG00000172137.14,ENSG00000172247.3,ENSG00000172250.10,ENSG00000172348.10,ENSG00000172350.5,ENSG00000172458.4,ENSG00000172461.6,ENSG00000172508.6,ENSG00000172782.7,ENSG00000172987.8,ENSG00000173175.10,ENSG00000173267.9,ENSG00000173320.5,ENSG00000173786.12,ENSG00000173811.6,ENSG00000173988.8,ENSG00000174226.4,ENSG00000174453.5,ENSG00000174473.11,ENSG00000174599.4,ENSG00000174607.6,ENSG00000174680.5,ENSG00000174945.9,ENSG00000174948.5,ENSG00000175077.5,ENSG00000175161.9,ENSG00000175175.4,ENSG00000175267.10,ENSG00000175318.7,ENSG00000175344.12,ENSG00000175497.12,ENSG00000175664.5,ENSG00000175785.8,ENSG00000175985.8,ENSG00000176076.6,ENSG00000176244.6,ENSG00000176381.4,ENSG00000176533.8,ENSG00000176734.3,ENSG00000176771.11,ENSG00000176884.10,ENSG00000177098.4,ENSG00000177103.9,ENSG00000177108.5,ENSG00000177181.10,ENSG00000177301.9,ENSG00000177453.3,ENSG00000177551.5,ENSG00000177640.11,ENSG00000177807.6,ENSG00000178082.5,ENSG00000178602.3,ENSG00000178605.8,ENSG00000178722.8,ENSG00000178947.8,ENSG00000179066.6,ENSG00000179292.4,ENSG00000179363.6,ENSG00000179399.9,ENSG00000179455.6,ENSG00000179603.13,ENSG00000179935.5,ENSG00000180071.14,ENSG00000180155.14,ENSG00000180332.5,ENSG00000180347.9,ENSG00000180354.11,ENSG00000180481.6,ENSG00000180638.13,ENSG00000180739.12,ENSG00000180834.3,ENSG00000180929.4,ENSG00000180998.7,ENSG00000181072.7,ENSG00000181291.5,ENSG00000181409.7,ENSG00000181449.2,ENSG00000181585.3,ENSG00000181656.6,ENSG00000182050.9,ENSG00000182103.3,ENSG00000182168.10,ENSG00000182175.9,ENSG00000182255.6,ENSG00000182263.9,ENSG00000182450.8,ENSG00000182508.9,ENSG00000182600.5,ENSG00000182667.10,ENSG00000182747.4,ENSG00000182771.13,ENSG00000182851.2,ENSG00000182902.9,ENSG00000182912.6,ENSG00000182916.7,ENSG00000183036.6,ENSG00000183066.10,ENSG00000183067.5,ENSG00000183114.6,ENSG00000183196.4,ENSG00000183230.12,ENSG00000183379.4,ENSG00000183473.5,ENSG00000183569.13,ENSG00000183715.9,ENSG00000183760.6,ENSG00000183773.11,ENSG00000183783.6,ENSG00000183888.4,ENSG00000183908.5,ENSG00000183960.4,ENSG00000184144.5,ENSG00000184156.11,ENSG00000184185.5,ENSG00000184221.8,ENSG00000184226.10,ENSG00000184258.5,ENSG00000184368.11,ENSG00000184385.2,ENSG00000184408.5,ENSG00000184486.7,ENSG00000184524.5,ENSG00000184608.4,ENSG00000184716.9,ENSG00000184845.3,ENSG00000184905.4,ENSG00000184984.8,ENSG00000185046.14,ENSG00000185105.4,ENSG00000185149.5,ENSG00000185352.7,ENSG00000185519.8,ENSG00000185565.7,ENSG00000185610.6,ENSG00000185615.11,ENSG00000185634.7,ENSG00000185736.11,ENSG00000185742.6,ENSG00000185818.7,ENSG00000185942.7,ENSG00000185985.7,ENSG00000186231.12,ENSG00000186235.6,ENSG00000186310.9,ENSG00000186417.9,ENSG00000186462.7,ENSG00000186479.4,ENSG00000186710.7,ENSG00000186862.13,ENSG00000186868.11,ENSG00000187135.7,ENSG00000187147.13,ENSG00000187164.13,ENSG00000187258.9,ENSG00000187391.13,ENSG00000187398.7,ENSG00000187416.7,ENSG00000187664.8,ENSG00000187667.6,ENSG00000187730.6,ENSG00000187773.7,ENSG00000187775.12,ENSG00000187902.7,ENSG00000187905.6,ENSG00000187957.7,ENSG00000187980.6,ENSG00000188011.5,ENSG00000188039.9,ENSG00000188153.8,ENSG00000188162.6,ENSG00000188269.4,ENSG00000188385.7,ENSG00000188580.9,ENSG00000188662.5,ENSG00000188730.4,ENSG00000188732.6,ENSG00000188803.10,ENSG00000188818.8,ENSG00000188981.6,ENSG00000189127.3,ENSG00000189195.5,ENSG00000189350.8,ENSG00000196071.3,ENSG00000196104.6,ENSG00000196169.10,ENSG00000196273.3,ENSG00000196277.11,ENSG00000196338.8,ENSG00000196353.7,ENSG00000196503.2,ENSG00000196542.4,ENSG00000196581.6,ENSG00000196666.3,ENSG00000196767.4,ENSG00000196814.10,ENSG00000197106.6,ENSG00000197168.7,ENSG00000197177.11,ENSG00000197430.6,ENSG00000197445.2,ENSG00000197457.5,ENSG00000197503.4,ENSG00000197587.6,ENSG00000197959.9,ENSG00000197971.10,ENSG00000197992.2,ENSG00000198300.8,ENSG00000198513.7,ENSG00000198597.4,ENSG00000198739.6,ENSG00000198753.7,ENSG00000198756.6,ENSG00000198785.4,ENSG00000198794.7,ENSG00000198797.6,ENSG00000198822.6,ENSG00000198835.3,ENSG00000198930.8,ENSG00000198934.3,ENSG00000198944.4,ENSG00000198948.7,ENSG00000199363.1,ENSG00000199469.1,ENSG00000199562.1,ENSG00000199687.1,ENSG00000200367.1,ENSG00000200807.1,ENSG00000200974.1,ENSG00000201331.1,ENSG00000201648.1,ENSG00000201806.1,ENSG00000202459.1,ENSG00000203403.2,ENSG00000203593.3,ENSG00000203601.3,ENSG00000203650.3,ENSG00000203685.5,ENSG00000203727.3,ENSG00000203877.3,ENSG00000203952.5,ENSG00000204091.3,ENSG00000204128.5,ENSG00000204278.8,ENSG00000204306.2,ENSG00000204347.3,ENSG00000204653.5,ENSG00000204655.7,ENSG00000204681.6,ENSG00000204860.4,ENSG00000204957.1,ENSG00000204961.5,ENSG00000204970.5,ENSG00000205035.4,ENSG00000205116.3,ENSG00000205279.4,ENSG00000205364.3,ENSG00000205696.4,ENSG00000205704.5,ENSG00000205791.2,ENSG00000205856.3,ENSG00000205927.4,ENSG00000205955.3,ENSG00000206168.1,ENSG00000206579.7,ENSG00000206596.1,ENSG00000206712.1,ENSG00000206820.1,ENSG00000207175.1,ENSG00000207207.1,ENSG00000207460.1,ENSG00000207714.1,ENSG00000207781.1,ENSG00000207863.1,ENSG00000207955.2,ENSG00000207996.1,ENSG00000210049.1,ENSG00000210100.1,ENSG00000210107.1,ENSG00000210112.1,ENSG00000210135.1,ENSG00000210174.1,ENSG00000211584.9,ENSG00000212536.1,ENSG00000213165.2,ENSG00000213177.3,ENSG00000213424.4,ENSG00000213578.4,ENSG00000213642.3,ENSG00000213760.6,ENSG00000213973.4,ENSG00000214039.4,ENSG00000214216.6,ENSG00000214263.2,ENSG00000214338.6,ENSG00000214353.3,ENSG00000214376.5,ENSG00000214575.5,ENSG00000214646.4,ENSG00000214652.4,ENSG00000214688.4,ENSG00000214694.6,ENSG00000214857.4,ENSG00000215045.4,ENSG00000215347.3,ENSG00000215374.5,ENSG00000215571.4,ENSG00000216753.3,ENSG00000218350.1,ENSG00000218418.2,ENSG00000218586.3,ENSG00000219392.1,ENSG00000219438.4,ENSG00000219992.2,ENSG00000220378.3,ENSG00000220586.1,ENSG00000221240.1,ENSG00000221378.1,ENSG00000221887.4,ENSG00000221946.3,ENSG00000222014.4,ENSG00000222414.1,ENSG00000222627.1,ENSG00000222650.1,ENSG00000222736.1,ENSG00000222760.1,ENSG00000222923.1,ENSG00000223238.1,ENSG00000223548.1,ENSG00000223802.3,ENSG00000223918.1,ENSG00000223989.1,ENSG00000224059.1,ENSG00000224189.2,ENSG00000224265.1,ENSG00000224318.1,ENSG00000224437.2,ENSG00000224514.1,ENSG00000224669.1,ENSG00000224765.1,ENSG00000224795.1,ENSG00000224924.2,ENSG00000225056.1,ENSG00000225083.1,ENSG00000225127.2,ENSG00000225140.1,ENSG00000225180.2,ENSG00000225214.1,ENSG00000225376.1,ENSG00000225446.1,ENSG00000225473.1,ENSG00000225485.3,ENSG00000225556.1,ENSG00000225683.1,ENSG00000225706.1,ENSG00000225860.2,ENSG00000225877.1,ENSG00000226308.1,ENSG00000226367.1,ENSG00000226438.1,ENSG00000226491.1,ENSG00000226496.1,ENSG00000226711.2,ENSG00000226963.1,ENSG00000226994.3,ENSG00000227076.1,ENSG00000227082.1,ENSG00000227110.2,ENSG00000227115.2,ENSG00000227157.1,ENSG00000227208.1,ENSG00000227275.1,ENSG00000227392.1,ENSG00000227432.1,ENSG00000227544.4,ENSG00000227581.2,ENSG00000227640.2,ENSG00000227681.1,ENSG00000227682.1,ENSG00000227700.1,ENSG00000227757.1,ENSG00000227789.1,ENSG00000228031.2,ENSG00000228058.1,ENSG00000228214.2,ENSG00000228237.1,ENSG00000228272.1,ENSG00000228352.2,ENSG00000228392.1,ENSG00000228400.1,ENSG00000228408.1,ENSG00000228417.1,ENSG00000228459.2,ENSG00000228466.1,ENSG00000228484.1,ENSG00000228592.1,ENSG00000228624.3,ENSG00000228651.1,ENSG00000228793.1,ENSG00000228950.1,ENSG00000229055.3,ENSG00000229201.1,ENSG00000229257.2,ENSG00000229403.1,ENSG00000229422.1,ENSG00000229453.1,ENSG00000229611.1,ENSG00000229622.1,ENSG00000229702.1,ENSG00000229743.2,ENSG00000229832.1,ENSG00000230062.4,ENSG00000230084.1,ENSG00000230121.1,ENSG00000230303.1,ENSG00000230314.2,ENSG00000230316.2,ENSG00000230381.2,ENSG00000230710.1,ENSG00000230729.1,ENSG00000230839.1,ENSG00000230876.2,ENSG00000230910.2,ENSG00000230911.1,ENSG00000230960.1,ENSG00000231013.1,ENSG00000231057.3,ENSG00000231252.1,ENSG00000231427.1,ENSG00000231454.1,ENSG00000231485.1,ENSG00000231533.1,ENSG00000231567.1,ENSG00000231585.1,ENSG00000231691.1,ENSG00000231738.6,ENSG00000231768.1,ENSG00000231824.3,ENSG00000231840.1,ENSG00000231918.1,ENSG00000232022.2,ENSG00000232044.4,ENSG00000232224.1,ENSG00000232352.1,ENSG00000232455.2,ENSG00000232504.4,ENSG00000232520.1,ENSG00000232528.3,ENSG00000232560.2,ENSG00000232599.1,ENSG00000232656.3,ENSG00000232832.1,ENSG00000232903.2,ENSG00000233064.2,ENSG00000233073.1,ENSG00000233221.2,ENSG00000233293.1,ENSG00000233332.1,ENSG00000233334.2,ENSG00000233369.3,ENSG00000233393.1,ENSG00000233396.3,ENSG00000233423.1,ENSG00000233517.1,ENSG00000233593.2,ENSG00000233611.3,ENSG00000233642.1,ENSG00000233670.6,ENSG00000233837.1,ENSG00000233929.1,ENSG00000234056.1,ENSG00000234111.2,ENSG00000234224.1,ENSG00000234229.3,ENSG00000234377.3,ENSG00000234690.2,ENSG00000234775.1,ENSG00000234929.1,ENSG00000235010.1,ENSG00000235026.1,ENSG00000235033.3,ENSG00000235049.1,ENSG00000235098.4,ENSG00000235101.1,ENSG00000235189.1,ENSG00000235281.1,ENSG00000235397.1,ENSG00000235411.1,ENSG00000235447.2,ENSG00000235584.2,ENSG00000235665.1,ENSG00000235711.3,ENSG00000235806.1,ENSG00000235823.1,ENSG00000235903.3,ENSG00000235924.1,ENSG00000236106.1,ENSG00000236154.1,ENSG00000236197.2,ENSG00000236206.1,ENSG00000236279.2,ENSG00000236283.1,ENSG00000236289.2,ENSG00000236466.1,ENSG00000236494.1,ENSG00000236526.1,ENSG0000023</t>
  </si>
  <si>
    <t>UBERON:0010260</t>
  </si>
  <si>
    <t>umbilical blood vessel</t>
  </si>
  <si>
    <t>One of the three blood vessels, usually one large umbilical vein and two small umbilical arteries, buried within Whartonâs jelly, that transport blood to and from the placenta, where exchange between the mother and fetus takes place; the umbilical vein carries oxygenated, nutrient-rich blood from the placenta to the fetus, and the umbilical arteries carry deoxygenated, nutrient-depleted blood from the fetus to the placenta.</t>
  </si>
  <si>
    <t>CNhs10839,CNhs10872,CNhs11091,CNhs11967,CNhs11991,CNhs12010,CNhs12049,CNhs12569,CNhs12597</t>
  </si>
  <si>
    <t>CATG00000000413.1,CATG00000001573.1,CATG00000004130.1,CATG00000005137.1,CATG00000007503.1,CATG00000007511.1,CATG00000010061.1,CATG00000010291.1,CATG00000012288.1,CATG00000016136.1,CATG00000019529.1,CATG00000021520.1,CATG00000022645.1,CATG00000022675.1,CATG00000022709.1,CATG00000023460.1,CATG00000028216.1,CATG00000030768.1,CATG00000035285.1,CATG00000035504.1,CATG00000035820.1,CATG00000036521.1,CATG00000042870.1,CATG00000042883.1,CATG00000044656.1,CATG00000044661.1,CATG00000051684.1,CATG00000053594.1,CATG00000055146.1,CATG00000056050.1,CATG00000062749.1,CATG00000064469.1,CATG00000065345.1,CATG00000065439.1,CATG00000066312.1,CATG00000068639.1,CATG00000071384.1,CATG00000075172.1,CATG00000076233.1,CATG00000076246.1,CATG00000077757.1,CATG00000078050.1,CATG00000082734.1,CATG00000084507.1,CATG00000085602.1,CATG00000087379.1,CATG00000089786.1,CATG00000089972.1,CATG00000091847.1,CATG00000093443.1,CATG00000095751.1,CATG00000096107.1,CATG00000096234.1,CATG00000096634.1,CATG00000096639.1,CATG00000098035.1,CATG00000098880.1,CATG00000099244.1,CATG00000105604.1,CATG00000107562.1,CATG00000109918.1,CATG00000115532.1,ENSG00000123388.4,ENSG00000126785.8,ENSG00000127920.5,ENSG00000135312.4,ENSG00000150551.10,ENSG00000157093.4,ENSG00000162618.8,ENSG00000164161.5,ENSG00000167874.6,ENSG00000172889.11,ENSG00000175746.4,ENSG00000184274.3,ENSG00000187229.3,ENSG00000224459.1,ENSG00000226053.1,ENSG00000228495.1,ENSG00000228630.1,ENSG00000230309.1,ENSG00000231298.2,ENSG00000232949.1,ENSG00000233251.3,ENSG00000243243.1,ENSG00000246211.2,ENSG00000248537.1,ENSG00000248890.1,ENSG00000249751.1,ENSG00000249867.1,ENSG00000253500.1,ENSG00000253940.1,ENSG00000255462.1,ENSG00000255471.1,ENSG00000256083.1,ENSG00000259278.1,ENSG00000271482.1,ENSG00000273132.1</t>
  </si>
  <si>
    <t>UBERON:0010323</t>
  </si>
  <si>
    <t>cranial skeletal system</t>
  </si>
  <si>
    <t>Skeletal subdivision of the head including skull (cranium plus mandible), pharyngeal and/or hyoid apparatus.</t>
  </si>
  <si>
    <t>CNhs10867,CNhs11907,CNhs11953,CNhs11962,CNhs11996,CNhs12493,CNhs12538,CNhs12611,CNhs13550,CNhs13551</t>
  </si>
  <si>
    <t>CATG00000001095.1,CATG00000004222.1,CATG00000004811.1,CATG00000005871.1,CATG00000005972.1,CATG00000008679.1,CATG00000011000.1,CATG00000012281.1,CATG00000014312.1,CATG00000022488.1,CATG00000024325.1,CATG00000030768.1,CATG00000036226.1,CATG00000036426.1,CATG00000045037.1,CATG00000048339.1,CATG00000051513.1,CATG00000052031.1,CATG00000052032.1,CATG00000052231.1,CATG00000055141.1,CATG00000055285.1,CATG00000057129.1,CATG00000059951.1,CATG00000062391.1,CATG00000070299.1,CATG00000070850.1,CATG00000079996.1,CATG00000081813.1,CATG00000082431.1,CATG00000087815.1,CATG00000089639.1,CATG00000091675.1,CATG00000093160.1,CATG00000098747.1,CATG00000098831.1,CATG00000100867.1,CATG00000102152.1,CATG00000103898.1,CATG00000105170.1,CATG00000107028.1,ENSG00000053747.11,ENSG00000087494.11,ENSG00000095752.2,ENSG00000123500.5,ENSG00000131668.9,ENSG00000131737.5,ENSG00000134363.7,ENSG00000137273.3,ENSG00000137745.7,ENSG00000137975.7,ENSG00000138675.12,ENSG00000150051.9,ENSG00000158023.5,ENSG00000162624.10,ENSG00000170454.5,ENSG00000174343.5,ENSG00000180318.3,ENSG00000181195.6,ENSG00000182261.3,ENSG00000182585.5,ENSG00000183287.9,ENSG00000196754.6,ENSG00000198807.8,ENSG00000212724.2,ENSG00000214975.4,ENSG00000221852.4,ENSG00000224127.1,ENSG00000224149.1,ENSG00000225554.1,ENSG00000227438.1,ENSG00000229563.2,ENSG00000231298.2,ENSG00000237548.1,ENSG00000242147.1,ENSG00000250064.1,ENSG00000250229.1,ENSG00000251381.2,ENSG00000255945.1,ENSG00000257219.1,ENSG00000257642.1,ENSG00000258902.1,ENSG00000259450.1,ENSG00000259585.2,ENSG00000264301.1,ENSG00000265145.1</t>
  </si>
  <si>
    <t>UBERON:0010743</t>
  </si>
  <si>
    <t>meningeal cluster</t>
  </si>
  <si>
    <t>The collection of all meningeal layers that line a central nervous system.</t>
  </si>
  <si>
    <t>CNhs10648,CNhs12840</t>
  </si>
  <si>
    <t>CATG00000000267.1,CATG00000000273.1,CATG00000001579.1,CATG00000002162.1,CATG00000002813.1,CATG00000003131.1,CATG00000005325.1,CATG00000005589.1,CATG00000006934.1,CATG00000007492.1,CATG00000009893.1,CATG00000013327.1,CATG00000015304.1,CATG00000015462.1,CATG00000016099.1,CATG00000016730.1,CATG00000017268.1,CATG00000020666.1,CATG00000021580.1,CATG00000023150.1,CATG00000024181.1,CATG00000025462.1,CATG00000027068.1,CATG00000028554.1,CATG00000028932.1,CATG00000029567.1,CATG00000029818.1,CATG00000030232.1,CATG00000031116.1,CATG00000032222.1,CATG00000033565.1,CATG00000037194.1,CATG00000037912.1,CATG00000038041.1,CATG00000038145.1,CATG00000040326.1,CATG00000040872.1,CATG00000041209.1,CATG00000045691.1,CATG00000045768.1,CATG00000047794.1,CATG00000049542.1,CATG00000049943.1,CATG00000050150.1,CATG00000050914.1,CATG00000052919.1,CATG00000053363.1,CATG00000054354.1,CATG00000055525.1,CATG00000055760.1,CATG00000056304.1,CATG00000058536.1,CATG00000059978.1,CATG00000060721.1,CATG00000063477.1,CATG00000064287.1,CATG00000064694.1,CATG00000065114.1,CATG00000065307.1,CATG00000065445.1,CATG00000066430.1,CATG00000067155.1,CATG00000068391.1,CATG00000069957.1,CATG00000071085.1,CATG00000071110.1,CATG00000072312.1,CATG00000072949.1,CATG00000073647.1,CATG00000074446.1,CATG00000074732.1,CATG00000074968.1,CATG00000077209.1,CATG00000079065.1,CATG00000079077.1,CATG00000079237.1,CATG00000081190.1,CATG00000081644.1,CATG00000083976.1,CATG00000083979.1,CATG00000084484.1,CATG00000084973.1,CATG00000085011.1,CATG00000085616.1,CATG00000085625.1,CATG00000087135.1,CATG00000092115.1,CATG00000095565.1,CATG00000098657.1,CATG00000100171.1,CATG00000100215.1,CATG00000101861.1,CATG00000102811.1,CATG00000105571.1,CATG00000106006.1,CATG00000106306.1,CATG00000108504.1,CATG00000110061.1,CATG00000110343.1,CATG00000113883.1,CATG00000114329.1,CATG00000114354.1,CATG00000115366.1,CATG00000117066.1,ENSG00000003137.4,ENSG00000003989.12,ENSG00000006116.3,ENSG00000006210.6,ENSG00000006606.4,ENSG00000010379.11,ENSG00000010932.11,ENSG00000027644.4,ENSG00000029559.5,ENSG00000043355.6,ENSG00000052850.5,ENSG00000054598.5,ENSG00000054803.3,ENSG00000054938.11,ENSG00000061455.10,ENSG00000064655.14,ENSG00000064692.14,ENSG00000065325.8,ENSG00000066248.10,ENSG00000067840.8,ENSG00000070808.11,ENSG00000074317.6,ENSG00000087250.4,ENSG00000100191.4,ENSG00000101280.6,ENSG00000104313.13,ENSG00000104888.5,ENSG00000105641.3,ENSG00000105880.4,ENSG00000106536.15,ENSG00000106648.9,ENSG00000106809.6,ENSG00000107317.7,ENSG00000107623.4,ENSG00000108924.9,ENSG00000109625.14,ENSG00000111341.5,ENSG00000111404.2,ENSG00000112175.6,ENSG00000112214.6,ENSG00000112499.8,ENSG00000112562.14,ENSG00000115361.3,ENSG00000117016.5,ENSG00000117154.7,ENSG00000118271.5,ENSG00000119147.5,ENSG00000120498.9,ENSG00000120645.7,ENSG00000120885.15,ENSG00000121742.11,ENSG00000122679.4,ENSG00000123901.4,ENSG00000124107.5,ENSG00000124134.4,ENSG00000124159.11,ENSG00000124507.6,ENSG00000124780.9,ENSG00000125814.13,ENSG00000126368.5,ENSG00000126583.6,ENSG00000127083.7,ENSG00000130035.2,ENSG00000130540.9,ENSG00000130558.14,ENSG00000132639.8,ENSG00000134042.8,ENSG00000136842.9,ENSG00000136999.4,ENSG00000140465.9,ENSG00000141433.8,ENSG00000141655.11,ENSG00000142494.9,ENSG00000143850.8,ENSG00000145075.7,ENSG00000145423.4,ENSG00000145451.8,ENSG00000145920.10,ENSG00000146618.3,ENSG00000147432.2,ENSG00000147434.4,ENSG00000147655.6,ENSG00000148053.11,ENSG00000149452.11,ENSG00000149927.13,ENSG00000150048.6,ENSG00000151468.9,ENSG00000152034.6,ENSG00000152669.8,ENSG00000153446.11,ENSG00000156113.16,ENSG00000156150.6,ENSG00000156218.8,ENSG00000157103.6,ENSG00000157368.6,ENSG00000157782.5,ENSG00000159208.11,ENSG00000159307.14,ENSG00000162998.4,ENSG00000163687.9,ENSG00000163817.11,ENSG00000164303.6,ENSG00000164707.11,ENSG00000164794.4,ENSG00000165985.8,ENSG00000166292.7,ENSG00000166426.7,ENSG00000168079.12,ENSG00000168229.3,ENSG00000168309.12,ENSG00000168539.3,ENSG00000170374.4,ENSG00000171772.11,ENSG00000171819.4,ENSG00000172568.4,ENSG00000172724.7,ENSG00000173714.7,ENSG00000174576.4,ENSG00000175426.6,ENSG00000175658.3,ENSG00000175874.5,ENSG00000176243.9,ENSG00000176956.8,ENSG00000178878.8,ENSG00000179256.2,ENSG00000180440.3,ENSG00000180785.8,ENSG00000181418.7,ENSG00000182107.5,ENSG00000182566.8,ENSG00000182575.7,ENSG00000183186.6,ENSG00000183454.9,ENSG00000184828.5,ENSG00000185633.6,ENSG00000185933.6,ENSG00000186288.4,ENSG00000186377.6,ENSG00000186481.11,ENSG00000186564.5,ENSG00000187094.7,ENSG00000187513.8,ENSG00000188162.6,ENSG00000188783.5,ENSG00000189058.4,ENSG00000196666.3,ENSG00000196689.6,ENSG00000197445.2,ENSG00000197479.4,ENSG00000197859.5,ENSG00000197901.7,ENSG00000198759.7,ENSG00000198944.4,ENSG00000203307.2,ENSG00000204071.5,ENSG00000204176.9,ENSG00000204851.5,ENSG00000204882.3,ENSG00000204936.5,ENSG00000205038.7,ENSG00000205054.2,ENSG00000205279.4,ENSG00000211938.2,ENSG00000211976.2,ENSG00000213088.5,ENSG00000213760.6,ENSG00000214381.4,ENSG00000214866.3,ENSG00000215808.2,ENSG00000218819.3,ENSG00000220575.3,ENSG00000220908.2,ENSG00000224661.1,ENSG00000224810.1,ENSG00000225106.1,ENSG00000226622.1,ENSG00000227076.1,ENSG00000228133.2,ENSG00000228704.1,ENSG00000229533.1,ENSG00000231156.1,ENSG00000231424.2,ENSG00000232200.2,ENSG00000233123.1,ENSG00000233229.1,ENSG00000233705.2,ENSG00000235984.1,ENSG00000236823.1,ENSG00000238099.1,ENSG00000239216.1,ENSG00000239482.2,ENSG00000240694.4,ENSG00000240731.1,ENSG00000241131.1,ENSG00000241202.1,ENSG00000242072.1,ENSG00000242173.4,ENSG00000243620.1,ENSG00000243696.4,ENSG00000248725.3,ENSG00000248738.2,ENSG00000249252.1,ENSG00000249436.1,ENSG00000249534.1,ENSG00000249906.1,ENSG00000250310.1,ENSG00000251170.1,ENSG00000251372.1,ENSG00000251632.1,ENSG00000253288.1,ENSG00000253357.1,ENSG00000253379.1,ENSG00000253642.1,ENSG00000254092.1,ENSG00000254607.2,ENSG00000254664.1,ENSG00000254870.1,ENSG00000255021.1,ENSG00000256008.1,ENSG00000256422.1,ENSG00000257057.1,ENSG00000257228.1,ENSG00000257894.1,ENSG00000258240.1,ENSG00000258583.1,ENSG00000258673.1,ENSG00000258882.1,ENSG00000258904.1,ENSG00000259059.1,ENSG00000259134.1,ENSG00000259430.1,ENSG00000260166.1,ENSG00000260230.2,ENSG00000261634.2,ENSG00000262950.1,ENSG00000264232.1,ENSG00000265313.1,ENSG00000266329.1,ENSG00000267142.1,ENSG00000267723.1,ENSG00000268038.1,ENSG00000269067.1,ENSG00000270953.1,ENSG00000271283.1,ENSG00000271711.1,ENSG00000272078.1,ENSG00000272573.1,ENSG00000272630.1,ENSG00000272990.1</t>
  </si>
  <si>
    <t>UBERON:0011135</t>
  </si>
  <si>
    <t>intervertebral cartilage</t>
  </si>
  <si>
    <t>A cartilage element that lies between two successive vertebral centra.</t>
  </si>
  <si>
    <t>CNhs10876,CNhs10881,CNhs12019,CNhs12063,CNhs12064</t>
  </si>
  <si>
    <t>CATG00000001096.1,CATG00000001837.1,CATG00000002036.1,CATG00000004409.1,CATG00000004560.1,CATG00000005447.1,CATG00000005986.1,CATG00000006787.1,CATG00000008135.1,CATG00000008679.1,CATG00000009301.1,CATG00000010875.1,CATG00000010876.1,CATG00000012020.1,CATG00000012188.1,CATG00000013399.1,CATG00000015547.1,CATG00000016950.1,CATG00000019187.1,CATG00000019833.1,CATG00000020470.1,CATG00000020744.1,CATG00000020831.1,CATG00000021489.1,CATG00000027068.1,CATG00000029703.1,CATG00000031334.1,CATG00000031337.1,CATG00000032586.1,CATG00000033637.1,CATG00000033638.1,CATG00000036851.1,CATG00000037831.1,CATG00000038141.1,CATG00000041607.1,CATG00000043978.1,CATG00000045954.1,CATG00000046832.1,CATG00000047208.1,CATG00000047210.1,CATG00000047650.1,CATG00000047854.1,CATG00000047874.1,CATG00000048079.1,CATG00000048081.1,CATG00000048082.1,CATG00000048410.1,CATG00000049533.1,CATG00000049662.1,CATG00000053594.1,CATG00000054534.1,CATG00000054908.1,CATG00000055141.1,CATG00000055148.1,CATG00000056294.1,CATG00000056996.1,CATG00000057022.1,CATG00000057032.1,CATG00000057034.1,CATG00000057580.1,CATG00000058432.1,CATG00000058536.1,CATG00000059318.1,CATG00000059673.1,CATG00000062127.1,CATG00000062900.1,CATG00000065180.1,CATG00000069956.1,CATG00000070299.1,CATG00000070354.1,CATG00000070509.1,CATG00000070626.1,CATG00000074241.1,CATG00000075119.1,CATG00000075436.1,CATG00000075509.1,CATG00000076426.1,CATG00000079398.1,CATG00000083716.1,CATG00000084245.1,CATG00000084677.1,CATG00000086397.1,CATG00000086808.1,CATG00000089131.1,CATG00000092123.1,CATG00000092863.1,CATG00000094825.1,CATG00000095871.1,CATG00000096238.1,CATG00000097827.1,CATG00000098626.1,CATG00000098834.1,CATG00000099942.1,CATG00000100135.1,CATG00000100506.1,CATG00000100640.1,CATG00000102890.1,CATG00000104778.1,CATG00000107824.1,CATG00000108454.1,CATG00000108950.1,CATG00000110494.1,CATG00000110954.1,CATG00000111755.1,CATG00000112329.1,CATG00000113233.1,CATG00000113992.1,CATG00000115971.1,ENSG00000013297.6,ENSG00000029559.5,ENSG00000037965.4,ENSG00000054598.5,ENSG00000060718.14,ENSG00000079257.3,ENSG00000087303.12,ENSG00000088756.8,ENSG00000100625.8,ENSG00000104213.8,ENSG00000104953.14,ENSG00000106004.4,ENSG00000106006.6,ENSG00000106333.8,ENSG00000106511.5,ENSG00000108511.8,ENSG00000108602.13,ENSG00000109705.7,ENSG00000112761.14,ENSG00000112837.12,ENSG00000113389.11,ENSG00000118849.5,ENSG00000120659.10,ENSG00000122420.5,ENSG00000124249.5,ENSG00000125813.9,ENSG00000125965.4,ENSG00000126778.7,ENSG00000131386.13,ENSG00000131668.9,ENSG00000134853.7,ENSG00000141753.5,ENSG00000141977.5,ENSG00000143127.8,ENSG00000146250.5,ENSG00000149090.7,ENSG00000149506.6,ENSG00000153246.7,ENSG00000153495.6,ENSG00000158290.12,ENSG00000160886.9,ENSG00000162804.9,ENSG00000163623.5,ENSG00000164237.4,ENSG00000166106.2,ENSG00000166510.9,ENSG00000167779.3,ENSG00000168398.5,ENSG00000172296.8,ENSG00000174332.3,ENSG00000180806.4,ENSG00000180818.4,ENSG00000183134.4,ENSG00000185149.5,ENSG00000187546.9,ENSG00000187955.7,ENSG00000189184.7,ENSG00000196616.8,ENSG00000196917.4,ENSG00000197757.7,ENSG00000198807.8,ENSG00000201574.1,ENSG00000204187.5,ENSG00000205835.4,ENSG00000213694.3,ENSG00000215183.4,ENSG00000215808.2,ENSG00000223838.1,ENSG00000224184.1,ENSG00000224729.4,ENSG00000226604.2,ENSG00000226953.3,ENSG00000229323.1,ENSG00000231054.1,ENSG00000232190.2,ENSG00000233392.1,ENSG00000235180.1,ENSG00000237413.1,ENSG00000238258.1,ENSG00000242252.1,ENSG00000246095.2,ENSG00000248265.1,ENSG00000249357.2,ENSG00000249489.1,ENSG00000249937.1,ENSG00000250133.2,ENSG00000250451.1,ENSG00000251151.2,ENSG00000253496.2,ENSG00000253642.1,ENSG00000253661.1,ENSG00000253873.1,ENSG00000254366.2,ENSG00000254369.2,ENSG00000255959.1,ENSG00000258661.1,ENSG00000258691.1,ENSG00000258821.1,ENSG00000261095.1,ENSG00000265359.1,ENSG00000265477.1,ENSG00000268926.1,ENSG00000269926.1,ENSG00000272801.1,ENSG00000273049.1,ENSG00000273433.1</t>
  </si>
  <si>
    <t>UBERON:0011137</t>
  </si>
  <si>
    <t>axial skeletal system</t>
  </si>
  <si>
    <t>Subdivision of the skeletal system which consists of the axial skeleton plus associated joints.</t>
  </si>
  <si>
    <t>CNhs10867,CNhs10881,CNhs11907,CNhs11953,CNhs11962,CNhs11996,CNhs12019,CNhs12063,CNhs12493,CNhs12538,CNhs12611,CNhs13550,CNhs13551</t>
  </si>
  <si>
    <t>CATG00000001095.1,CATG00000011000.1,CATG00000024325.1,CATG00000036226.1,CATG00000047650.1,CATG00000052231.1,CATG00000055141.1,CATG00000057129.1,CATG00000070299.1,CATG00000092863.1,CATG00000098831.1,CATG00000103898.1,CATG00000113992.1,ENSG00000131668.9,ENSG00000134363.7,ENSG00000137273.3,ENSG00000137745.7,ENSG00000138675.12,ENSG00000162624.10,ENSG00000182261.3,ENSG00000182585.5,ENSG00000183287.9,ENSG00000196754.6,ENSG00000198807.8,ENSG00000212724.2,ENSG00000221852.4,ENSG00000224127.1,ENSG00000225554.1,ENSG00000229563.2,ENSG00000231298.2,ENSG00000242147.1,ENSG00000257219.1,ENSG00000258661.1,ENSG00000264301.1</t>
  </si>
</sst>
</file>

<file path=xl/styles.xml><?xml version="1.0" encoding="utf-8"?>
<styleSheet xmlns="http://schemas.openxmlformats.org/spreadsheetml/2006/main">
  <fonts count="4">
    <font>
      <sz val="11"/>
      <color theme="1"/>
      <name val="Calibri"/>
      <family val="2"/>
      <scheme val="minor"/>
    </font>
    <font>
      <sz val="11"/>
      <color rgb="FFFF0000"/>
      <name val="Helvetica Neue Bold Condensed"/>
      <family val="2"/>
    </font>
    <font>
      <sz val="11"/>
      <color rgb="FF000000"/>
      <name val="Helvetica Neue Light"/>
      <family val="2"/>
    </font>
    <font>
      <sz val="11"/>
      <color rgb="FF000080"/>
      <name val="Helvetica Neue Bold Condensed"/>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2" fillId="0" borderId="0" xfId="0" applyFont="1"/>
    <xf numFmtId="0" fontId="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13"/>
  <sheetViews>
    <sheetView tabSelected="1" workbookViewId="0"/>
  </sheetViews>
  <sheetFormatPr defaultRowHeight="15"/>
  <sheetData>
    <row r="1" spans="1:2">
      <c r="A1" s="1" t="s">
        <v>0</v>
      </c>
      <c r="B1" s="2" t="s">
        <v>1</v>
      </c>
    </row>
    <row r="2" spans="1:2">
      <c r="A2" s="2" t="s">
        <v>2</v>
      </c>
      <c r="B2" s="2" t="s">
        <v>3</v>
      </c>
    </row>
    <row r="4" spans="1:2">
      <c r="A4" s="3" t="s">
        <v>4</v>
      </c>
      <c r="B4" s="3" t="s">
        <v>5</v>
      </c>
    </row>
    <row r="5" spans="1:2">
      <c r="A5" s="3" t="s">
        <v>6</v>
      </c>
      <c r="B5" s="2" t="s">
        <v>7</v>
      </c>
    </row>
    <row r="6" spans="1:2">
      <c r="A6" s="3" t="s">
        <v>8</v>
      </c>
      <c r="B6" s="2" t="s">
        <v>9</v>
      </c>
    </row>
    <row r="7" spans="1:2">
      <c r="A7" s="3" t="s">
        <v>10</v>
      </c>
      <c r="B7" s="2" t="s">
        <v>11</v>
      </c>
    </row>
    <row r="8" spans="1:2">
      <c r="A8" s="3" t="s">
        <v>12</v>
      </c>
      <c r="B8" s="2" t="s">
        <v>13</v>
      </c>
    </row>
    <row r="9" spans="1:2">
      <c r="A9" s="3" t="s">
        <v>14</v>
      </c>
      <c r="B9" s="2" t="s">
        <v>15</v>
      </c>
    </row>
    <row r="10" spans="1:2">
      <c r="A10" s="3" t="s">
        <v>16</v>
      </c>
      <c r="B10" s="2" t="s">
        <v>17</v>
      </c>
    </row>
    <row r="11" spans="1:2">
      <c r="A11" s="3" t="s">
        <v>18</v>
      </c>
      <c r="B11" s="2" t="s">
        <v>19</v>
      </c>
    </row>
    <row r="12" spans="1:2">
      <c r="A12" s="3" t="s">
        <v>20</v>
      </c>
      <c r="B12" s="2" t="s">
        <v>21</v>
      </c>
    </row>
    <row r="13" spans="1:2">
      <c r="A13" s="3" t="s">
        <v>22</v>
      </c>
      <c r="B13" s="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348"/>
  <sheetViews>
    <sheetView workbookViewId="0"/>
  </sheetViews>
  <sheetFormatPr defaultRowHeight="15"/>
  <sheetData>
    <row r="1" spans="1:9">
      <c r="A1" s="3" t="s">
        <v>6</v>
      </c>
      <c r="B1" s="3" t="s">
        <v>8</v>
      </c>
      <c r="C1" s="3" t="s">
        <v>10</v>
      </c>
      <c r="D1" s="3" t="s">
        <v>12</v>
      </c>
      <c r="E1" s="3" t="s">
        <v>14</v>
      </c>
      <c r="F1" s="3" t="s">
        <v>16</v>
      </c>
      <c r="G1" s="3" t="s">
        <v>18</v>
      </c>
      <c r="H1" s="3" t="s">
        <v>20</v>
      </c>
      <c r="I1" s="3" t="s">
        <v>22</v>
      </c>
    </row>
    <row r="2" spans="1:9">
      <c r="A2" s="2" t="s">
        <v>24</v>
      </c>
      <c r="B2" s="2" t="s">
        <v>25</v>
      </c>
      <c r="C2" s="2" t="s">
        <v>26</v>
      </c>
      <c r="D2" s="2" t="s">
        <v>27</v>
      </c>
      <c r="E2" s="2">
        <v>45</v>
      </c>
      <c r="F2" s="2">
        <v>48</v>
      </c>
      <c r="G2" s="2" t="s">
        <v>28</v>
      </c>
      <c r="H2" s="2">
        <f>HYPERLINK("http://fantom.gsc.riken.jp/cat/v1/#/ontologies/CL:0000034", "CAT_browser_link")</f>
        <v>0</v>
      </c>
      <c r="I2" s="2" t="s">
        <v>29</v>
      </c>
    </row>
    <row r="3" spans="1:9">
      <c r="A3" s="2" t="s">
        <v>30</v>
      </c>
      <c r="B3" s="2" t="s">
        <v>31</v>
      </c>
      <c r="C3" s="2" t="s">
        <v>26</v>
      </c>
      <c r="D3" s="2" t="s">
        <v>32</v>
      </c>
      <c r="E3" s="2">
        <v>5</v>
      </c>
      <c r="F3" s="2">
        <v>961</v>
      </c>
      <c r="G3" s="2" t="s">
        <v>33</v>
      </c>
      <c r="H3" s="2">
        <f>HYPERLINK("http://fantom.gsc.riken.jp/cat/v1/#/ontologies/CL:0000037", "CAT_browser_link")</f>
        <v>0</v>
      </c>
      <c r="I3" s="2" t="s">
        <v>34</v>
      </c>
    </row>
    <row r="4" spans="1:9">
      <c r="A4" s="2" t="s">
        <v>35</v>
      </c>
      <c r="B4" s="2" t="s">
        <v>36</v>
      </c>
      <c r="C4" s="2" t="s">
        <v>26</v>
      </c>
      <c r="D4" s="2" t="s">
        <v>37</v>
      </c>
      <c r="E4" s="2">
        <v>2</v>
      </c>
      <c r="F4" s="2">
        <v>2019</v>
      </c>
      <c r="G4" s="2" t="s">
        <v>38</v>
      </c>
      <c r="H4" s="2">
        <f>HYPERLINK("http://fantom.gsc.riken.jp/cat/v1/#/ontologies/CL:0000047", "CAT_browser_link")</f>
        <v>0</v>
      </c>
      <c r="I4" s="2" t="s">
        <v>39</v>
      </c>
    </row>
    <row r="5" spans="1:9">
      <c r="A5" s="2" t="s">
        <v>40</v>
      </c>
      <c r="B5" s="2" t="s">
        <v>41</v>
      </c>
      <c r="C5" s="2" t="s">
        <v>26</v>
      </c>
      <c r="D5" s="2" t="s">
        <v>42</v>
      </c>
      <c r="E5" s="2">
        <v>2</v>
      </c>
      <c r="F5" s="2">
        <v>1202</v>
      </c>
      <c r="G5" s="2" t="s">
        <v>43</v>
      </c>
      <c r="H5" s="2">
        <f>HYPERLINK("http://fantom.gsc.riken.jp/cat/v1/#/ontologies/CL:0000049", "CAT_browser_link")</f>
        <v>0</v>
      </c>
      <c r="I5" s="2" t="s">
        <v>44</v>
      </c>
    </row>
    <row r="6" spans="1:9">
      <c r="A6" s="2" t="s">
        <v>45</v>
      </c>
      <c r="B6" s="2" t="s">
        <v>46</v>
      </c>
      <c r="C6" s="2" t="s">
        <v>26</v>
      </c>
      <c r="D6" s="2" t="s">
        <v>47</v>
      </c>
      <c r="E6" s="2">
        <v>63</v>
      </c>
      <c r="F6" s="2">
        <v>42</v>
      </c>
      <c r="G6" s="2" t="s">
        <v>48</v>
      </c>
      <c r="H6" s="2">
        <f>HYPERLINK("http://fantom.gsc.riken.jp/cat/v1/#/ontologies/CL:0000056", "CAT_browser_link")</f>
        <v>0</v>
      </c>
      <c r="I6" s="2" t="s">
        <v>49</v>
      </c>
    </row>
    <row r="7" spans="1:9">
      <c r="A7" s="2" t="s">
        <v>50</v>
      </c>
      <c r="B7" s="2" t="s">
        <v>51</v>
      </c>
      <c r="C7" s="2" t="s">
        <v>26</v>
      </c>
      <c r="D7" s="2" t="s">
        <v>52</v>
      </c>
      <c r="E7" s="2">
        <v>66</v>
      </c>
      <c r="F7" s="2">
        <v>68</v>
      </c>
      <c r="G7" s="2" t="s">
        <v>53</v>
      </c>
      <c r="H7" s="2">
        <f>HYPERLINK("http://fantom.gsc.riken.jp/cat/v1/#/ontologies/CL:0000057", "CAT_browser_link")</f>
        <v>0</v>
      </c>
      <c r="I7" s="2" t="s">
        <v>54</v>
      </c>
    </row>
    <row r="8" spans="1:9">
      <c r="A8" s="2" t="s">
        <v>55</v>
      </c>
      <c r="B8" s="2" t="s">
        <v>56</v>
      </c>
      <c r="C8" s="2" t="s">
        <v>26</v>
      </c>
      <c r="D8" s="2" t="s">
        <v>57</v>
      </c>
      <c r="E8" s="2">
        <v>5</v>
      </c>
      <c r="F8" s="2">
        <v>52</v>
      </c>
      <c r="G8" s="2" t="s">
        <v>58</v>
      </c>
      <c r="H8" s="2">
        <f>HYPERLINK("http://fantom.gsc.riken.jp/cat/v1/#/ontologies/CL:0000062", "CAT_browser_link")</f>
        <v>0</v>
      </c>
      <c r="I8" s="2" t="s">
        <v>59</v>
      </c>
    </row>
    <row r="9" spans="1:9">
      <c r="A9" s="2" t="s">
        <v>60</v>
      </c>
      <c r="B9" s="2" t="s">
        <v>61</v>
      </c>
      <c r="C9" s="2" t="s">
        <v>26</v>
      </c>
      <c r="D9" s="2" t="s">
        <v>62</v>
      </c>
      <c r="E9" s="2">
        <v>116</v>
      </c>
      <c r="F9" s="2">
        <v>165</v>
      </c>
      <c r="G9" s="2" t="s">
        <v>63</v>
      </c>
      <c r="H9" s="2">
        <f>HYPERLINK("http://fantom.gsc.riken.jp/cat/v1/#/ontologies/CL:0000066", "CAT_browser_link")</f>
        <v>0</v>
      </c>
      <c r="I9" s="2" t="s">
        <v>64</v>
      </c>
    </row>
    <row r="10" spans="1:9">
      <c r="A10" s="2" t="s">
        <v>65</v>
      </c>
      <c r="B10" s="2" t="s">
        <v>66</v>
      </c>
      <c r="C10" s="2" t="s">
        <v>26</v>
      </c>
      <c r="D10" s="2" t="s">
        <v>67</v>
      </c>
      <c r="E10" s="2">
        <v>3</v>
      </c>
      <c r="F10" s="2">
        <v>508</v>
      </c>
      <c r="G10" s="2" t="s">
        <v>68</v>
      </c>
      <c r="H10" s="2">
        <f>HYPERLINK("http://fantom.gsc.riken.jp/cat/v1/#/ontologies/CL:0000067", "CAT_browser_link")</f>
        <v>0</v>
      </c>
      <c r="I10" s="2" t="s">
        <v>69</v>
      </c>
    </row>
    <row r="11" spans="1:9">
      <c r="A11" s="2" t="s">
        <v>70</v>
      </c>
      <c r="B11" s="2" t="s">
        <v>71</v>
      </c>
      <c r="C11" s="2" t="s">
        <v>26</v>
      </c>
      <c r="D11" s="2" t="s">
        <v>72</v>
      </c>
      <c r="E11" s="2">
        <v>18</v>
      </c>
      <c r="F11" s="2">
        <v>356</v>
      </c>
      <c r="G11" s="2" t="s">
        <v>73</v>
      </c>
      <c r="H11" s="2">
        <f>HYPERLINK("http://fantom.gsc.riken.jp/cat/v1/#/ontologies/CL:0000071", "CAT_browser_link")</f>
        <v>0</v>
      </c>
      <c r="I11" s="2" t="s">
        <v>74</v>
      </c>
    </row>
    <row r="12" spans="1:9">
      <c r="A12" s="2" t="s">
        <v>75</v>
      </c>
      <c r="B12" s="2" t="s">
        <v>76</v>
      </c>
      <c r="C12" s="2" t="s">
        <v>26</v>
      </c>
      <c r="D12" s="2" t="s">
        <v>77</v>
      </c>
      <c r="E12" s="2">
        <v>32</v>
      </c>
      <c r="F12" s="2">
        <v>149</v>
      </c>
      <c r="G12" s="2" t="s">
        <v>78</v>
      </c>
      <c r="H12" s="2">
        <f>HYPERLINK("http://fantom.gsc.riken.jp/cat/v1/#/ontologies/CL:0000076", "CAT_browser_link")</f>
        <v>0</v>
      </c>
      <c r="I12" s="2" t="s">
        <v>79</v>
      </c>
    </row>
    <row r="13" spans="1:9">
      <c r="A13" s="2" t="s">
        <v>80</v>
      </c>
      <c r="B13" s="2" t="s">
        <v>81</v>
      </c>
      <c r="C13" s="2" t="s">
        <v>26</v>
      </c>
      <c r="D13" s="2" t="s">
        <v>82</v>
      </c>
      <c r="E13" s="2">
        <v>3</v>
      </c>
      <c r="F13" s="2">
        <v>485</v>
      </c>
      <c r="G13" s="2" t="s">
        <v>83</v>
      </c>
      <c r="H13" s="2">
        <f>HYPERLINK("http://fantom.gsc.riken.jp/cat/v1/#/ontologies/CL:0000077", "CAT_browser_link")</f>
        <v>0</v>
      </c>
      <c r="I13" s="2" t="s">
        <v>84</v>
      </c>
    </row>
    <row r="14" spans="1:9">
      <c r="A14" s="2" t="s">
        <v>85</v>
      </c>
      <c r="B14" s="2" t="s">
        <v>86</v>
      </c>
      <c r="C14" s="2" t="s">
        <v>26</v>
      </c>
      <c r="D14" s="2" t="s">
        <v>77</v>
      </c>
      <c r="E14" s="2">
        <v>5</v>
      </c>
      <c r="F14" s="2">
        <v>415</v>
      </c>
      <c r="G14" s="2" t="s">
        <v>87</v>
      </c>
      <c r="H14" s="2">
        <f>HYPERLINK("http://fantom.gsc.riken.jp/cat/v1/#/ontologies/CL:0000082", "CAT_browser_link")</f>
        <v>0</v>
      </c>
      <c r="I14" s="2" t="s">
        <v>88</v>
      </c>
    </row>
    <row r="15" spans="1:9">
      <c r="A15" s="2" t="s">
        <v>89</v>
      </c>
      <c r="B15" s="2" t="s">
        <v>90</v>
      </c>
      <c r="C15" s="2" t="s">
        <v>26</v>
      </c>
      <c r="D15" s="2" t="s">
        <v>91</v>
      </c>
      <c r="E15" s="2">
        <v>40</v>
      </c>
      <c r="F15" s="2">
        <v>2494</v>
      </c>
      <c r="G15" s="2" t="s">
        <v>92</v>
      </c>
      <c r="H15" s="2">
        <f>HYPERLINK("http://fantom.gsc.riken.jp/cat/v1/#/ontologies/CL:0000084", "CAT_browser_link")</f>
        <v>0</v>
      </c>
      <c r="I15" s="2" t="s">
        <v>93</v>
      </c>
    </row>
    <row r="16" spans="1:9">
      <c r="A16" s="2" t="s">
        <v>94</v>
      </c>
      <c r="B16" s="2" t="s">
        <v>95</v>
      </c>
      <c r="C16" s="2" t="s">
        <v>26</v>
      </c>
      <c r="D16" s="2" t="s">
        <v>96</v>
      </c>
      <c r="E16" s="2">
        <v>8</v>
      </c>
      <c r="F16" s="2">
        <v>4430</v>
      </c>
      <c r="G16" s="2" t="s">
        <v>97</v>
      </c>
      <c r="H16" s="2">
        <f>HYPERLINK("http://fantom.gsc.riken.jp/cat/v1/#/ontologies/CL:0000094", "CAT_browser_link")</f>
        <v>0</v>
      </c>
      <c r="I16" s="2" t="s">
        <v>98</v>
      </c>
    </row>
    <row r="17" spans="1:9">
      <c r="A17" s="2" t="s">
        <v>99</v>
      </c>
      <c r="B17" s="2" t="s">
        <v>100</v>
      </c>
      <c r="C17" s="2" t="s">
        <v>26</v>
      </c>
      <c r="D17" s="2" t="s">
        <v>101</v>
      </c>
      <c r="E17" s="2">
        <v>9</v>
      </c>
      <c r="F17" s="2">
        <v>1528</v>
      </c>
      <c r="G17" s="2" t="s">
        <v>102</v>
      </c>
      <c r="H17" s="2">
        <f>HYPERLINK("http://fantom.gsc.riken.jp/cat/v1/#/ontologies/CL:0000097", "CAT_browser_link")</f>
        <v>0</v>
      </c>
      <c r="I17" s="2" t="s">
        <v>103</v>
      </c>
    </row>
    <row r="18" spans="1:9">
      <c r="A18" s="2" t="s">
        <v>104</v>
      </c>
      <c r="B18" s="2" t="s">
        <v>105</v>
      </c>
      <c r="C18" s="2" t="s">
        <v>26</v>
      </c>
      <c r="D18" s="2" t="s">
        <v>106</v>
      </c>
      <c r="E18" s="2">
        <v>32</v>
      </c>
      <c r="F18" s="2">
        <v>329</v>
      </c>
      <c r="G18" s="2" t="s">
        <v>107</v>
      </c>
      <c r="H18" s="2">
        <f>HYPERLINK("http://fantom.gsc.riken.jp/cat/v1/#/ontologies/CL:0000115", "CAT_browser_link")</f>
        <v>0</v>
      </c>
      <c r="I18" s="2" t="s">
        <v>108</v>
      </c>
    </row>
    <row r="19" spans="1:9">
      <c r="A19" s="2" t="s">
        <v>109</v>
      </c>
      <c r="B19" s="2" t="s">
        <v>110</v>
      </c>
      <c r="C19" s="2" t="s">
        <v>26</v>
      </c>
      <c r="D19" s="2" t="s">
        <v>111</v>
      </c>
      <c r="E19" s="2">
        <v>6</v>
      </c>
      <c r="F19" s="2">
        <v>310</v>
      </c>
      <c r="G19" s="2" t="s">
        <v>112</v>
      </c>
      <c r="H19" s="2">
        <f>HYPERLINK("http://fantom.gsc.riken.jp/cat/v1/#/ontologies/CL:0000127", "CAT_browser_link")</f>
        <v>0</v>
      </c>
      <c r="I19" s="2" t="s">
        <v>113</v>
      </c>
    </row>
    <row r="20" spans="1:9">
      <c r="A20" s="2" t="s">
        <v>114</v>
      </c>
      <c r="B20" s="2" t="s">
        <v>115</v>
      </c>
      <c r="C20" s="2" t="s">
        <v>26</v>
      </c>
      <c r="D20" s="2" t="s">
        <v>116</v>
      </c>
      <c r="E20" s="2">
        <v>36</v>
      </c>
      <c r="F20" s="2">
        <v>38</v>
      </c>
      <c r="G20" s="2" t="s">
        <v>117</v>
      </c>
      <c r="H20" s="2">
        <f>HYPERLINK("http://fantom.gsc.riken.jp/cat/v1/#/ontologies/CL:0000133", "CAT_browser_link")</f>
        <v>0</v>
      </c>
      <c r="I20" s="2" t="s">
        <v>118</v>
      </c>
    </row>
    <row r="21" spans="1:9">
      <c r="A21" s="2" t="s">
        <v>119</v>
      </c>
      <c r="B21" s="2" t="s">
        <v>120</v>
      </c>
      <c r="C21" s="2" t="s">
        <v>26</v>
      </c>
      <c r="D21" s="2" t="s">
        <v>121</v>
      </c>
      <c r="E21" s="2">
        <v>26</v>
      </c>
      <c r="F21" s="2">
        <v>35</v>
      </c>
      <c r="G21" s="2" t="s">
        <v>122</v>
      </c>
      <c r="H21" s="2">
        <f>HYPERLINK("http://fantom.gsc.riken.jp/cat/v1/#/ontologies/CL:0000134", "CAT_browser_link")</f>
        <v>0</v>
      </c>
      <c r="I21" s="2" t="s">
        <v>123</v>
      </c>
    </row>
    <row r="22" spans="1:9">
      <c r="A22" s="2" t="s">
        <v>124</v>
      </c>
      <c r="B22" s="2" t="s">
        <v>125</v>
      </c>
      <c r="C22" s="2" t="s">
        <v>26</v>
      </c>
      <c r="D22" s="2" t="s">
        <v>126</v>
      </c>
      <c r="E22" s="2">
        <v>21</v>
      </c>
      <c r="F22" s="2">
        <v>360</v>
      </c>
      <c r="G22" s="2" t="s">
        <v>127</v>
      </c>
      <c r="H22" s="2">
        <f>HYPERLINK("http://fantom.gsc.riken.jp/cat/v1/#/ontologies/CL:0000136", "CAT_browser_link")</f>
        <v>0</v>
      </c>
      <c r="I22" s="2" t="s">
        <v>128</v>
      </c>
    </row>
    <row r="23" spans="1:9">
      <c r="A23" s="2" t="s">
        <v>129</v>
      </c>
      <c r="B23" s="2" t="s">
        <v>130</v>
      </c>
      <c r="C23" s="2" t="s">
        <v>26</v>
      </c>
      <c r="D23" s="2" t="s">
        <v>131</v>
      </c>
      <c r="E23" s="2">
        <v>5</v>
      </c>
      <c r="F23" s="2">
        <v>257</v>
      </c>
      <c r="G23" s="2" t="s">
        <v>132</v>
      </c>
      <c r="H23" s="2">
        <f>HYPERLINK("http://fantom.gsc.riken.jp/cat/v1/#/ontologies/CL:0000138", "CAT_browser_link")</f>
        <v>0</v>
      </c>
      <c r="I23" s="2" t="s">
        <v>133</v>
      </c>
    </row>
    <row r="24" spans="1:9">
      <c r="A24" s="2" t="s">
        <v>134</v>
      </c>
      <c r="B24" s="2" t="s">
        <v>135</v>
      </c>
      <c r="C24" s="2" t="s">
        <v>26</v>
      </c>
      <c r="D24" s="2" t="s">
        <v>136</v>
      </c>
      <c r="E24" s="2">
        <v>11</v>
      </c>
      <c r="F24" s="2">
        <v>211</v>
      </c>
      <c r="G24" s="2" t="s">
        <v>137</v>
      </c>
      <c r="H24" s="2">
        <f>HYPERLINK("http://fantom.gsc.riken.jp/cat/v1/#/ontologies/CL:0000147", "CAT_browser_link")</f>
        <v>0</v>
      </c>
      <c r="I24" s="2" t="s">
        <v>138</v>
      </c>
    </row>
    <row r="25" spans="1:9">
      <c r="A25" s="2" t="s">
        <v>139</v>
      </c>
      <c r="B25" s="2" t="s">
        <v>140</v>
      </c>
      <c r="C25" s="2" t="s">
        <v>26</v>
      </c>
      <c r="D25" s="2" t="s">
        <v>141</v>
      </c>
      <c r="E25" s="2">
        <v>7</v>
      </c>
      <c r="F25" s="2">
        <v>364</v>
      </c>
      <c r="G25" s="2" t="s">
        <v>142</v>
      </c>
      <c r="H25" s="2">
        <f>HYPERLINK("http://fantom.gsc.riken.jp/cat/v1/#/ontologies/CL:0000148", "CAT_browser_link")</f>
        <v>0</v>
      </c>
      <c r="I25" s="2" t="s">
        <v>143</v>
      </c>
    </row>
    <row r="26" spans="1:9">
      <c r="A26" s="2" t="s">
        <v>144</v>
      </c>
      <c r="B26" s="2" t="s">
        <v>145</v>
      </c>
      <c r="C26" s="2" t="s">
        <v>26</v>
      </c>
      <c r="D26" s="2" t="s">
        <v>146</v>
      </c>
      <c r="E26" s="2">
        <v>29</v>
      </c>
      <c r="F26" s="2">
        <v>67</v>
      </c>
      <c r="G26" s="2" t="s">
        <v>147</v>
      </c>
      <c r="H26" s="2">
        <f>HYPERLINK("http://fantom.gsc.riken.jp/cat/v1/#/ontologies/CL:0000151", "CAT_browser_link")</f>
        <v>0</v>
      </c>
      <c r="I26" s="2" t="s">
        <v>148</v>
      </c>
    </row>
    <row r="27" spans="1:9">
      <c r="A27" s="2" t="s">
        <v>149</v>
      </c>
      <c r="B27" s="2" t="s">
        <v>150</v>
      </c>
      <c r="C27" s="2" t="s">
        <v>26</v>
      </c>
      <c r="D27" s="2" t="s">
        <v>151</v>
      </c>
      <c r="E27" s="2">
        <v>8</v>
      </c>
      <c r="F27" s="2">
        <v>387</v>
      </c>
      <c r="G27" s="2" t="s">
        <v>152</v>
      </c>
      <c r="H27" s="2">
        <f>HYPERLINK("http://fantom.gsc.riken.jp/cat/v1/#/ontologies/CL:0000153", "CAT_browser_link")</f>
        <v>0</v>
      </c>
      <c r="I27" s="2" t="s">
        <v>153</v>
      </c>
    </row>
    <row r="28" spans="1:9">
      <c r="A28" s="2" t="s">
        <v>154</v>
      </c>
      <c r="B28" s="2" t="s">
        <v>155</v>
      </c>
      <c r="C28" s="2" t="s">
        <v>26</v>
      </c>
      <c r="D28" s="2" t="s">
        <v>77</v>
      </c>
      <c r="E28" s="2">
        <v>6</v>
      </c>
      <c r="F28" s="2">
        <v>337</v>
      </c>
      <c r="G28" s="2" t="s">
        <v>156</v>
      </c>
      <c r="H28" s="2">
        <f>HYPERLINK("http://fantom.gsc.riken.jp/cat/v1/#/ontologies/CL:0000154", "CAT_browser_link")</f>
        <v>0</v>
      </c>
      <c r="I28" s="2" t="s">
        <v>157</v>
      </c>
    </row>
    <row r="29" spans="1:9">
      <c r="A29" s="2" t="s">
        <v>158</v>
      </c>
      <c r="B29" s="2" t="s">
        <v>159</v>
      </c>
      <c r="C29" s="2" t="s">
        <v>26</v>
      </c>
      <c r="D29" s="2" t="s">
        <v>160</v>
      </c>
      <c r="E29" s="2">
        <v>5</v>
      </c>
      <c r="F29" s="2">
        <v>706</v>
      </c>
      <c r="G29" s="2" t="s">
        <v>161</v>
      </c>
      <c r="H29" s="2">
        <f>HYPERLINK("http://fantom.gsc.riken.jp/cat/v1/#/ontologies/CL:0000182", "CAT_browser_link")</f>
        <v>0</v>
      </c>
      <c r="I29" s="2" t="s">
        <v>162</v>
      </c>
    </row>
    <row r="30" spans="1:9">
      <c r="A30" s="2" t="s">
        <v>163</v>
      </c>
      <c r="B30" s="2" t="s">
        <v>164</v>
      </c>
      <c r="C30" s="2" t="s">
        <v>26</v>
      </c>
      <c r="D30" s="2" t="s">
        <v>165</v>
      </c>
      <c r="E30" s="2">
        <v>60</v>
      </c>
      <c r="F30" s="2">
        <v>38</v>
      </c>
      <c r="G30" s="2" t="s">
        <v>166</v>
      </c>
      <c r="H30" s="2">
        <f>HYPERLINK("http://fantom.gsc.riken.jp/cat/v1/#/ontologies/CL:0000187", "CAT_browser_link")</f>
        <v>0</v>
      </c>
      <c r="I30" s="2" t="s">
        <v>167</v>
      </c>
    </row>
    <row r="31" spans="1:9">
      <c r="A31" s="2" t="s">
        <v>168</v>
      </c>
      <c r="B31" s="2" t="s">
        <v>169</v>
      </c>
      <c r="C31" s="2" t="s">
        <v>26</v>
      </c>
      <c r="D31" s="2" t="s">
        <v>170</v>
      </c>
      <c r="E31" s="2">
        <v>39</v>
      </c>
      <c r="F31" s="2">
        <v>171</v>
      </c>
      <c r="G31" s="2" t="s">
        <v>171</v>
      </c>
      <c r="H31" s="2">
        <f>HYPERLINK("http://fantom.gsc.riken.jp/cat/v1/#/ontologies/CL:0000188", "CAT_browser_link")</f>
        <v>0</v>
      </c>
      <c r="I31" s="2" t="s">
        <v>172</v>
      </c>
    </row>
    <row r="32" spans="1:9">
      <c r="A32" s="2" t="s">
        <v>173</v>
      </c>
      <c r="B32" s="2" t="s">
        <v>174</v>
      </c>
      <c r="C32" s="2" t="s">
        <v>26</v>
      </c>
      <c r="D32" s="2" t="s">
        <v>175</v>
      </c>
      <c r="E32" s="2">
        <v>43</v>
      </c>
      <c r="F32" s="2">
        <v>58</v>
      </c>
      <c r="G32" s="2" t="s">
        <v>176</v>
      </c>
      <c r="H32" s="2">
        <f>HYPERLINK("http://fantom.gsc.riken.jp/cat/v1/#/ontologies/CL:0000192", "CAT_browser_link")</f>
        <v>0</v>
      </c>
      <c r="I32" s="2" t="s">
        <v>177</v>
      </c>
    </row>
    <row r="33" spans="1:9">
      <c r="A33" s="2" t="s">
        <v>178</v>
      </c>
      <c r="B33" s="2" t="s">
        <v>179</v>
      </c>
      <c r="C33" s="2" t="s">
        <v>26</v>
      </c>
      <c r="D33" s="2" t="s">
        <v>180</v>
      </c>
      <c r="E33" s="2">
        <v>41</v>
      </c>
      <c r="F33" s="2">
        <v>231</v>
      </c>
      <c r="G33" s="2" t="s">
        <v>181</v>
      </c>
      <c r="H33" s="2">
        <f>HYPERLINK("http://fantom.gsc.riken.jp/cat/v1/#/ontologies/CL:0000213", "CAT_browser_link")</f>
        <v>0</v>
      </c>
      <c r="I33" s="2" t="s">
        <v>182</v>
      </c>
    </row>
    <row r="34" spans="1:9">
      <c r="A34" s="2" t="s">
        <v>183</v>
      </c>
      <c r="B34" s="2" t="s">
        <v>184</v>
      </c>
      <c r="C34" s="2" t="s">
        <v>26</v>
      </c>
      <c r="D34" s="2" t="s">
        <v>185</v>
      </c>
      <c r="E34" s="2">
        <v>3</v>
      </c>
      <c r="F34" s="2">
        <v>521</v>
      </c>
      <c r="G34" s="2" t="s">
        <v>186</v>
      </c>
      <c r="H34" s="2">
        <f>HYPERLINK("http://fantom.gsc.riken.jp/cat/v1/#/ontologies/CL:0000214", "CAT_browser_link")</f>
        <v>0</v>
      </c>
      <c r="I34" s="2" t="s">
        <v>187</v>
      </c>
    </row>
    <row r="35" spans="1:9">
      <c r="A35" s="2" t="s">
        <v>188</v>
      </c>
      <c r="B35" s="2" t="s">
        <v>189</v>
      </c>
      <c r="C35" s="2" t="s">
        <v>26</v>
      </c>
      <c r="D35" s="2" t="s">
        <v>190</v>
      </c>
      <c r="E35" s="2">
        <v>49</v>
      </c>
      <c r="F35" s="2">
        <v>38</v>
      </c>
      <c r="G35" s="2" t="s">
        <v>191</v>
      </c>
      <c r="H35" s="2">
        <f>HYPERLINK("http://fantom.gsc.riken.jp/cat/v1/#/ontologies/CL:0000221", "CAT_browser_link")</f>
        <v>0</v>
      </c>
      <c r="I35" s="2" t="s">
        <v>192</v>
      </c>
    </row>
    <row r="36" spans="1:9">
      <c r="A36" s="2" t="s">
        <v>193</v>
      </c>
      <c r="B36" s="2" t="s">
        <v>194</v>
      </c>
      <c r="C36" s="2" t="s">
        <v>26</v>
      </c>
      <c r="D36" s="2" t="s">
        <v>195</v>
      </c>
      <c r="E36" s="2">
        <v>267</v>
      </c>
      <c r="F36" s="2">
        <v>49</v>
      </c>
      <c r="G36" s="2" t="s">
        <v>196</v>
      </c>
      <c r="H36" s="2">
        <f>HYPERLINK("http://fantom.gsc.riken.jp/cat/v1/#/ontologies/CL:0000222", "CAT_browser_link")</f>
        <v>0</v>
      </c>
      <c r="I36" s="2" t="s">
        <v>197</v>
      </c>
    </row>
    <row r="37" spans="1:9">
      <c r="A37" s="2" t="s">
        <v>198</v>
      </c>
      <c r="B37" s="2" t="s">
        <v>199</v>
      </c>
      <c r="C37" s="2" t="s">
        <v>26</v>
      </c>
      <c r="D37" s="2" t="s">
        <v>200</v>
      </c>
      <c r="E37" s="2">
        <v>28</v>
      </c>
      <c r="F37" s="2">
        <v>431</v>
      </c>
      <c r="G37" s="2" t="s">
        <v>201</v>
      </c>
      <c r="H37" s="2">
        <f>HYPERLINK("http://fantom.gsc.riken.jp/cat/v1/#/ontologies/CL:0000223", "CAT_browser_link")</f>
        <v>0</v>
      </c>
      <c r="I37" s="2" t="s">
        <v>202</v>
      </c>
    </row>
    <row r="38" spans="1:9">
      <c r="A38" s="2" t="s">
        <v>203</v>
      </c>
      <c r="B38" s="2" t="s">
        <v>204</v>
      </c>
      <c r="C38" s="2" t="s">
        <v>26</v>
      </c>
      <c r="D38" s="2" t="s">
        <v>205</v>
      </c>
      <c r="E38" s="2">
        <v>78</v>
      </c>
      <c r="F38" s="2">
        <v>2994</v>
      </c>
      <c r="G38" s="2" t="s">
        <v>206</v>
      </c>
      <c r="H38" s="2">
        <f>HYPERLINK("http://fantom.gsc.riken.jp/cat/v1/#/ontologies/CL:0000234", "CAT_browser_link")</f>
        <v>0</v>
      </c>
      <c r="I38" s="2" t="s">
        <v>207</v>
      </c>
    </row>
    <row r="39" spans="1:9">
      <c r="A39" s="2" t="s">
        <v>208</v>
      </c>
      <c r="B39" s="2" t="s">
        <v>209</v>
      </c>
      <c r="C39" s="2" t="s">
        <v>26</v>
      </c>
      <c r="D39" s="2" t="s">
        <v>210</v>
      </c>
      <c r="E39" s="2">
        <v>26</v>
      </c>
      <c r="F39" s="2">
        <v>863</v>
      </c>
      <c r="G39" s="2" t="s">
        <v>211</v>
      </c>
      <c r="H39" s="2">
        <f>HYPERLINK("http://fantom.gsc.riken.jp/cat/v1/#/ontologies/CL:0000235", "CAT_browser_link")</f>
        <v>0</v>
      </c>
      <c r="I39" s="2" t="s">
        <v>212</v>
      </c>
    </row>
    <row r="40" spans="1:9">
      <c r="A40" s="2" t="s">
        <v>213</v>
      </c>
      <c r="B40" s="2" t="s">
        <v>214</v>
      </c>
      <c r="C40" s="2" t="s">
        <v>26</v>
      </c>
      <c r="D40" s="2" t="s">
        <v>215</v>
      </c>
      <c r="E40" s="2">
        <v>11</v>
      </c>
      <c r="F40" s="2">
        <v>2151</v>
      </c>
      <c r="G40" s="2" t="s">
        <v>216</v>
      </c>
      <c r="H40" s="2">
        <f>HYPERLINK("http://fantom.gsc.riken.jp/cat/v1/#/ontologies/CL:0000236", "CAT_browser_link")</f>
        <v>0</v>
      </c>
      <c r="I40" s="2" t="s">
        <v>217</v>
      </c>
    </row>
    <row r="41" spans="1:9">
      <c r="A41" s="2" t="s">
        <v>218</v>
      </c>
      <c r="B41" s="2" t="s">
        <v>219</v>
      </c>
      <c r="C41" s="2" t="s">
        <v>26</v>
      </c>
      <c r="D41" s="2" t="s">
        <v>220</v>
      </c>
      <c r="E41" s="2">
        <v>3</v>
      </c>
      <c r="F41" s="2">
        <v>361</v>
      </c>
      <c r="G41" s="2" t="s">
        <v>221</v>
      </c>
      <c r="H41" s="2">
        <f>HYPERLINK("http://fantom.gsc.riken.jp/cat/v1/#/ontologies/CL:0000307", "CAT_browser_link")</f>
        <v>0</v>
      </c>
      <c r="I41" s="2" t="s">
        <v>222</v>
      </c>
    </row>
    <row r="42" spans="1:9">
      <c r="A42" s="2" t="s">
        <v>223</v>
      </c>
      <c r="B42" s="2" t="s">
        <v>224</v>
      </c>
      <c r="C42" s="2" t="s">
        <v>26</v>
      </c>
      <c r="D42" s="2" t="s">
        <v>225</v>
      </c>
      <c r="E42" s="2">
        <v>4</v>
      </c>
      <c r="F42" s="2">
        <v>523</v>
      </c>
      <c r="G42" s="2" t="s">
        <v>226</v>
      </c>
      <c r="H42" s="2">
        <f>HYPERLINK("http://fantom.gsc.riken.jp/cat/v1/#/ontologies/CL:0000312", "CAT_browser_link")</f>
        <v>0</v>
      </c>
      <c r="I42" s="2" t="s">
        <v>227</v>
      </c>
    </row>
    <row r="43" spans="1:9">
      <c r="A43" s="2" t="s">
        <v>228</v>
      </c>
      <c r="B43" s="2" t="s">
        <v>229</v>
      </c>
      <c r="C43" s="2" t="s">
        <v>26</v>
      </c>
      <c r="D43" s="2" t="s">
        <v>77</v>
      </c>
      <c r="E43" s="2">
        <v>13</v>
      </c>
      <c r="F43" s="2">
        <v>126</v>
      </c>
      <c r="G43" s="2" t="s">
        <v>230</v>
      </c>
      <c r="H43" s="2">
        <f>HYPERLINK("http://fantom.gsc.riken.jp/cat/v1/#/ontologies/CL:0000327", "CAT_browser_link")</f>
        <v>0</v>
      </c>
      <c r="I43" s="2" t="s">
        <v>231</v>
      </c>
    </row>
    <row r="44" spans="1:9">
      <c r="A44" s="2" t="s">
        <v>232</v>
      </c>
      <c r="B44" s="2" t="s">
        <v>233</v>
      </c>
      <c r="C44" s="2" t="s">
        <v>26</v>
      </c>
      <c r="D44" s="2" t="s">
        <v>234</v>
      </c>
      <c r="E44" s="2">
        <v>3</v>
      </c>
      <c r="F44" s="2">
        <v>158</v>
      </c>
      <c r="G44" s="2" t="s">
        <v>235</v>
      </c>
      <c r="H44" s="2">
        <f>HYPERLINK("http://fantom.gsc.riken.jp/cat/v1/#/ontologies/CL:0000346", "CAT_browser_link")</f>
        <v>0</v>
      </c>
      <c r="I44" s="2" t="s">
        <v>236</v>
      </c>
    </row>
    <row r="45" spans="1:9">
      <c r="A45" s="2" t="s">
        <v>237</v>
      </c>
      <c r="B45" s="2" t="s">
        <v>238</v>
      </c>
      <c r="C45" s="2" t="s">
        <v>26</v>
      </c>
      <c r="D45" s="2" t="s">
        <v>239</v>
      </c>
      <c r="E45" s="2">
        <v>32</v>
      </c>
      <c r="F45" s="2">
        <v>116</v>
      </c>
      <c r="G45" s="2" t="s">
        <v>240</v>
      </c>
      <c r="H45" s="2">
        <f>HYPERLINK("http://fantom.gsc.riken.jp/cat/v1/#/ontologies/CL:0000359", "CAT_browser_link")</f>
        <v>0</v>
      </c>
      <c r="I45" s="2" t="s">
        <v>241</v>
      </c>
    </row>
    <row r="46" spans="1:9">
      <c r="A46" s="2" t="s">
        <v>242</v>
      </c>
      <c r="B46" s="2" t="s">
        <v>243</v>
      </c>
      <c r="C46" s="2" t="s">
        <v>26</v>
      </c>
      <c r="D46" s="2" t="s">
        <v>244</v>
      </c>
      <c r="E46" s="2">
        <v>7</v>
      </c>
      <c r="F46" s="2">
        <v>334</v>
      </c>
      <c r="G46" s="2" t="s">
        <v>245</v>
      </c>
      <c r="H46" s="2">
        <f>HYPERLINK("http://fantom.gsc.riken.jp/cat/v1/#/ontologies/CL:0000362", "CAT_browser_link")</f>
        <v>0</v>
      </c>
      <c r="I46" s="2" t="s">
        <v>246</v>
      </c>
    </row>
    <row r="47" spans="1:9">
      <c r="A47" s="2" t="s">
        <v>247</v>
      </c>
      <c r="B47" s="2" t="s">
        <v>248</v>
      </c>
      <c r="C47" s="2" t="s">
        <v>26</v>
      </c>
      <c r="D47" s="2" t="s">
        <v>249</v>
      </c>
      <c r="E47" s="2">
        <v>3</v>
      </c>
      <c r="F47" s="2">
        <v>489</v>
      </c>
      <c r="G47" s="2" t="s">
        <v>250</v>
      </c>
      <c r="H47" s="2">
        <f>HYPERLINK("http://fantom.gsc.riken.jp/cat/v1/#/ontologies/CL:0000388", "CAT_browser_link")</f>
        <v>0</v>
      </c>
      <c r="I47" s="2" t="s">
        <v>251</v>
      </c>
    </row>
    <row r="48" spans="1:9">
      <c r="A48" s="2" t="s">
        <v>252</v>
      </c>
      <c r="B48" s="2" t="s">
        <v>253</v>
      </c>
      <c r="C48" s="2" t="s">
        <v>26</v>
      </c>
      <c r="D48" s="2" t="s">
        <v>254</v>
      </c>
      <c r="E48" s="2">
        <v>10</v>
      </c>
      <c r="F48" s="2">
        <v>590</v>
      </c>
      <c r="G48" s="2" t="s">
        <v>255</v>
      </c>
      <c r="H48" s="2">
        <f>HYPERLINK("http://fantom.gsc.riken.jp/cat/v1/#/ontologies/CL:0000451", "CAT_browser_link")</f>
        <v>0</v>
      </c>
      <c r="I48" s="2" t="s">
        <v>256</v>
      </c>
    </row>
    <row r="49" spans="1:9">
      <c r="A49" s="2" t="s">
        <v>257</v>
      </c>
      <c r="B49" s="2" t="s">
        <v>258</v>
      </c>
      <c r="C49" s="2" t="s">
        <v>26</v>
      </c>
      <c r="D49" s="2" t="s">
        <v>259</v>
      </c>
      <c r="E49" s="2">
        <v>5</v>
      </c>
      <c r="F49" s="2">
        <v>886</v>
      </c>
      <c r="G49" s="2" t="s">
        <v>260</v>
      </c>
      <c r="H49" s="2">
        <f>HYPERLINK("http://fantom.gsc.riken.jp/cat/v1/#/ontologies/CL:0000453", "CAT_browser_link")</f>
        <v>0</v>
      </c>
      <c r="I49" s="2" t="s">
        <v>261</v>
      </c>
    </row>
    <row r="50" spans="1:9">
      <c r="A50" s="2" t="s">
        <v>262</v>
      </c>
      <c r="B50" s="2" t="s">
        <v>263</v>
      </c>
      <c r="C50" s="2" t="s">
        <v>26</v>
      </c>
      <c r="D50" s="2" t="s">
        <v>264</v>
      </c>
      <c r="E50" s="2">
        <v>20</v>
      </c>
      <c r="F50" s="2">
        <v>149</v>
      </c>
      <c r="G50" s="2" t="s">
        <v>265</v>
      </c>
      <c r="H50" s="2">
        <f>HYPERLINK("http://fantom.gsc.riken.jp/cat/v1/#/ontologies/CL:0000499", "CAT_browser_link")</f>
        <v>0</v>
      </c>
      <c r="I50" s="2" t="s">
        <v>266</v>
      </c>
    </row>
    <row r="51" spans="1:9">
      <c r="A51" s="2" t="s">
        <v>267</v>
      </c>
      <c r="B51" s="2" t="s">
        <v>268</v>
      </c>
      <c r="C51" s="2" t="s">
        <v>26</v>
      </c>
      <c r="D51" s="2" t="s">
        <v>269</v>
      </c>
      <c r="E51" s="2">
        <v>3</v>
      </c>
      <c r="F51" s="2">
        <v>98</v>
      </c>
      <c r="G51" s="2" t="s">
        <v>270</v>
      </c>
      <c r="H51" s="2">
        <f>HYPERLINK("http://fantom.gsc.riken.jp/cat/v1/#/ontologies/CL:0000513", "CAT_browser_link")</f>
        <v>0</v>
      </c>
      <c r="I51" s="2" t="s">
        <v>271</v>
      </c>
    </row>
    <row r="52" spans="1:9">
      <c r="A52" s="2" t="s">
        <v>272</v>
      </c>
      <c r="B52" s="2" t="s">
        <v>273</v>
      </c>
      <c r="C52" s="2" t="s">
        <v>26</v>
      </c>
      <c r="D52" s="2" t="s">
        <v>274</v>
      </c>
      <c r="E52" s="2">
        <v>9</v>
      </c>
      <c r="F52" s="2">
        <v>243</v>
      </c>
      <c r="G52" s="2" t="s">
        <v>275</v>
      </c>
      <c r="H52" s="2">
        <f>HYPERLINK("http://fantom.gsc.riken.jp/cat/v1/#/ontologies/CL:0000515", "CAT_browser_link")</f>
        <v>0</v>
      </c>
      <c r="I52" s="2" t="s">
        <v>276</v>
      </c>
    </row>
    <row r="53" spans="1:9">
      <c r="A53" s="2" t="s">
        <v>277</v>
      </c>
      <c r="B53" s="2" t="s">
        <v>278</v>
      </c>
      <c r="C53" s="2" t="s">
        <v>26</v>
      </c>
      <c r="D53" s="2" t="s">
        <v>279</v>
      </c>
      <c r="E53" s="2">
        <v>3</v>
      </c>
      <c r="F53" s="2">
        <v>1215</v>
      </c>
      <c r="G53" s="2" t="s">
        <v>280</v>
      </c>
      <c r="H53" s="2">
        <f>HYPERLINK("http://fantom.gsc.riken.jp/cat/v1/#/ontologies/CL:0000540", "CAT_browser_link")</f>
        <v>0</v>
      </c>
      <c r="I53" s="2" t="s">
        <v>281</v>
      </c>
    </row>
    <row r="54" spans="1:9">
      <c r="A54" s="2" t="s">
        <v>282</v>
      </c>
      <c r="B54" s="2" t="s">
        <v>283</v>
      </c>
      <c r="C54" s="2" t="s">
        <v>26</v>
      </c>
      <c r="D54" s="2" t="s">
        <v>284</v>
      </c>
      <c r="E54" s="2">
        <v>57</v>
      </c>
      <c r="F54" s="2">
        <v>2628</v>
      </c>
      <c r="G54" s="2" t="s">
        <v>285</v>
      </c>
      <c r="H54" s="2">
        <f>HYPERLINK("http://fantom.gsc.riken.jp/cat/v1/#/ontologies/CL:0000542", "CAT_browser_link")</f>
        <v>0</v>
      </c>
      <c r="I54" s="2" t="s">
        <v>286</v>
      </c>
    </row>
    <row r="55" spans="1:9">
      <c r="A55" s="2" t="s">
        <v>287</v>
      </c>
      <c r="B55" s="2" t="s">
        <v>288</v>
      </c>
      <c r="C55" s="2" t="s">
        <v>26</v>
      </c>
      <c r="D55" s="2" t="s">
        <v>289</v>
      </c>
      <c r="E55" s="2">
        <v>2</v>
      </c>
      <c r="F55" s="2">
        <v>1928</v>
      </c>
      <c r="G55" s="2" t="s">
        <v>290</v>
      </c>
      <c r="H55" s="2">
        <f>HYPERLINK("http://fantom.gsc.riken.jp/cat/v1/#/ontologies/CL:0000558", "CAT_browser_link")</f>
        <v>0</v>
      </c>
      <c r="I55" s="2" t="s">
        <v>291</v>
      </c>
    </row>
    <row r="56" spans="1:9">
      <c r="A56" s="2" t="s">
        <v>292</v>
      </c>
      <c r="B56" s="2" t="s">
        <v>293</v>
      </c>
      <c r="C56" s="2" t="s">
        <v>26</v>
      </c>
      <c r="D56" s="2" t="s">
        <v>294</v>
      </c>
      <c r="E56" s="2">
        <v>4</v>
      </c>
      <c r="F56" s="2">
        <v>373</v>
      </c>
      <c r="G56" s="2" t="s">
        <v>295</v>
      </c>
      <c r="H56" s="2">
        <f>HYPERLINK("http://fantom.gsc.riken.jp/cat/v1/#/ontologies/CL:0000569", "CAT_browser_link")</f>
        <v>0</v>
      </c>
      <c r="I56" s="2" t="s">
        <v>296</v>
      </c>
    </row>
    <row r="57" spans="1:9">
      <c r="A57" s="2" t="s">
        <v>297</v>
      </c>
      <c r="B57" s="2" t="s">
        <v>298</v>
      </c>
      <c r="C57" s="2" t="s">
        <v>26</v>
      </c>
      <c r="D57" s="2" t="s">
        <v>299</v>
      </c>
      <c r="E57" s="2">
        <v>2</v>
      </c>
      <c r="F57" s="2">
        <v>542</v>
      </c>
      <c r="G57" s="2" t="s">
        <v>300</v>
      </c>
      <c r="H57" s="2">
        <f>HYPERLINK("http://fantom.gsc.riken.jp/cat/v1/#/ontologies/CL:0000575", "CAT_browser_link")</f>
        <v>0</v>
      </c>
      <c r="I57" s="2" t="s">
        <v>301</v>
      </c>
    </row>
    <row r="58" spans="1:9">
      <c r="A58" s="2" t="s">
        <v>302</v>
      </c>
      <c r="B58" s="2" t="s">
        <v>303</v>
      </c>
      <c r="C58" s="2" t="s">
        <v>26</v>
      </c>
      <c r="D58" s="2" t="s">
        <v>304</v>
      </c>
      <c r="E58" s="2">
        <v>73</v>
      </c>
      <c r="F58" s="2">
        <v>3066</v>
      </c>
      <c r="G58" s="2" t="s">
        <v>305</v>
      </c>
      <c r="H58" s="2">
        <f>HYPERLINK("http://fantom.gsc.riken.jp/cat/v1/#/ontologies/CL:0000576", "CAT_browser_link")</f>
        <v>0</v>
      </c>
      <c r="I58" s="2" t="s">
        <v>306</v>
      </c>
    </row>
    <row r="59" spans="1:9">
      <c r="A59" s="2" t="s">
        <v>307</v>
      </c>
      <c r="B59" s="2" t="s">
        <v>308</v>
      </c>
      <c r="C59" s="2" t="s">
        <v>26</v>
      </c>
      <c r="D59" s="2" t="s">
        <v>309</v>
      </c>
      <c r="E59" s="2">
        <v>3</v>
      </c>
      <c r="F59" s="2">
        <v>195</v>
      </c>
      <c r="G59" s="2" t="s">
        <v>310</v>
      </c>
      <c r="H59" s="2">
        <f>HYPERLINK("http://fantom.gsc.riken.jp/cat/v1/#/ontologies/CL:0000594", "CAT_browser_link")</f>
        <v>0</v>
      </c>
      <c r="I59" s="2" t="s">
        <v>311</v>
      </c>
    </row>
    <row r="60" spans="1:9">
      <c r="A60" s="2" t="s">
        <v>312</v>
      </c>
      <c r="B60" s="2" t="s">
        <v>313</v>
      </c>
      <c r="C60" s="2" t="s">
        <v>26</v>
      </c>
      <c r="D60" s="2" t="s">
        <v>314</v>
      </c>
      <c r="E60" s="2">
        <v>5</v>
      </c>
      <c r="F60" s="2">
        <v>469</v>
      </c>
      <c r="G60" s="2" t="s">
        <v>315</v>
      </c>
      <c r="H60" s="2">
        <f>HYPERLINK("http://fantom.gsc.riken.jp/cat/v1/#/ontologies/CL:0000622", "CAT_browser_link")</f>
        <v>0</v>
      </c>
      <c r="I60" s="2" t="s">
        <v>316</v>
      </c>
    </row>
    <row r="61" spans="1:9">
      <c r="A61" s="2" t="s">
        <v>317</v>
      </c>
      <c r="B61" s="2" t="s">
        <v>318</v>
      </c>
      <c r="C61" s="2" t="s">
        <v>26</v>
      </c>
      <c r="D61" s="2" t="s">
        <v>319</v>
      </c>
      <c r="E61" s="2">
        <v>3</v>
      </c>
      <c r="F61" s="2">
        <v>3510</v>
      </c>
      <c r="G61" s="2" t="s">
        <v>320</v>
      </c>
      <c r="H61" s="2">
        <f>HYPERLINK("http://fantom.gsc.riken.jp/cat/v1/#/ontologies/CL:0000623", "CAT_browser_link")</f>
        <v>0</v>
      </c>
      <c r="I61" s="2" t="s">
        <v>321</v>
      </c>
    </row>
    <row r="62" spans="1:9">
      <c r="A62" s="2" t="s">
        <v>322</v>
      </c>
      <c r="B62" s="2" t="s">
        <v>323</v>
      </c>
      <c r="C62" s="2" t="s">
        <v>26</v>
      </c>
      <c r="D62" s="2" t="s">
        <v>324</v>
      </c>
      <c r="E62" s="2">
        <v>27</v>
      </c>
      <c r="F62" s="2">
        <v>2310</v>
      </c>
      <c r="G62" s="2" t="s">
        <v>325</v>
      </c>
      <c r="H62" s="2">
        <f>HYPERLINK("http://fantom.gsc.riken.jp/cat/v1/#/ontologies/CL:0000624", "CAT_browser_link")</f>
        <v>0</v>
      </c>
      <c r="I62" s="2" t="s">
        <v>326</v>
      </c>
    </row>
    <row r="63" spans="1:9">
      <c r="A63" s="2" t="s">
        <v>327</v>
      </c>
      <c r="B63" s="2" t="s">
        <v>328</v>
      </c>
      <c r="C63" s="2" t="s">
        <v>26</v>
      </c>
      <c r="D63" s="2" t="s">
        <v>329</v>
      </c>
      <c r="E63" s="2">
        <v>11</v>
      </c>
      <c r="F63" s="2">
        <v>2314</v>
      </c>
      <c r="G63" s="2" t="s">
        <v>330</v>
      </c>
      <c r="H63" s="2">
        <f>HYPERLINK("http://fantom.gsc.riken.jp/cat/v1/#/ontologies/CL:0000625", "CAT_browser_link")</f>
        <v>0</v>
      </c>
      <c r="I63" s="2" t="s">
        <v>331</v>
      </c>
    </row>
    <row r="64" spans="1:9">
      <c r="A64" s="2" t="s">
        <v>332</v>
      </c>
      <c r="B64" s="2" t="s">
        <v>333</v>
      </c>
      <c r="C64" s="2" t="s">
        <v>26</v>
      </c>
      <c r="D64" s="2" t="s">
        <v>334</v>
      </c>
      <c r="E64" s="2">
        <v>5</v>
      </c>
      <c r="F64" s="2">
        <v>91</v>
      </c>
      <c r="G64" s="2" t="s">
        <v>335</v>
      </c>
      <c r="H64" s="2">
        <f>HYPERLINK("http://fantom.gsc.riken.jp/cat/v1/#/ontologies/CL:0000630", "CAT_browser_link")</f>
        <v>0</v>
      </c>
      <c r="I64" s="2" t="s">
        <v>336</v>
      </c>
    </row>
    <row r="65" spans="1:9">
      <c r="A65" s="2" t="s">
        <v>337</v>
      </c>
      <c r="B65" s="2" t="s">
        <v>338</v>
      </c>
      <c r="C65" s="2" t="s">
        <v>26</v>
      </c>
      <c r="D65" s="2" t="s">
        <v>339</v>
      </c>
      <c r="E65" s="2">
        <v>2</v>
      </c>
      <c r="F65" s="2">
        <v>139</v>
      </c>
      <c r="G65" s="2" t="s">
        <v>340</v>
      </c>
      <c r="H65" s="2">
        <f>HYPERLINK("http://fantom.gsc.riken.jp/cat/v1/#/ontologies/CL:0000632", "CAT_browser_link")</f>
        <v>0</v>
      </c>
      <c r="I65" s="2" t="s">
        <v>341</v>
      </c>
    </row>
    <row r="66" spans="1:9">
      <c r="A66" s="2" t="s">
        <v>342</v>
      </c>
      <c r="B66" s="2" t="s">
        <v>343</v>
      </c>
      <c r="C66" s="2" t="s">
        <v>26</v>
      </c>
      <c r="D66" s="2" t="s">
        <v>344</v>
      </c>
      <c r="E66" s="2">
        <v>4</v>
      </c>
      <c r="F66" s="2">
        <v>118</v>
      </c>
      <c r="G66" s="2" t="s">
        <v>345</v>
      </c>
      <c r="H66" s="2">
        <f>HYPERLINK("http://fantom.gsc.riken.jp/cat/v1/#/ontologies/CL:0000669", "CAT_browser_link")</f>
        <v>0</v>
      </c>
      <c r="I66" s="2" t="s">
        <v>346</v>
      </c>
    </row>
    <row r="67" spans="1:9">
      <c r="A67" s="2" t="s">
        <v>347</v>
      </c>
      <c r="B67" s="2" t="s">
        <v>348</v>
      </c>
      <c r="C67" s="2" t="s">
        <v>26</v>
      </c>
      <c r="D67" s="2" t="s">
        <v>349</v>
      </c>
      <c r="E67" s="2">
        <v>3</v>
      </c>
      <c r="F67" s="2">
        <v>161</v>
      </c>
      <c r="G67" s="2" t="s">
        <v>350</v>
      </c>
      <c r="H67" s="2">
        <f>HYPERLINK("http://fantom.gsc.riken.jp/cat/v1/#/ontologies/CL:0000708", "CAT_browser_link")</f>
        <v>0</v>
      </c>
      <c r="I67" s="2" t="s">
        <v>351</v>
      </c>
    </row>
    <row r="68" spans="1:9">
      <c r="A68" s="2" t="s">
        <v>352</v>
      </c>
      <c r="B68" s="2" t="s">
        <v>353</v>
      </c>
      <c r="C68" s="2" t="s">
        <v>26</v>
      </c>
      <c r="D68" s="2" t="s">
        <v>354</v>
      </c>
      <c r="E68" s="2">
        <v>16</v>
      </c>
      <c r="F68" s="2">
        <v>109</v>
      </c>
      <c r="G68" s="2" t="s">
        <v>355</v>
      </c>
      <c r="H68" s="2">
        <f>HYPERLINK("http://fantom.gsc.riken.jp/cat/v1/#/ontologies/CL:0000710", "CAT_browser_link")</f>
        <v>0</v>
      </c>
      <c r="I68" s="2" t="s">
        <v>356</v>
      </c>
    </row>
    <row r="69" spans="1:9">
      <c r="A69" s="2" t="s">
        <v>357</v>
      </c>
      <c r="B69" s="2" t="s">
        <v>358</v>
      </c>
      <c r="C69" s="2" t="s">
        <v>26</v>
      </c>
      <c r="D69" s="2" t="s">
        <v>359</v>
      </c>
      <c r="E69" s="2">
        <v>4</v>
      </c>
      <c r="F69" s="2">
        <v>488</v>
      </c>
      <c r="G69" s="2" t="s">
        <v>360</v>
      </c>
      <c r="H69" s="2">
        <f>HYPERLINK("http://fantom.gsc.riken.jp/cat/v1/#/ontologies/CL:0000731", "CAT_browser_link")</f>
        <v>0</v>
      </c>
      <c r="I69" s="2" t="s">
        <v>361</v>
      </c>
    </row>
    <row r="70" spans="1:9">
      <c r="A70" s="2" t="s">
        <v>362</v>
      </c>
      <c r="B70" s="2" t="s">
        <v>363</v>
      </c>
      <c r="C70" s="2" t="s">
        <v>26</v>
      </c>
      <c r="D70" s="2" t="s">
        <v>364</v>
      </c>
      <c r="E70" s="2">
        <v>9</v>
      </c>
      <c r="F70" s="2">
        <v>110</v>
      </c>
      <c r="G70" s="2" t="s">
        <v>365</v>
      </c>
      <c r="H70" s="2">
        <f>HYPERLINK("http://fantom.gsc.riken.jp/cat/v1/#/ontologies/CL:0000737", "CAT_browser_link")</f>
        <v>0</v>
      </c>
      <c r="I70" s="2" t="s">
        <v>366</v>
      </c>
    </row>
    <row r="71" spans="1:9">
      <c r="A71" s="2" t="s">
        <v>367</v>
      </c>
      <c r="B71" s="2" t="s">
        <v>368</v>
      </c>
      <c r="C71" s="2" t="s">
        <v>26</v>
      </c>
      <c r="D71" s="2" t="s">
        <v>369</v>
      </c>
      <c r="E71" s="2">
        <v>155</v>
      </c>
      <c r="F71" s="2">
        <v>3454</v>
      </c>
      <c r="G71" s="2" t="s">
        <v>370</v>
      </c>
      <c r="H71" s="2">
        <f>HYPERLINK("http://fantom.gsc.riken.jp/cat/v1/#/ontologies/CL:0000738", "CAT_browser_link")</f>
        <v>0</v>
      </c>
      <c r="I71" s="2" t="s">
        <v>371</v>
      </c>
    </row>
    <row r="72" spans="1:9">
      <c r="A72" s="2" t="s">
        <v>372</v>
      </c>
      <c r="B72" s="2" t="s">
        <v>373</v>
      </c>
      <c r="C72" s="2" t="s">
        <v>26</v>
      </c>
      <c r="D72" s="2" t="s">
        <v>374</v>
      </c>
      <c r="E72" s="2">
        <v>98</v>
      </c>
      <c r="F72" s="2">
        <v>3206</v>
      </c>
      <c r="G72" s="2" t="s">
        <v>375</v>
      </c>
      <c r="H72" s="2">
        <f>HYPERLINK("http://fantom.gsc.riken.jp/cat/v1/#/ontologies/CL:0000763", "CAT_browser_link")</f>
        <v>0</v>
      </c>
      <c r="I72" s="2" t="s">
        <v>376</v>
      </c>
    </row>
    <row r="73" spans="1:9">
      <c r="A73" s="2" t="s">
        <v>377</v>
      </c>
      <c r="B73" s="2" t="s">
        <v>378</v>
      </c>
      <c r="C73" s="2" t="s">
        <v>26</v>
      </c>
      <c r="D73" s="2" t="s">
        <v>379</v>
      </c>
      <c r="E73" s="2">
        <v>90</v>
      </c>
      <c r="F73" s="2">
        <v>3460</v>
      </c>
      <c r="G73" s="2" t="s">
        <v>380</v>
      </c>
      <c r="H73" s="2">
        <f>HYPERLINK("http://fantom.gsc.riken.jp/cat/v1/#/ontologies/CL:0000766", "CAT_browser_link")</f>
        <v>0</v>
      </c>
      <c r="I73" s="2" t="s">
        <v>381</v>
      </c>
    </row>
    <row r="74" spans="1:9">
      <c r="A74" s="2" t="s">
        <v>382</v>
      </c>
      <c r="B74" s="2" t="s">
        <v>383</v>
      </c>
      <c r="C74" s="2" t="s">
        <v>26</v>
      </c>
      <c r="D74" s="2" t="s">
        <v>384</v>
      </c>
      <c r="E74" s="2">
        <v>3</v>
      </c>
      <c r="F74" s="2">
        <v>2691</v>
      </c>
      <c r="G74" s="2" t="s">
        <v>385</v>
      </c>
      <c r="H74" s="2">
        <f>HYPERLINK("http://fantom.gsc.riken.jp/cat/v1/#/ontologies/CL:0000767", "CAT_browser_link")</f>
        <v>0</v>
      </c>
      <c r="I74" s="2" t="s">
        <v>386</v>
      </c>
    </row>
    <row r="75" spans="1:9">
      <c r="A75" s="2" t="s">
        <v>387</v>
      </c>
      <c r="B75" s="2" t="s">
        <v>388</v>
      </c>
      <c r="C75" s="2" t="s">
        <v>26</v>
      </c>
      <c r="D75" s="2" t="s">
        <v>389</v>
      </c>
      <c r="E75" s="2">
        <v>2</v>
      </c>
      <c r="F75" s="2">
        <v>4563</v>
      </c>
      <c r="G75" s="2" t="s">
        <v>390</v>
      </c>
      <c r="H75" s="2">
        <f>HYPERLINK("http://fantom.gsc.riken.jp/cat/v1/#/ontologies/CL:0000771", "CAT_browser_link")</f>
        <v>0</v>
      </c>
      <c r="I75" s="2" t="s">
        <v>391</v>
      </c>
    </row>
    <row r="76" spans="1:9">
      <c r="A76" s="2" t="s">
        <v>392</v>
      </c>
      <c r="B76" s="2" t="s">
        <v>393</v>
      </c>
      <c r="C76" s="2" t="s">
        <v>26</v>
      </c>
      <c r="D76" s="2" t="s">
        <v>394</v>
      </c>
      <c r="E76" s="2">
        <v>3</v>
      </c>
      <c r="F76" s="2">
        <v>3665</v>
      </c>
      <c r="G76" s="2" t="s">
        <v>395</v>
      </c>
      <c r="H76" s="2">
        <f>HYPERLINK("http://fantom.gsc.riken.jp/cat/v1/#/ontologies/CL:0000775", "CAT_browser_link")</f>
        <v>0</v>
      </c>
      <c r="I76" s="2" t="s">
        <v>396</v>
      </c>
    </row>
    <row r="77" spans="1:9">
      <c r="A77" s="2" t="s">
        <v>397</v>
      </c>
      <c r="B77" s="2" t="s">
        <v>398</v>
      </c>
      <c r="C77" s="2" t="s">
        <v>26</v>
      </c>
      <c r="D77" s="2" t="s">
        <v>399</v>
      </c>
      <c r="E77" s="2">
        <v>3</v>
      </c>
      <c r="F77" s="2">
        <v>1162</v>
      </c>
      <c r="G77" s="2" t="s">
        <v>400</v>
      </c>
      <c r="H77" s="2">
        <f>HYPERLINK("http://fantom.gsc.riken.jp/cat/v1/#/ontologies/CL:0000784", "CAT_browser_link")</f>
        <v>0</v>
      </c>
      <c r="I77" s="2" t="s">
        <v>401</v>
      </c>
    </row>
    <row r="78" spans="1:9">
      <c r="A78" s="2" t="s">
        <v>402</v>
      </c>
      <c r="B78" s="2" t="s">
        <v>403</v>
      </c>
      <c r="C78" s="2" t="s">
        <v>26</v>
      </c>
      <c r="D78" s="2" t="s">
        <v>404</v>
      </c>
      <c r="E78" s="2">
        <v>38</v>
      </c>
      <c r="F78" s="2">
        <v>2507</v>
      </c>
      <c r="G78" s="2" t="s">
        <v>405</v>
      </c>
      <c r="H78" s="2">
        <f>HYPERLINK("http://fantom.gsc.riken.jp/cat/v1/#/ontologies/CL:0000789", "CAT_browser_link")</f>
        <v>0</v>
      </c>
      <c r="I78" s="2" t="s">
        <v>406</v>
      </c>
    </row>
    <row r="79" spans="1:9">
      <c r="A79" s="2" t="s">
        <v>407</v>
      </c>
      <c r="B79" s="2" t="s">
        <v>408</v>
      </c>
      <c r="C79" s="2" t="s">
        <v>26</v>
      </c>
      <c r="D79" s="2" t="s">
        <v>409</v>
      </c>
      <c r="E79" s="2">
        <v>2</v>
      </c>
      <c r="F79" s="2">
        <v>1384</v>
      </c>
      <c r="G79" s="2" t="s">
        <v>410</v>
      </c>
      <c r="H79" s="2">
        <f>HYPERLINK("http://fantom.gsc.riken.jp/cat/v1/#/ontologies/CL:0000798", "CAT_browser_link")</f>
        <v>0</v>
      </c>
      <c r="I79" s="2" t="s">
        <v>411</v>
      </c>
    </row>
    <row r="80" spans="1:9">
      <c r="A80" s="2" t="s">
        <v>412</v>
      </c>
      <c r="B80" s="2" t="s">
        <v>413</v>
      </c>
      <c r="C80" s="2" t="s">
        <v>26</v>
      </c>
      <c r="D80" s="2" t="s">
        <v>414</v>
      </c>
      <c r="E80" s="2">
        <v>7</v>
      </c>
      <c r="F80" s="2">
        <v>1139</v>
      </c>
      <c r="G80" s="2" t="s">
        <v>415</v>
      </c>
      <c r="H80" s="2">
        <f>HYPERLINK("http://fantom.gsc.riken.jp/cat/v1/#/ontologies/CL:0000837", "CAT_browser_link")</f>
        <v>0</v>
      </c>
      <c r="I80" s="2" t="s">
        <v>416</v>
      </c>
    </row>
    <row r="81" spans="1:9">
      <c r="A81" s="2" t="s">
        <v>417</v>
      </c>
      <c r="B81" s="2" t="s">
        <v>418</v>
      </c>
      <c r="C81" s="2" t="s">
        <v>26</v>
      </c>
      <c r="D81" s="2" t="s">
        <v>419</v>
      </c>
      <c r="E81" s="2">
        <v>4</v>
      </c>
      <c r="F81" s="2">
        <v>514</v>
      </c>
      <c r="G81" s="2" t="s">
        <v>420</v>
      </c>
      <c r="H81" s="2">
        <f>HYPERLINK("http://fantom.gsc.riken.jp/cat/v1/#/ontologies/CL:0000840", "CAT_browser_link")</f>
        <v>0</v>
      </c>
      <c r="I81" s="2" t="s">
        <v>421</v>
      </c>
    </row>
    <row r="82" spans="1:9">
      <c r="A82" s="2" t="s">
        <v>422</v>
      </c>
      <c r="B82" s="2" t="s">
        <v>423</v>
      </c>
      <c r="C82" s="2" t="s">
        <v>26</v>
      </c>
      <c r="D82" s="2" t="s">
        <v>424</v>
      </c>
      <c r="E82" s="2">
        <v>3</v>
      </c>
      <c r="F82" s="2">
        <v>2065</v>
      </c>
      <c r="G82" s="2" t="s">
        <v>425</v>
      </c>
      <c r="H82" s="2">
        <f>HYPERLINK("http://fantom.gsc.riken.jp/cat/v1/#/ontologies/CL:0000842", "CAT_browser_link")</f>
        <v>0</v>
      </c>
      <c r="I82" s="2" t="s">
        <v>426</v>
      </c>
    </row>
    <row r="83" spans="1:9">
      <c r="A83" s="2" t="s">
        <v>427</v>
      </c>
      <c r="B83" s="2" t="s">
        <v>428</v>
      </c>
      <c r="C83" s="2" t="s">
        <v>26</v>
      </c>
      <c r="D83" s="2" t="s">
        <v>429</v>
      </c>
      <c r="E83" s="2">
        <v>36</v>
      </c>
      <c r="F83" s="2">
        <v>4505</v>
      </c>
      <c r="G83" s="2" t="s">
        <v>430</v>
      </c>
      <c r="H83" s="2">
        <f>HYPERLINK("http://fantom.gsc.riken.jp/cat/v1/#/ontologies/CL:0000860", "CAT_browser_link")</f>
        <v>0</v>
      </c>
      <c r="I83" s="2" t="s">
        <v>431</v>
      </c>
    </row>
    <row r="84" spans="1:9">
      <c r="A84" s="2" t="s">
        <v>432</v>
      </c>
      <c r="B84" s="2" t="s">
        <v>433</v>
      </c>
      <c r="C84" s="2" t="s">
        <v>26</v>
      </c>
      <c r="D84" s="2" t="s">
        <v>434</v>
      </c>
      <c r="E84" s="2">
        <v>24</v>
      </c>
      <c r="F84" s="2">
        <v>2198</v>
      </c>
      <c r="G84" s="2" t="s">
        <v>435</v>
      </c>
      <c r="H84" s="2">
        <f>HYPERLINK("http://fantom.gsc.riken.jp/cat/v1/#/ontologies/CL:0000893", "CAT_browser_link")</f>
        <v>0</v>
      </c>
      <c r="I84" s="2" t="s">
        <v>436</v>
      </c>
    </row>
    <row r="85" spans="1:9">
      <c r="A85" s="2" t="s">
        <v>437</v>
      </c>
      <c r="B85" s="2" t="s">
        <v>438</v>
      </c>
      <c r="C85" s="2" t="s">
        <v>26</v>
      </c>
      <c r="D85" s="2" t="s">
        <v>439</v>
      </c>
      <c r="E85" s="2">
        <v>163</v>
      </c>
      <c r="F85" s="2">
        <v>3335</v>
      </c>
      <c r="G85" s="2" t="s">
        <v>440</v>
      </c>
      <c r="H85" s="2">
        <f>HYPERLINK("http://fantom.gsc.riken.jp/cat/v1/#/ontologies/CL:0000988", "CAT_browser_link")</f>
        <v>0</v>
      </c>
      <c r="I85" s="2" t="s">
        <v>441</v>
      </c>
    </row>
    <row r="86" spans="1:9">
      <c r="A86" s="2" t="s">
        <v>442</v>
      </c>
      <c r="B86" s="2" t="s">
        <v>443</v>
      </c>
      <c r="C86" s="2" t="s">
        <v>26</v>
      </c>
      <c r="D86" s="2" t="s">
        <v>444</v>
      </c>
      <c r="E86" s="2">
        <v>7</v>
      </c>
      <c r="F86" s="2">
        <v>624</v>
      </c>
      <c r="G86" s="2" t="s">
        <v>445</v>
      </c>
      <c r="H86" s="2">
        <f>HYPERLINK("http://fantom.gsc.riken.jp/cat/v1/#/ontologies/CL:0000990", "CAT_browser_link")</f>
        <v>0</v>
      </c>
      <c r="I86" s="2" t="s">
        <v>446</v>
      </c>
    </row>
    <row r="87" spans="1:9">
      <c r="A87" s="2" t="s">
        <v>447</v>
      </c>
      <c r="B87" s="2" t="s">
        <v>448</v>
      </c>
      <c r="C87" s="2" t="s">
        <v>26</v>
      </c>
      <c r="D87" s="2" t="s">
        <v>449</v>
      </c>
      <c r="E87" s="2">
        <v>2</v>
      </c>
      <c r="F87" s="2">
        <v>1858</v>
      </c>
      <c r="G87" s="2" t="s">
        <v>450</v>
      </c>
      <c r="H87" s="2">
        <f>HYPERLINK("http://fantom.gsc.riken.jp/cat/v1/#/ontologies/CL:0001014", "CAT_browser_link")</f>
        <v>0</v>
      </c>
      <c r="I87" s="2" t="s">
        <v>451</v>
      </c>
    </row>
    <row r="88" spans="1:9">
      <c r="A88" s="2" t="s">
        <v>452</v>
      </c>
      <c r="B88" s="2" t="s">
        <v>453</v>
      </c>
      <c r="C88" s="2" t="s">
        <v>26</v>
      </c>
      <c r="D88" s="2" t="s">
        <v>454</v>
      </c>
      <c r="E88" s="2">
        <v>23</v>
      </c>
      <c r="F88" s="2">
        <v>537</v>
      </c>
      <c r="G88" s="2" t="s">
        <v>455</v>
      </c>
      <c r="H88" s="2">
        <f>HYPERLINK("http://fantom.gsc.riken.jp/cat/v1/#/ontologies/CL:0002076", "CAT_browser_link")</f>
        <v>0</v>
      </c>
      <c r="I88" s="2" t="s">
        <v>456</v>
      </c>
    </row>
    <row r="89" spans="1:9">
      <c r="A89" s="2" t="s">
        <v>457</v>
      </c>
      <c r="B89" s="2" t="s">
        <v>458</v>
      </c>
      <c r="C89" s="2" t="s">
        <v>26</v>
      </c>
      <c r="D89" s="2" t="s">
        <v>459</v>
      </c>
      <c r="E89" s="2">
        <v>28</v>
      </c>
      <c r="F89" s="2">
        <v>129</v>
      </c>
      <c r="G89" s="2" t="s">
        <v>460</v>
      </c>
      <c r="H89" s="2">
        <f>HYPERLINK("http://fantom.gsc.riken.jp/cat/v1/#/ontologies/CL:0002077", "CAT_browser_link")</f>
        <v>0</v>
      </c>
      <c r="I89" s="2" t="s">
        <v>461</v>
      </c>
    </row>
    <row r="90" spans="1:9">
      <c r="A90" s="2" t="s">
        <v>462</v>
      </c>
      <c r="B90" s="2" t="s">
        <v>463</v>
      </c>
      <c r="C90" s="2" t="s">
        <v>26</v>
      </c>
      <c r="D90" s="2" t="s">
        <v>464</v>
      </c>
      <c r="E90" s="2">
        <v>43</v>
      </c>
      <c r="F90" s="2">
        <v>213</v>
      </c>
      <c r="G90" s="2" t="s">
        <v>465</v>
      </c>
      <c r="H90" s="2">
        <f>HYPERLINK("http://fantom.gsc.riken.jp/cat/v1/#/ontologies/CL:0002078", "CAT_browser_link")</f>
        <v>0</v>
      </c>
      <c r="I90" s="2" t="s">
        <v>466</v>
      </c>
    </row>
    <row r="91" spans="1:9">
      <c r="A91" s="2" t="s">
        <v>467</v>
      </c>
      <c r="B91" s="2" t="s">
        <v>468</v>
      </c>
      <c r="C91" s="2" t="s">
        <v>26</v>
      </c>
      <c r="D91" s="2" t="s">
        <v>469</v>
      </c>
      <c r="E91" s="2">
        <v>8</v>
      </c>
      <c r="F91" s="2">
        <v>78</v>
      </c>
      <c r="G91" s="2" t="s">
        <v>470</v>
      </c>
      <c r="H91" s="2">
        <f>HYPERLINK("http://fantom.gsc.riken.jp/cat/v1/#/ontologies/CL:0002092", "CAT_browser_link")</f>
        <v>0</v>
      </c>
      <c r="I91" s="2" t="s">
        <v>471</v>
      </c>
    </row>
    <row r="92" spans="1:9">
      <c r="A92" s="2" t="s">
        <v>472</v>
      </c>
      <c r="B92" s="2" t="s">
        <v>473</v>
      </c>
      <c r="C92" s="2" t="s">
        <v>26</v>
      </c>
      <c r="D92" s="2" t="s">
        <v>474</v>
      </c>
      <c r="E92" s="2">
        <v>6</v>
      </c>
      <c r="F92" s="2">
        <v>434</v>
      </c>
      <c r="G92" s="2" t="s">
        <v>475</v>
      </c>
      <c r="H92" s="2">
        <f>HYPERLINK("http://fantom.gsc.riken.jp/cat/v1/#/ontologies/CL:0002138", "CAT_browser_link")</f>
        <v>0</v>
      </c>
      <c r="I92" s="2" t="s">
        <v>476</v>
      </c>
    </row>
    <row r="93" spans="1:9">
      <c r="A93" s="2" t="s">
        <v>477</v>
      </c>
      <c r="B93" s="2" t="s">
        <v>478</v>
      </c>
      <c r="C93" s="2" t="s">
        <v>26</v>
      </c>
      <c r="D93" s="2" t="s">
        <v>479</v>
      </c>
      <c r="E93" s="2">
        <v>24</v>
      </c>
      <c r="F93" s="2">
        <v>382</v>
      </c>
      <c r="G93" s="2" t="s">
        <v>480</v>
      </c>
      <c r="H93" s="2">
        <f>HYPERLINK("http://fantom.gsc.riken.jp/cat/v1/#/ontologies/CL:0002139", "CAT_browser_link")</f>
        <v>0</v>
      </c>
      <c r="I93" s="2" t="s">
        <v>481</v>
      </c>
    </row>
    <row r="94" spans="1:9">
      <c r="A94" s="2" t="s">
        <v>482</v>
      </c>
      <c r="B94" s="2" t="s">
        <v>483</v>
      </c>
      <c r="C94" s="2" t="s">
        <v>26</v>
      </c>
      <c r="D94" s="2" t="s">
        <v>484</v>
      </c>
      <c r="E94" s="2">
        <v>3</v>
      </c>
      <c r="F94" s="2">
        <v>333</v>
      </c>
      <c r="G94" s="2" t="s">
        <v>485</v>
      </c>
      <c r="H94" s="2">
        <f>HYPERLINK("http://fantom.gsc.riken.jp/cat/v1/#/ontologies/CL:0002144", "CAT_browser_link")</f>
        <v>0</v>
      </c>
      <c r="I94" s="2" t="s">
        <v>486</v>
      </c>
    </row>
    <row r="95" spans="1:9">
      <c r="A95" s="2" t="s">
        <v>487</v>
      </c>
      <c r="B95" s="2" t="s">
        <v>488</v>
      </c>
      <c r="C95" s="2" t="s">
        <v>26</v>
      </c>
      <c r="D95" s="2" t="s">
        <v>489</v>
      </c>
      <c r="E95" s="2">
        <v>12</v>
      </c>
      <c r="F95" s="2">
        <v>474</v>
      </c>
      <c r="G95" s="2" t="s">
        <v>490</v>
      </c>
      <c r="H95" s="2">
        <f>HYPERLINK("http://fantom.gsc.riken.jp/cat/v1/#/ontologies/CL:0002159", "CAT_browser_link")</f>
        <v>0</v>
      </c>
      <c r="I95" s="2" t="s">
        <v>491</v>
      </c>
    </row>
    <row r="96" spans="1:9">
      <c r="A96" s="2" t="s">
        <v>492</v>
      </c>
      <c r="B96" s="2" t="s">
        <v>493</v>
      </c>
      <c r="C96" s="2" t="s">
        <v>26</v>
      </c>
      <c r="D96" s="2" t="s">
        <v>494</v>
      </c>
      <c r="E96" s="2">
        <v>3</v>
      </c>
      <c r="F96" s="2">
        <v>583</v>
      </c>
      <c r="G96" s="2" t="s">
        <v>495</v>
      </c>
      <c r="H96" s="2">
        <f>HYPERLINK("http://fantom.gsc.riken.jp/cat/v1/#/ontologies/CL:0002166", "CAT_browser_link")</f>
        <v>0</v>
      </c>
      <c r="I96" s="2" t="s">
        <v>496</v>
      </c>
    </row>
    <row r="97" spans="1:9">
      <c r="A97" s="2" t="s">
        <v>497</v>
      </c>
      <c r="B97" s="2" t="s">
        <v>498</v>
      </c>
      <c r="C97" s="2" t="s">
        <v>26</v>
      </c>
      <c r="D97" s="2" t="s">
        <v>499</v>
      </c>
      <c r="E97" s="2">
        <v>6</v>
      </c>
      <c r="F97" s="2">
        <v>274</v>
      </c>
      <c r="G97" s="2" t="s">
        <v>500</v>
      </c>
      <c r="H97" s="2">
        <f>HYPERLINK("http://fantom.gsc.riken.jp/cat/v1/#/ontologies/CL:0002167", "CAT_browser_link")</f>
        <v>0</v>
      </c>
      <c r="I97" s="2" t="s">
        <v>501</v>
      </c>
    </row>
    <row r="98" spans="1:9">
      <c r="A98" s="2" t="s">
        <v>502</v>
      </c>
      <c r="B98" s="2" t="s">
        <v>503</v>
      </c>
      <c r="C98" s="2" t="s">
        <v>26</v>
      </c>
      <c r="D98" s="2" t="s">
        <v>504</v>
      </c>
      <c r="E98" s="2">
        <v>4</v>
      </c>
      <c r="F98" s="2">
        <v>253</v>
      </c>
      <c r="G98" s="2" t="s">
        <v>505</v>
      </c>
      <c r="H98" s="2">
        <f>HYPERLINK("http://fantom.gsc.riken.jp/cat/v1/#/ontologies/CL:0002188", "CAT_browser_link")</f>
        <v>0</v>
      </c>
      <c r="I98" s="2" t="s">
        <v>506</v>
      </c>
    </row>
    <row r="99" spans="1:9">
      <c r="A99" s="2" t="s">
        <v>507</v>
      </c>
      <c r="B99" s="2" t="s">
        <v>508</v>
      </c>
      <c r="C99" s="2" t="s">
        <v>26</v>
      </c>
      <c r="D99" s="2" t="s">
        <v>509</v>
      </c>
      <c r="E99" s="2">
        <v>3</v>
      </c>
      <c r="F99" s="2">
        <v>145</v>
      </c>
      <c r="G99" s="2" t="s">
        <v>510</v>
      </c>
      <c r="H99" s="2">
        <f>HYPERLINK("http://fantom.gsc.riken.jp/cat/v1/#/ontologies/CL:0002224", "CAT_browser_link")</f>
        <v>0</v>
      </c>
      <c r="I99" s="2" t="s">
        <v>511</v>
      </c>
    </row>
    <row r="100" spans="1:9">
      <c r="A100" s="2" t="s">
        <v>512</v>
      </c>
      <c r="B100" s="2" t="s">
        <v>513</v>
      </c>
      <c r="C100" s="2" t="s">
        <v>26</v>
      </c>
      <c r="D100" s="2" t="s">
        <v>514</v>
      </c>
      <c r="E100" s="2">
        <v>3</v>
      </c>
      <c r="F100" s="2">
        <v>331</v>
      </c>
      <c r="G100" s="2" t="s">
        <v>515</v>
      </c>
      <c r="H100" s="2">
        <f>HYPERLINK("http://fantom.gsc.riken.jp/cat/v1/#/ontologies/CL:0002231", "CAT_browser_link")</f>
        <v>0</v>
      </c>
      <c r="I100" s="2" t="s">
        <v>516</v>
      </c>
    </row>
    <row r="101" spans="1:9">
      <c r="A101" s="2" t="s">
        <v>517</v>
      </c>
      <c r="B101" s="2" t="s">
        <v>518</v>
      </c>
      <c r="C101" s="2" t="s">
        <v>26</v>
      </c>
      <c r="D101" s="2" t="s">
        <v>519</v>
      </c>
      <c r="E101" s="2">
        <v>9</v>
      </c>
      <c r="F101" s="2">
        <v>550</v>
      </c>
      <c r="G101" s="2" t="s">
        <v>520</v>
      </c>
      <c r="H101" s="2">
        <f>HYPERLINK("http://fantom.gsc.riken.jp/cat/v1/#/ontologies/CL:0002251", "CAT_browser_link")</f>
        <v>0</v>
      </c>
      <c r="I101" s="2" t="s">
        <v>521</v>
      </c>
    </row>
    <row r="102" spans="1:9">
      <c r="A102" s="2" t="s">
        <v>522</v>
      </c>
      <c r="B102" s="2" t="s">
        <v>523</v>
      </c>
      <c r="C102" s="2" t="s">
        <v>26</v>
      </c>
      <c r="D102" s="2" t="s">
        <v>524</v>
      </c>
      <c r="E102" s="2">
        <v>11</v>
      </c>
      <c r="F102" s="2">
        <v>594</v>
      </c>
      <c r="G102" s="2" t="s">
        <v>525</v>
      </c>
      <c r="H102" s="2">
        <f>HYPERLINK("http://fantom.gsc.riken.jp/cat/v1/#/ontologies/CL:0002319", "CAT_browser_link")</f>
        <v>0</v>
      </c>
      <c r="I102" s="2" t="s">
        <v>526</v>
      </c>
    </row>
    <row r="103" spans="1:9">
      <c r="A103" s="2" t="s">
        <v>527</v>
      </c>
      <c r="B103" s="2" t="s">
        <v>528</v>
      </c>
      <c r="C103" s="2" t="s">
        <v>26</v>
      </c>
      <c r="D103" s="2" t="s">
        <v>529</v>
      </c>
      <c r="E103" s="2">
        <v>12</v>
      </c>
      <c r="F103" s="2">
        <v>1951</v>
      </c>
      <c r="G103" s="2" t="s">
        <v>530</v>
      </c>
      <c r="H103" s="2">
        <f>HYPERLINK("http://fantom.gsc.riken.jp/cat/v1/#/ontologies/CL:0002322", "CAT_browser_link")</f>
        <v>0</v>
      </c>
      <c r="I103" s="2" t="s">
        <v>531</v>
      </c>
    </row>
    <row r="104" spans="1:9">
      <c r="A104" s="2" t="s">
        <v>532</v>
      </c>
      <c r="B104" s="2" t="s">
        <v>533</v>
      </c>
      <c r="C104" s="2" t="s">
        <v>26</v>
      </c>
      <c r="D104" s="2" t="s">
        <v>534</v>
      </c>
      <c r="E104" s="2">
        <v>3</v>
      </c>
      <c r="F104" s="2">
        <v>430</v>
      </c>
      <c r="G104" s="2" t="s">
        <v>535</v>
      </c>
      <c r="H104" s="2">
        <f>HYPERLINK("http://fantom.gsc.riken.jp/cat/v1/#/ontologies/CL:0002327", "CAT_browser_link")</f>
        <v>0</v>
      </c>
      <c r="I104" s="2" t="s">
        <v>536</v>
      </c>
    </row>
    <row r="105" spans="1:9">
      <c r="A105" s="2" t="s">
        <v>537</v>
      </c>
      <c r="B105" s="2" t="s">
        <v>538</v>
      </c>
      <c r="C105" s="2" t="s">
        <v>26</v>
      </c>
      <c r="D105" s="2" t="s">
        <v>539</v>
      </c>
      <c r="E105" s="2">
        <v>3</v>
      </c>
      <c r="F105" s="2">
        <v>451</v>
      </c>
      <c r="G105" s="2" t="s">
        <v>540</v>
      </c>
      <c r="H105" s="2">
        <f>HYPERLINK("http://fantom.gsc.riken.jp/cat/v1/#/ontologies/CL:0002328", "CAT_browser_link")</f>
        <v>0</v>
      </c>
      <c r="I105" s="2" t="s">
        <v>541</v>
      </c>
    </row>
    <row r="106" spans="1:9">
      <c r="A106" s="2" t="s">
        <v>542</v>
      </c>
      <c r="B106" s="2" t="s">
        <v>543</v>
      </c>
      <c r="C106" s="2" t="s">
        <v>26</v>
      </c>
      <c r="D106" s="2" t="s">
        <v>544</v>
      </c>
      <c r="E106" s="2">
        <v>11</v>
      </c>
      <c r="F106" s="2">
        <v>217</v>
      </c>
      <c r="G106" s="2" t="s">
        <v>545</v>
      </c>
      <c r="H106" s="2">
        <f>HYPERLINK("http://fantom.gsc.riken.jp/cat/v1/#/ontologies/CL:0002334", "CAT_browser_link")</f>
        <v>0</v>
      </c>
      <c r="I106" s="2" t="s">
        <v>546</v>
      </c>
    </row>
    <row r="107" spans="1:9">
      <c r="A107" s="2" t="s">
        <v>547</v>
      </c>
      <c r="B107" s="2" t="s">
        <v>548</v>
      </c>
      <c r="C107" s="2" t="s">
        <v>26</v>
      </c>
      <c r="D107" s="2" t="s">
        <v>549</v>
      </c>
      <c r="E107" s="2">
        <v>2</v>
      </c>
      <c r="F107" s="2">
        <v>115</v>
      </c>
      <c r="G107" s="2" t="s">
        <v>550</v>
      </c>
      <c r="H107" s="2">
        <f>HYPERLINK("http://fantom.gsc.riken.jp/cat/v1/#/ontologies/CL:0002363", "CAT_browser_link")</f>
        <v>0</v>
      </c>
      <c r="I107" s="2" t="s">
        <v>551</v>
      </c>
    </row>
    <row r="108" spans="1:9">
      <c r="A108" s="2" t="s">
        <v>552</v>
      </c>
      <c r="B108" s="2" t="s">
        <v>553</v>
      </c>
      <c r="C108" s="2" t="s">
        <v>26</v>
      </c>
      <c r="D108" s="2" t="s">
        <v>554</v>
      </c>
      <c r="E108" s="2">
        <v>2</v>
      </c>
      <c r="F108" s="2">
        <v>226</v>
      </c>
      <c r="G108" s="2" t="s">
        <v>555</v>
      </c>
      <c r="H108" s="2">
        <f>HYPERLINK("http://fantom.gsc.riken.jp/cat/v1/#/ontologies/CL:0002367", "CAT_browser_link")</f>
        <v>0</v>
      </c>
      <c r="I108" s="2" t="s">
        <v>556</v>
      </c>
    </row>
    <row r="109" spans="1:9">
      <c r="A109" s="2" t="s">
        <v>557</v>
      </c>
      <c r="B109" s="2" t="s">
        <v>558</v>
      </c>
      <c r="C109" s="2" t="s">
        <v>26</v>
      </c>
      <c r="D109" s="2" t="s">
        <v>559</v>
      </c>
      <c r="E109" s="2">
        <v>11</v>
      </c>
      <c r="F109" s="2">
        <v>475</v>
      </c>
      <c r="G109" s="2" t="s">
        <v>560</v>
      </c>
      <c r="H109" s="2">
        <f>HYPERLINK("http://fantom.gsc.riken.jp/cat/v1/#/ontologies/CL:0002368", "CAT_browser_link")</f>
        <v>0</v>
      </c>
      <c r="I109" s="2" t="s">
        <v>561</v>
      </c>
    </row>
    <row r="110" spans="1:9">
      <c r="A110" s="2" t="s">
        <v>562</v>
      </c>
      <c r="B110" s="2" t="s">
        <v>563</v>
      </c>
      <c r="C110" s="2" t="s">
        <v>26</v>
      </c>
      <c r="D110" s="2" t="s">
        <v>564</v>
      </c>
      <c r="E110" s="2">
        <v>6</v>
      </c>
      <c r="F110" s="2">
        <v>270</v>
      </c>
      <c r="G110" s="2" t="s">
        <v>565</v>
      </c>
      <c r="H110" s="2">
        <f>HYPERLINK("http://fantom.gsc.riken.jp/cat/v1/#/ontologies/CL:0002372", "CAT_browser_link")</f>
        <v>0</v>
      </c>
      <c r="I110" s="2" t="s">
        <v>566</v>
      </c>
    </row>
    <row r="111" spans="1:9">
      <c r="A111" s="2" t="s">
        <v>567</v>
      </c>
      <c r="B111" s="2" t="s">
        <v>568</v>
      </c>
      <c r="C111" s="2" t="s">
        <v>26</v>
      </c>
      <c r="D111" s="2" t="s">
        <v>569</v>
      </c>
      <c r="E111" s="2">
        <v>3</v>
      </c>
      <c r="F111" s="2">
        <v>1112</v>
      </c>
      <c r="G111" s="2" t="s">
        <v>570</v>
      </c>
      <c r="H111" s="2">
        <f>HYPERLINK("http://fantom.gsc.riken.jp/cat/v1/#/ontologies/CL:0002396", "CAT_browser_link")</f>
        <v>0</v>
      </c>
      <c r="I111" s="2" t="s">
        <v>571</v>
      </c>
    </row>
    <row r="112" spans="1:9">
      <c r="A112" s="2" t="s">
        <v>572</v>
      </c>
      <c r="B112" s="2" t="s">
        <v>573</v>
      </c>
      <c r="C112" s="2" t="s">
        <v>26</v>
      </c>
      <c r="D112" s="2" t="s">
        <v>574</v>
      </c>
      <c r="E112" s="2">
        <v>6</v>
      </c>
      <c r="F112" s="2">
        <v>3548</v>
      </c>
      <c r="G112" s="2" t="s">
        <v>575</v>
      </c>
      <c r="H112" s="2">
        <f>HYPERLINK("http://fantom.gsc.riken.jp/cat/v1/#/ontologies/CL:0002397", "CAT_browser_link")</f>
        <v>0</v>
      </c>
      <c r="I112" s="2" t="s">
        <v>576</v>
      </c>
    </row>
    <row r="113" spans="1:9">
      <c r="A113" s="2" t="s">
        <v>577</v>
      </c>
      <c r="B113" s="2" t="s">
        <v>578</v>
      </c>
      <c r="C113" s="2" t="s">
        <v>26</v>
      </c>
      <c r="D113" s="2" t="s">
        <v>579</v>
      </c>
      <c r="E113" s="2">
        <v>16</v>
      </c>
      <c r="F113" s="2">
        <v>89</v>
      </c>
      <c r="G113" s="2" t="s">
        <v>580</v>
      </c>
      <c r="H113" s="2">
        <f>HYPERLINK("http://fantom.gsc.riken.jp/cat/v1/#/ontologies/CL:0002494", "CAT_browser_link")</f>
        <v>0</v>
      </c>
      <c r="I113" s="2" t="s">
        <v>581</v>
      </c>
    </row>
    <row r="114" spans="1:9">
      <c r="A114" s="2" t="s">
        <v>582</v>
      </c>
      <c r="B114" s="2" t="s">
        <v>583</v>
      </c>
      <c r="C114" s="2" t="s">
        <v>26</v>
      </c>
      <c r="D114" s="2" t="s">
        <v>584</v>
      </c>
      <c r="E114" s="2">
        <v>14</v>
      </c>
      <c r="F114" s="2">
        <v>219</v>
      </c>
      <c r="G114" s="2" t="s">
        <v>585</v>
      </c>
      <c r="H114" s="2">
        <f>HYPERLINK("http://fantom.gsc.riken.jp/cat/v1/#/ontologies/CL:0002518", "CAT_browser_link")</f>
        <v>0</v>
      </c>
      <c r="I114" s="2" t="s">
        <v>586</v>
      </c>
    </row>
    <row r="115" spans="1:9">
      <c r="A115" s="2" t="s">
        <v>587</v>
      </c>
      <c r="B115" s="2" t="s">
        <v>588</v>
      </c>
      <c r="C115" s="2" t="s">
        <v>26</v>
      </c>
      <c r="D115" s="2" t="s">
        <v>589</v>
      </c>
      <c r="E115" s="2">
        <v>3</v>
      </c>
      <c r="F115" s="2">
        <v>117</v>
      </c>
      <c r="G115" s="2" t="s">
        <v>590</v>
      </c>
      <c r="H115" s="2">
        <f>HYPERLINK("http://fantom.gsc.riken.jp/cat/v1/#/ontologies/CL:0002521", "CAT_browser_link")</f>
        <v>0</v>
      </c>
      <c r="I115" s="2" t="s">
        <v>591</v>
      </c>
    </row>
    <row r="116" spans="1:9">
      <c r="A116" s="2" t="s">
        <v>592</v>
      </c>
      <c r="B116" s="2" t="s">
        <v>593</v>
      </c>
      <c r="C116" s="2" t="s">
        <v>26</v>
      </c>
      <c r="D116" s="2" t="s">
        <v>594</v>
      </c>
      <c r="E116" s="2">
        <v>2</v>
      </c>
      <c r="F116" s="2">
        <v>474</v>
      </c>
      <c r="G116" s="2" t="s">
        <v>595</v>
      </c>
      <c r="H116" s="2">
        <f>HYPERLINK("http://fantom.gsc.riken.jp/cat/v1/#/ontologies/CL:0002536", "CAT_browser_link")</f>
        <v>0</v>
      </c>
      <c r="I116" s="2" t="s">
        <v>596</v>
      </c>
    </row>
    <row r="117" spans="1:9">
      <c r="A117" s="2" t="s">
        <v>597</v>
      </c>
      <c r="B117" s="2" t="s">
        <v>598</v>
      </c>
      <c r="C117" s="2" t="s">
        <v>26</v>
      </c>
      <c r="D117" s="2" t="s">
        <v>599</v>
      </c>
      <c r="E117" s="2">
        <v>5</v>
      </c>
      <c r="F117" s="2">
        <v>343</v>
      </c>
      <c r="G117" s="2" t="s">
        <v>600</v>
      </c>
      <c r="H117" s="2">
        <f>HYPERLINK("http://fantom.gsc.riken.jp/cat/v1/#/ontologies/CL:0002537", "CAT_browser_link")</f>
        <v>0</v>
      </c>
      <c r="I117" s="2" t="s">
        <v>601</v>
      </c>
    </row>
    <row r="118" spans="1:9">
      <c r="A118" s="2" t="s">
        <v>602</v>
      </c>
      <c r="B118" s="2" t="s">
        <v>603</v>
      </c>
      <c r="C118" s="2" t="s">
        <v>26</v>
      </c>
      <c r="D118" s="2" t="s">
        <v>604</v>
      </c>
      <c r="E118" s="2">
        <v>10</v>
      </c>
      <c r="F118" s="2">
        <v>178</v>
      </c>
      <c r="G118" s="2" t="s">
        <v>605</v>
      </c>
      <c r="H118" s="2">
        <f>HYPERLINK("http://fantom.gsc.riken.jp/cat/v1/#/ontologies/CL:0002539", "CAT_browser_link")</f>
        <v>0</v>
      </c>
      <c r="I118" s="2" t="s">
        <v>606</v>
      </c>
    </row>
    <row r="119" spans="1:9">
      <c r="A119" s="2" t="s">
        <v>607</v>
      </c>
      <c r="B119" s="2" t="s">
        <v>608</v>
      </c>
      <c r="C119" s="2" t="s">
        <v>26</v>
      </c>
      <c r="D119" s="2" t="s">
        <v>609</v>
      </c>
      <c r="E119" s="2">
        <v>7</v>
      </c>
      <c r="F119" s="2">
        <v>113</v>
      </c>
      <c r="G119" s="2" t="s">
        <v>610</v>
      </c>
      <c r="H119" s="2">
        <f>HYPERLINK("http://fantom.gsc.riken.jp/cat/v1/#/ontologies/CL:0002540", "CAT_browser_link")</f>
        <v>0</v>
      </c>
      <c r="I119" s="2" t="s">
        <v>611</v>
      </c>
    </row>
    <row r="120" spans="1:9">
      <c r="A120" s="2" t="s">
        <v>612</v>
      </c>
      <c r="B120" s="2" t="s">
        <v>613</v>
      </c>
      <c r="C120" s="2" t="s">
        <v>26</v>
      </c>
      <c r="D120" s="2" t="s">
        <v>614</v>
      </c>
      <c r="E120" s="2">
        <v>3</v>
      </c>
      <c r="F120" s="2">
        <v>926</v>
      </c>
      <c r="G120" s="2" t="s">
        <v>615</v>
      </c>
      <c r="H120" s="2">
        <f>HYPERLINK("http://fantom.gsc.riken.jp/cat/v1/#/ontologies/CL:0002541", "CAT_browser_link")</f>
        <v>0</v>
      </c>
      <c r="I120" s="2" t="s">
        <v>616</v>
      </c>
    </row>
    <row r="121" spans="1:9">
      <c r="A121" s="2" t="s">
        <v>617</v>
      </c>
      <c r="B121" s="2" t="s">
        <v>618</v>
      </c>
      <c r="C121" s="2" t="s">
        <v>26</v>
      </c>
      <c r="D121" s="2" t="s">
        <v>619</v>
      </c>
      <c r="E121" s="2">
        <v>6</v>
      </c>
      <c r="F121" s="2">
        <v>454</v>
      </c>
      <c r="G121" s="2" t="s">
        <v>620</v>
      </c>
      <c r="H121" s="2">
        <f>HYPERLINK("http://fantom.gsc.riken.jp/cat/v1/#/ontologies/CL:0002543", "CAT_browser_link")</f>
        <v>0</v>
      </c>
      <c r="I121" s="2" t="s">
        <v>621</v>
      </c>
    </row>
    <row r="122" spans="1:9">
      <c r="A122" s="2" t="s">
        <v>622</v>
      </c>
      <c r="B122" s="2" t="s">
        <v>623</v>
      </c>
      <c r="C122" s="2" t="s">
        <v>26</v>
      </c>
      <c r="D122" s="2" t="s">
        <v>624</v>
      </c>
      <c r="E122" s="2">
        <v>6</v>
      </c>
      <c r="F122" s="2">
        <v>292</v>
      </c>
      <c r="G122" s="2" t="s">
        <v>625</v>
      </c>
      <c r="H122" s="2">
        <f>HYPERLINK("http://fantom.gsc.riken.jp/cat/v1/#/ontologies/CL:0002544", "CAT_browser_link")</f>
        <v>0</v>
      </c>
      <c r="I122" s="2" t="s">
        <v>626</v>
      </c>
    </row>
    <row r="123" spans="1:9">
      <c r="A123" s="2" t="s">
        <v>627</v>
      </c>
      <c r="B123" s="2" t="s">
        <v>628</v>
      </c>
      <c r="C123" s="2" t="s">
        <v>26</v>
      </c>
      <c r="D123" s="2" t="s">
        <v>629</v>
      </c>
      <c r="E123" s="2">
        <v>2</v>
      </c>
      <c r="F123" s="2">
        <v>349</v>
      </c>
      <c r="G123" s="2" t="s">
        <v>630</v>
      </c>
      <c r="H123" s="2">
        <f>HYPERLINK("http://fantom.gsc.riken.jp/cat/v1/#/ontologies/CL:0002545", "CAT_browser_link")</f>
        <v>0</v>
      </c>
      <c r="I123" s="2" t="s">
        <v>631</v>
      </c>
    </row>
    <row r="124" spans="1:9">
      <c r="A124" s="2" t="s">
        <v>632</v>
      </c>
      <c r="B124" s="2" t="s">
        <v>633</v>
      </c>
      <c r="C124" s="2" t="s">
        <v>26</v>
      </c>
      <c r="D124" s="2" t="s">
        <v>634</v>
      </c>
      <c r="E124" s="2">
        <v>2</v>
      </c>
      <c r="F124" s="2">
        <v>256</v>
      </c>
      <c r="G124" s="2" t="s">
        <v>635</v>
      </c>
      <c r="H124" s="2">
        <f>HYPERLINK("http://fantom.gsc.riken.jp/cat/v1/#/ontologies/CL:0002547", "CAT_browser_link")</f>
        <v>0</v>
      </c>
      <c r="I124" s="2" t="s">
        <v>636</v>
      </c>
    </row>
    <row r="125" spans="1:9">
      <c r="A125" s="2" t="s">
        <v>637</v>
      </c>
      <c r="B125" s="2" t="s">
        <v>638</v>
      </c>
      <c r="C125" s="2" t="s">
        <v>26</v>
      </c>
      <c r="D125" s="2" t="s">
        <v>639</v>
      </c>
      <c r="E125" s="2">
        <v>6</v>
      </c>
      <c r="F125" s="2">
        <v>80</v>
      </c>
      <c r="G125" s="2" t="s">
        <v>640</v>
      </c>
      <c r="H125" s="2">
        <f>HYPERLINK("http://fantom.gsc.riken.jp/cat/v1/#/ontologies/CL:0002548", "CAT_browser_link")</f>
        <v>0</v>
      </c>
      <c r="I125" s="2" t="s">
        <v>641</v>
      </c>
    </row>
    <row r="126" spans="1:9">
      <c r="A126" s="2" t="s">
        <v>642</v>
      </c>
      <c r="B126" s="2" t="s">
        <v>643</v>
      </c>
      <c r="C126" s="2" t="s">
        <v>26</v>
      </c>
      <c r="D126" s="2" t="s">
        <v>644</v>
      </c>
      <c r="E126" s="2">
        <v>2</v>
      </c>
      <c r="F126" s="2">
        <v>219</v>
      </c>
      <c r="G126" s="2" t="s">
        <v>645</v>
      </c>
      <c r="H126" s="2">
        <f>HYPERLINK("http://fantom.gsc.riken.jp/cat/v1/#/ontologies/CL:0002549", "CAT_browser_link")</f>
        <v>0</v>
      </c>
      <c r="I126" s="2" t="s">
        <v>646</v>
      </c>
    </row>
    <row r="127" spans="1:9">
      <c r="A127" s="2" t="s">
        <v>647</v>
      </c>
      <c r="B127" s="2" t="s">
        <v>648</v>
      </c>
      <c r="C127" s="2" t="s">
        <v>26</v>
      </c>
      <c r="D127" s="2" t="s">
        <v>77</v>
      </c>
      <c r="E127" s="2">
        <v>6</v>
      </c>
      <c r="F127" s="2">
        <v>130</v>
      </c>
      <c r="G127" s="2" t="s">
        <v>649</v>
      </c>
      <c r="H127" s="2">
        <f>HYPERLINK("http://fantom.gsc.riken.jp/cat/v1/#/ontologies/CL:0002551", "CAT_browser_link")</f>
        <v>0</v>
      </c>
      <c r="I127" s="2" t="s">
        <v>650</v>
      </c>
    </row>
    <row r="128" spans="1:9">
      <c r="A128" s="2" t="s">
        <v>651</v>
      </c>
      <c r="B128" s="2" t="s">
        <v>652</v>
      </c>
      <c r="C128" s="2" t="s">
        <v>26</v>
      </c>
      <c r="D128" s="2" t="s">
        <v>77</v>
      </c>
      <c r="E128" s="2">
        <v>13</v>
      </c>
      <c r="F128" s="2">
        <v>202</v>
      </c>
      <c r="G128" s="2" t="s">
        <v>653</v>
      </c>
      <c r="H128" s="2">
        <f>HYPERLINK("http://fantom.gsc.riken.jp/cat/v1/#/ontologies/CL:0002552", "CAT_browser_link")</f>
        <v>0</v>
      </c>
      <c r="I128" s="2" t="s">
        <v>654</v>
      </c>
    </row>
    <row r="129" spans="1:9">
      <c r="A129" s="2" t="s">
        <v>655</v>
      </c>
      <c r="B129" s="2" t="s">
        <v>656</v>
      </c>
      <c r="C129" s="2" t="s">
        <v>26</v>
      </c>
      <c r="D129" s="2" t="s">
        <v>657</v>
      </c>
      <c r="E129" s="2">
        <v>2</v>
      </c>
      <c r="F129" s="2">
        <v>166</v>
      </c>
      <c r="G129" s="2" t="s">
        <v>658</v>
      </c>
      <c r="H129" s="2">
        <f>HYPERLINK("http://fantom.gsc.riken.jp/cat/v1/#/ontologies/CL:0002554", "CAT_browser_link")</f>
        <v>0</v>
      </c>
      <c r="I129" s="2" t="s">
        <v>659</v>
      </c>
    </row>
    <row r="130" spans="1:9">
      <c r="A130" s="2" t="s">
        <v>660</v>
      </c>
      <c r="B130" s="2" t="s">
        <v>661</v>
      </c>
      <c r="C130" s="2" t="s">
        <v>26</v>
      </c>
      <c r="D130" s="2" t="s">
        <v>662</v>
      </c>
      <c r="E130" s="2">
        <v>6</v>
      </c>
      <c r="F130" s="2">
        <v>136</v>
      </c>
      <c r="G130" s="2" t="s">
        <v>663</v>
      </c>
      <c r="H130" s="2">
        <f>HYPERLINK("http://fantom.gsc.riken.jp/cat/v1/#/ontologies/CL:0002556", "CAT_browser_link")</f>
        <v>0</v>
      </c>
      <c r="I130" s="2" t="s">
        <v>664</v>
      </c>
    </row>
    <row r="131" spans="1:9">
      <c r="A131" s="2" t="s">
        <v>665</v>
      </c>
      <c r="B131" s="2" t="s">
        <v>666</v>
      </c>
      <c r="C131" s="2" t="s">
        <v>26</v>
      </c>
      <c r="D131" s="2" t="s">
        <v>667</v>
      </c>
      <c r="E131" s="2">
        <v>5</v>
      </c>
      <c r="F131" s="2">
        <v>132</v>
      </c>
      <c r="G131" s="2" t="s">
        <v>668</v>
      </c>
      <c r="H131" s="2">
        <f>HYPERLINK("http://fantom.gsc.riken.jp/cat/v1/#/ontologies/CL:0002559", "CAT_browser_link")</f>
        <v>0</v>
      </c>
      <c r="I131" s="2" t="s">
        <v>669</v>
      </c>
    </row>
    <row r="132" spans="1:9">
      <c r="A132" s="2" t="s">
        <v>670</v>
      </c>
      <c r="B132" s="2" t="s">
        <v>671</v>
      </c>
      <c r="C132" s="2" t="s">
        <v>26</v>
      </c>
      <c r="D132" s="2" t="s">
        <v>672</v>
      </c>
      <c r="E132" s="2">
        <v>2</v>
      </c>
      <c r="F132" s="2">
        <v>296</v>
      </c>
      <c r="G132" s="2" t="s">
        <v>673</v>
      </c>
      <c r="H132" s="2">
        <f>HYPERLINK("http://fantom.gsc.riken.jp/cat/v1/#/ontologies/CL:0002561", "CAT_browser_link")</f>
        <v>0</v>
      </c>
      <c r="I132" s="2" t="s">
        <v>674</v>
      </c>
    </row>
    <row r="133" spans="1:9">
      <c r="A133" s="2" t="s">
        <v>675</v>
      </c>
      <c r="B133" s="2" t="s">
        <v>676</v>
      </c>
      <c r="C133" s="2" t="s">
        <v>26</v>
      </c>
      <c r="D133" s="2" t="s">
        <v>677</v>
      </c>
      <c r="E133" s="2">
        <v>3</v>
      </c>
      <c r="F133" s="2">
        <v>249</v>
      </c>
      <c r="G133" s="2" t="s">
        <v>678</v>
      </c>
      <c r="H133" s="2">
        <f>HYPERLINK("http://fantom.gsc.riken.jp/cat/v1/#/ontologies/CL:0002567", "CAT_browser_link")</f>
        <v>0</v>
      </c>
      <c r="I133" s="2" t="s">
        <v>679</v>
      </c>
    </row>
    <row r="134" spans="1:9">
      <c r="A134" s="2" t="s">
        <v>680</v>
      </c>
      <c r="B134" s="2" t="s">
        <v>681</v>
      </c>
      <c r="C134" s="2" t="s">
        <v>26</v>
      </c>
      <c r="D134" s="2" t="s">
        <v>682</v>
      </c>
      <c r="E134" s="2">
        <v>7</v>
      </c>
      <c r="F134" s="2">
        <v>60</v>
      </c>
      <c r="G134" s="2" t="s">
        <v>683</v>
      </c>
      <c r="H134" s="2">
        <f>HYPERLINK("http://fantom.gsc.riken.jp/cat/v1/#/ontologies/CL:0002569", "CAT_browser_link")</f>
        <v>0</v>
      </c>
      <c r="I134" s="2" t="s">
        <v>684</v>
      </c>
    </row>
    <row r="135" spans="1:9">
      <c r="A135" s="2" t="s">
        <v>685</v>
      </c>
      <c r="B135" s="2" t="s">
        <v>686</v>
      </c>
      <c r="C135" s="2" t="s">
        <v>26</v>
      </c>
      <c r="D135" s="2" t="s">
        <v>687</v>
      </c>
      <c r="E135" s="2">
        <v>13</v>
      </c>
      <c r="F135" s="2">
        <v>121</v>
      </c>
      <c r="G135" s="2" t="s">
        <v>688</v>
      </c>
      <c r="H135" s="2">
        <f>HYPERLINK("http://fantom.gsc.riken.jp/cat/v1/#/ontologies/CL:0002570", "CAT_browser_link")</f>
        <v>0</v>
      </c>
      <c r="I135" s="2" t="s">
        <v>689</v>
      </c>
    </row>
    <row r="136" spans="1:9">
      <c r="A136" s="2" t="s">
        <v>690</v>
      </c>
      <c r="B136" s="2" t="s">
        <v>691</v>
      </c>
      <c r="C136" s="2" t="s">
        <v>26</v>
      </c>
      <c r="D136" s="2" t="s">
        <v>692</v>
      </c>
      <c r="E136" s="2">
        <v>3</v>
      </c>
      <c r="F136" s="2">
        <v>218</v>
      </c>
      <c r="G136" s="2" t="s">
        <v>693</v>
      </c>
      <c r="H136" s="2">
        <f>HYPERLINK("http://fantom.gsc.riken.jp/cat/v1/#/ontologies/CL:0002571", "CAT_browser_link")</f>
        <v>0</v>
      </c>
      <c r="I136" s="2" t="s">
        <v>694</v>
      </c>
    </row>
    <row r="137" spans="1:9">
      <c r="A137" s="2" t="s">
        <v>695</v>
      </c>
      <c r="B137" s="2" t="s">
        <v>696</v>
      </c>
      <c r="C137" s="2" t="s">
        <v>26</v>
      </c>
      <c r="D137" s="2" t="s">
        <v>697</v>
      </c>
      <c r="E137" s="2">
        <v>2</v>
      </c>
      <c r="F137" s="2">
        <v>236</v>
      </c>
      <c r="G137" s="2" t="s">
        <v>698</v>
      </c>
      <c r="H137" s="2">
        <f>HYPERLINK("http://fantom.gsc.riken.jp/cat/v1/#/ontologies/CL:0002573", "CAT_browser_link")</f>
        <v>0</v>
      </c>
      <c r="I137" s="2" t="s">
        <v>699</v>
      </c>
    </row>
    <row r="138" spans="1:9">
      <c r="A138" s="2" t="s">
        <v>700</v>
      </c>
      <c r="B138" s="2" t="s">
        <v>701</v>
      </c>
      <c r="C138" s="2" t="s">
        <v>26</v>
      </c>
      <c r="D138" s="2" t="s">
        <v>702</v>
      </c>
      <c r="E138" s="2">
        <v>3</v>
      </c>
      <c r="F138" s="2">
        <v>427</v>
      </c>
      <c r="G138" s="2" t="s">
        <v>703</v>
      </c>
      <c r="H138" s="2">
        <f>HYPERLINK("http://fantom.gsc.riken.jp/cat/v1/#/ontologies/CL:0002577", "CAT_browser_link")</f>
        <v>0</v>
      </c>
      <c r="I138" s="2" t="s">
        <v>704</v>
      </c>
    </row>
    <row r="139" spans="1:9">
      <c r="A139" s="2" t="s">
        <v>705</v>
      </c>
      <c r="B139" s="2" t="s">
        <v>706</v>
      </c>
      <c r="C139" s="2" t="s">
        <v>26</v>
      </c>
      <c r="D139" s="2" t="s">
        <v>77</v>
      </c>
      <c r="E139" s="2">
        <v>3</v>
      </c>
      <c r="F139" s="2">
        <v>355</v>
      </c>
      <c r="G139" s="2" t="s">
        <v>707</v>
      </c>
      <c r="H139" s="2">
        <f>HYPERLINK("http://fantom.gsc.riken.jp/cat/v1/#/ontologies/CL:0002579", "CAT_browser_link")</f>
        <v>0</v>
      </c>
      <c r="I139" s="2" t="s">
        <v>708</v>
      </c>
    </row>
    <row r="140" spans="1:9">
      <c r="A140" s="2" t="s">
        <v>709</v>
      </c>
      <c r="B140" s="2" t="s">
        <v>710</v>
      </c>
      <c r="C140" s="2" t="s">
        <v>26</v>
      </c>
      <c r="D140" s="2" t="s">
        <v>711</v>
      </c>
      <c r="E140" s="2">
        <v>2</v>
      </c>
      <c r="F140" s="2">
        <v>409</v>
      </c>
      <c r="G140" s="2" t="s">
        <v>712</v>
      </c>
      <c r="H140" s="2">
        <f>HYPERLINK("http://fantom.gsc.riken.jp/cat/v1/#/ontologies/CL:0002580", "CAT_browser_link")</f>
        <v>0</v>
      </c>
      <c r="I140" s="2" t="s">
        <v>713</v>
      </c>
    </row>
    <row r="141" spans="1:9">
      <c r="A141" s="2" t="s">
        <v>714</v>
      </c>
      <c r="B141" s="2" t="s">
        <v>715</v>
      </c>
      <c r="C141" s="2" t="s">
        <v>26</v>
      </c>
      <c r="D141" s="2" t="s">
        <v>716</v>
      </c>
      <c r="E141" s="2">
        <v>3</v>
      </c>
      <c r="F141" s="2">
        <v>225</v>
      </c>
      <c r="G141" s="2" t="s">
        <v>717</v>
      </c>
      <c r="H141" s="2">
        <f>HYPERLINK("http://fantom.gsc.riken.jp/cat/v1/#/ontologies/CL:0002582", "CAT_browser_link")</f>
        <v>0</v>
      </c>
      <c r="I141" s="2" t="s">
        <v>718</v>
      </c>
    </row>
    <row r="142" spans="1:9">
      <c r="A142" s="2" t="s">
        <v>719</v>
      </c>
      <c r="B142" s="2" t="s">
        <v>720</v>
      </c>
      <c r="C142" s="2" t="s">
        <v>26</v>
      </c>
      <c r="D142" s="2" t="s">
        <v>721</v>
      </c>
      <c r="E142" s="2">
        <v>2</v>
      </c>
      <c r="F142" s="2">
        <v>422</v>
      </c>
      <c r="G142" s="2" t="s">
        <v>722</v>
      </c>
      <c r="H142" s="2">
        <f>HYPERLINK("http://fantom.gsc.riken.jp/cat/v1/#/ontologies/CL:0002583", "CAT_browser_link")</f>
        <v>0</v>
      </c>
      <c r="I142" s="2" t="s">
        <v>723</v>
      </c>
    </row>
    <row r="143" spans="1:9">
      <c r="A143" s="2" t="s">
        <v>724</v>
      </c>
      <c r="B143" s="2" t="s">
        <v>725</v>
      </c>
      <c r="C143" s="2" t="s">
        <v>26</v>
      </c>
      <c r="D143" s="2" t="s">
        <v>726</v>
      </c>
      <c r="E143" s="2">
        <v>11</v>
      </c>
      <c r="F143" s="2">
        <v>165</v>
      </c>
      <c r="G143" s="2" t="s">
        <v>727</v>
      </c>
      <c r="H143" s="2">
        <f>HYPERLINK("http://fantom.gsc.riken.jp/cat/v1/#/ontologies/CL:0002584", "CAT_browser_link")</f>
        <v>0</v>
      </c>
      <c r="I143" s="2" t="s">
        <v>728</v>
      </c>
    </row>
    <row r="144" spans="1:9">
      <c r="A144" s="2" t="s">
        <v>729</v>
      </c>
      <c r="B144" s="2" t="s">
        <v>730</v>
      </c>
      <c r="C144" s="2" t="s">
        <v>26</v>
      </c>
      <c r="D144" s="2" t="s">
        <v>731</v>
      </c>
      <c r="E144" s="2">
        <v>3</v>
      </c>
      <c r="F144" s="2">
        <v>232</v>
      </c>
      <c r="G144" s="2" t="s">
        <v>732</v>
      </c>
      <c r="H144" s="2">
        <f>HYPERLINK("http://fantom.gsc.riken.jp/cat/v1/#/ontologies/CL:0002586", "CAT_browser_link")</f>
        <v>0</v>
      </c>
      <c r="I144" s="2" t="s">
        <v>733</v>
      </c>
    </row>
    <row r="145" spans="1:9">
      <c r="A145" s="2" t="s">
        <v>734</v>
      </c>
      <c r="B145" s="2" t="s">
        <v>735</v>
      </c>
      <c r="C145" s="2" t="s">
        <v>26</v>
      </c>
      <c r="D145" s="2" t="s">
        <v>736</v>
      </c>
      <c r="E145" s="2">
        <v>2</v>
      </c>
      <c r="F145" s="2">
        <v>212</v>
      </c>
      <c r="G145" s="2" t="s">
        <v>737</v>
      </c>
      <c r="H145" s="2">
        <f>HYPERLINK("http://fantom.gsc.riken.jp/cat/v1/#/ontologies/CL:0002588", "CAT_browser_link")</f>
        <v>0</v>
      </c>
      <c r="I145" s="2" t="s">
        <v>738</v>
      </c>
    </row>
    <row r="146" spans="1:9">
      <c r="A146" s="2" t="s">
        <v>739</v>
      </c>
      <c r="B146" s="2" t="s">
        <v>740</v>
      </c>
      <c r="C146" s="2" t="s">
        <v>26</v>
      </c>
      <c r="D146" s="2" t="s">
        <v>741</v>
      </c>
      <c r="E146" s="2">
        <v>2</v>
      </c>
      <c r="F146" s="2">
        <v>262</v>
      </c>
      <c r="G146" s="2" t="s">
        <v>742</v>
      </c>
      <c r="H146" s="2">
        <f>HYPERLINK("http://fantom.gsc.riken.jp/cat/v1/#/ontologies/CL:0002589", "CAT_browser_link")</f>
        <v>0</v>
      </c>
      <c r="I146" s="2" t="s">
        <v>743</v>
      </c>
    </row>
    <row r="147" spans="1:9">
      <c r="A147" s="2" t="s">
        <v>744</v>
      </c>
      <c r="B147" s="2" t="s">
        <v>745</v>
      </c>
      <c r="C147" s="2" t="s">
        <v>26</v>
      </c>
      <c r="D147" s="2" t="s">
        <v>746</v>
      </c>
      <c r="E147" s="2">
        <v>3</v>
      </c>
      <c r="F147" s="2">
        <v>81</v>
      </c>
      <c r="G147" s="2" t="s">
        <v>747</v>
      </c>
      <c r="H147" s="2">
        <f>HYPERLINK("http://fantom.gsc.riken.jp/cat/v1/#/ontologies/CL:0002590", "CAT_browser_link")</f>
        <v>0</v>
      </c>
      <c r="I147" s="2" t="s">
        <v>748</v>
      </c>
    </row>
    <row r="148" spans="1:9">
      <c r="A148" s="2" t="s">
        <v>749</v>
      </c>
      <c r="B148" s="2" t="s">
        <v>750</v>
      </c>
      <c r="C148" s="2" t="s">
        <v>26</v>
      </c>
      <c r="D148" s="2" t="s">
        <v>751</v>
      </c>
      <c r="E148" s="2">
        <v>3</v>
      </c>
      <c r="F148" s="2">
        <v>140</v>
      </c>
      <c r="G148" s="2" t="s">
        <v>752</v>
      </c>
      <c r="H148" s="2">
        <f>HYPERLINK("http://fantom.gsc.riken.jp/cat/v1/#/ontologies/CL:0002592", "CAT_browser_link")</f>
        <v>0</v>
      </c>
      <c r="I148" s="2" t="s">
        <v>753</v>
      </c>
    </row>
    <row r="149" spans="1:9">
      <c r="A149" s="2" t="s">
        <v>754</v>
      </c>
      <c r="B149" s="2" t="s">
        <v>755</v>
      </c>
      <c r="C149" s="2" t="s">
        <v>26</v>
      </c>
      <c r="D149" s="2" t="s">
        <v>756</v>
      </c>
      <c r="E149" s="2">
        <v>2</v>
      </c>
      <c r="F149" s="2">
        <v>295</v>
      </c>
      <c r="G149" s="2" t="s">
        <v>757</v>
      </c>
      <c r="H149" s="2">
        <f>HYPERLINK("http://fantom.gsc.riken.jp/cat/v1/#/ontologies/CL:0002593", "CAT_browser_link")</f>
        <v>0</v>
      </c>
      <c r="I149" s="2" t="s">
        <v>758</v>
      </c>
    </row>
    <row r="150" spans="1:9">
      <c r="A150" s="2" t="s">
        <v>759</v>
      </c>
      <c r="B150" s="2" t="s">
        <v>760</v>
      </c>
      <c r="C150" s="2" t="s">
        <v>26</v>
      </c>
      <c r="D150" s="2" t="s">
        <v>761</v>
      </c>
      <c r="E150" s="2">
        <v>4</v>
      </c>
      <c r="F150" s="2">
        <v>209</v>
      </c>
      <c r="G150" s="2" t="s">
        <v>762</v>
      </c>
      <c r="H150" s="2">
        <f>HYPERLINK("http://fantom.gsc.riken.jp/cat/v1/#/ontologies/CL:0002594", "CAT_browser_link")</f>
        <v>0</v>
      </c>
      <c r="I150" s="2" t="s">
        <v>763</v>
      </c>
    </row>
    <row r="151" spans="1:9">
      <c r="A151" s="2" t="s">
        <v>764</v>
      </c>
      <c r="B151" s="2" t="s">
        <v>765</v>
      </c>
      <c r="C151" s="2" t="s">
        <v>26</v>
      </c>
      <c r="D151" s="2" t="s">
        <v>766</v>
      </c>
      <c r="E151" s="2">
        <v>3</v>
      </c>
      <c r="F151" s="2">
        <v>159</v>
      </c>
      <c r="G151" s="2" t="s">
        <v>767</v>
      </c>
      <c r="H151" s="2">
        <f>HYPERLINK("http://fantom.gsc.riken.jp/cat/v1/#/ontologies/CL:0002595", "CAT_browser_link")</f>
        <v>0</v>
      </c>
      <c r="I151" s="2" t="s">
        <v>768</v>
      </c>
    </row>
    <row r="152" spans="1:9">
      <c r="A152" s="2" t="s">
        <v>769</v>
      </c>
      <c r="B152" s="2" t="s">
        <v>770</v>
      </c>
      <c r="C152" s="2" t="s">
        <v>26</v>
      </c>
      <c r="D152" s="2" t="s">
        <v>771</v>
      </c>
      <c r="E152" s="2">
        <v>2</v>
      </c>
      <c r="F152" s="2">
        <v>248</v>
      </c>
      <c r="G152" s="2" t="s">
        <v>772</v>
      </c>
      <c r="H152" s="2">
        <f>HYPERLINK("http://fantom.gsc.riken.jp/cat/v1/#/ontologies/CL:0002596", "CAT_browser_link")</f>
        <v>0</v>
      </c>
      <c r="I152" s="2" t="s">
        <v>773</v>
      </c>
    </row>
    <row r="153" spans="1:9">
      <c r="A153" s="2" t="s">
        <v>774</v>
      </c>
      <c r="B153" s="2" t="s">
        <v>775</v>
      </c>
      <c r="C153" s="2" t="s">
        <v>26</v>
      </c>
      <c r="D153" s="2" t="s">
        <v>77</v>
      </c>
      <c r="E153" s="2">
        <v>2</v>
      </c>
      <c r="F153" s="2">
        <v>49</v>
      </c>
      <c r="G153" s="2" t="s">
        <v>776</v>
      </c>
      <c r="H153" s="2">
        <f>HYPERLINK("http://fantom.gsc.riken.jp/cat/v1/#/ontologies/CL:0002598", "CAT_browser_link")</f>
        <v>0</v>
      </c>
      <c r="I153" s="2" t="s">
        <v>777</v>
      </c>
    </row>
    <row r="154" spans="1:9">
      <c r="A154" s="2" t="s">
        <v>778</v>
      </c>
      <c r="B154" s="2" t="s">
        <v>779</v>
      </c>
      <c r="C154" s="2" t="s">
        <v>26</v>
      </c>
      <c r="D154" s="2" t="s">
        <v>780</v>
      </c>
      <c r="E154" s="2">
        <v>2</v>
      </c>
      <c r="F154" s="2">
        <v>65</v>
      </c>
      <c r="G154" s="2" t="s">
        <v>781</v>
      </c>
      <c r="H154" s="2">
        <f>HYPERLINK("http://fantom.gsc.riken.jp/cat/v1/#/ontologies/CL:0002600", "CAT_browser_link")</f>
        <v>0</v>
      </c>
      <c r="I154" s="2" t="s">
        <v>782</v>
      </c>
    </row>
    <row r="155" spans="1:9">
      <c r="A155" s="2" t="s">
        <v>783</v>
      </c>
      <c r="B155" s="2" t="s">
        <v>784</v>
      </c>
      <c r="C155" s="2" t="s">
        <v>26</v>
      </c>
      <c r="D155" s="2" t="s">
        <v>77</v>
      </c>
      <c r="E155" s="2">
        <v>2</v>
      </c>
      <c r="F155" s="2">
        <v>291</v>
      </c>
      <c r="G155" s="2" t="s">
        <v>785</v>
      </c>
      <c r="H155" s="2">
        <f>HYPERLINK("http://fantom.gsc.riken.jp/cat/v1/#/ontologies/CL:0002602", "CAT_browser_link")</f>
        <v>0</v>
      </c>
      <c r="I155" s="2" t="s">
        <v>786</v>
      </c>
    </row>
    <row r="156" spans="1:9">
      <c r="A156" s="2" t="s">
        <v>787</v>
      </c>
      <c r="B156" s="2" t="s">
        <v>788</v>
      </c>
      <c r="C156" s="2" t="s">
        <v>26</v>
      </c>
      <c r="D156" s="2" t="s">
        <v>789</v>
      </c>
      <c r="E156" s="2">
        <v>3</v>
      </c>
      <c r="F156" s="2">
        <v>200</v>
      </c>
      <c r="G156" s="2" t="s">
        <v>790</v>
      </c>
      <c r="H156" s="2">
        <f>HYPERLINK("http://fantom.gsc.riken.jp/cat/v1/#/ontologies/CL:0002603", "CAT_browser_link")</f>
        <v>0</v>
      </c>
      <c r="I156" s="2" t="s">
        <v>791</v>
      </c>
    </row>
    <row r="157" spans="1:9">
      <c r="A157" s="2" t="s">
        <v>792</v>
      </c>
      <c r="B157" s="2" t="s">
        <v>793</v>
      </c>
      <c r="C157" s="2" t="s">
        <v>26</v>
      </c>
      <c r="D157" s="2" t="s">
        <v>794</v>
      </c>
      <c r="E157" s="2">
        <v>3</v>
      </c>
      <c r="F157" s="2">
        <v>632</v>
      </c>
      <c r="G157" s="2" t="s">
        <v>795</v>
      </c>
      <c r="H157" s="2">
        <f>HYPERLINK("http://fantom.gsc.riken.jp/cat/v1/#/ontologies/CL:0002605", "CAT_browser_link")</f>
        <v>0</v>
      </c>
      <c r="I157" s="2" t="s">
        <v>796</v>
      </c>
    </row>
    <row r="158" spans="1:9">
      <c r="A158" s="2" t="s">
        <v>797</v>
      </c>
      <c r="B158" s="2" t="s">
        <v>798</v>
      </c>
      <c r="C158" s="2" t="s">
        <v>26</v>
      </c>
      <c r="D158" s="2" t="s">
        <v>799</v>
      </c>
      <c r="E158" s="2">
        <v>3</v>
      </c>
      <c r="F158" s="2">
        <v>382</v>
      </c>
      <c r="G158" s="2" t="s">
        <v>800</v>
      </c>
      <c r="H158" s="2">
        <f>HYPERLINK("http://fantom.gsc.riken.jp/cat/v1/#/ontologies/CL:0002615", "CAT_browser_link")</f>
        <v>0</v>
      </c>
      <c r="I158" s="2" t="s">
        <v>801</v>
      </c>
    </row>
    <row r="159" spans="1:9">
      <c r="A159" s="2" t="s">
        <v>802</v>
      </c>
      <c r="B159" s="2" t="s">
        <v>803</v>
      </c>
      <c r="C159" s="2" t="s">
        <v>26</v>
      </c>
      <c r="D159" s="2" t="s">
        <v>804</v>
      </c>
      <c r="E159" s="2">
        <v>2</v>
      </c>
      <c r="F159" s="2">
        <v>422</v>
      </c>
      <c r="G159" s="2" t="s">
        <v>805</v>
      </c>
      <c r="H159" s="2">
        <f>HYPERLINK("http://fantom.gsc.riken.jp/cat/v1/#/ontologies/CL:0002617", "CAT_browser_link")</f>
        <v>0</v>
      </c>
      <c r="I159" s="2" t="s">
        <v>806</v>
      </c>
    </row>
    <row r="160" spans="1:9">
      <c r="A160" s="2" t="s">
        <v>807</v>
      </c>
      <c r="B160" s="2" t="s">
        <v>808</v>
      </c>
      <c r="C160" s="2" t="s">
        <v>26</v>
      </c>
      <c r="D160" s="2" t="s">
        <v>809</v>
      </c>
      <c r="E160" s="2">
        <v>3</v>
      </c>
      <c r="F160" s="2">
        <v>523</v>
      </c>
      <c r="G160" s="2" t="s">
        <v>810</v>
      </c>
      <c r="H160" s="2">
        <f>HYPERLINK("http://fantom.gsc.riken.jp/cat/v1/#/ontologies/CL:0002618", "CAT_browser_link")</f>
        <v>0</v>
      </c>
      <c r="I160" s="2" t="s">
        <v>811</v>
      </c>
    </row>
    <row r="161" spans="1:9">
      <c r="A161" s="2" t="s">
        <v>812</v>
      </c>
      <c r="B161" s="2" t="s">
        <v>813</v>
      </c>
      <c r="C161" s="2" t="s">
        <v>26</v>
      </c>
      <c r="D161" s="2" t="s">
        <v>814</v>
      </c>
      <c r="E161" s="2">
        <v>3</v>
      </c>
      <c r="F161" s="2">
        <v>859</v>
      </c>
      <c r="G161" s="2" t="s">
        <v>815</v>
      </c>
      <c r="H161" s="2">
        <f>HYPERLINK("http://fantom.gsc.riken.jp/cat/v1/#/ontologies/CL:0002619", "CAT_browser_link")</f>
        <v>0</v>
      </c>
      <c r="I161" s="2" t="s">
        <v>816</v>
      </c>
    </row>
    <row r="162" spans="1:9">
      <c r="A162" s="2" t="s">
        <v>817</v>
      </c>
      <c r="B162" s="2" t="s">
        <v>818</v>
      </c>
      <c r="C162" s="2" t="s">
        <v>26</v>
      </c>
      <c r="D162" s="2" t="s">
        <v>819</v>
      </c>
      <c r="E162" s="2">
        <v>15</v>
      </c>
      <c r="F162" s="2">
        <v>120</v>
      </c>
      <c r="G162" s="2" t="s">
        <v>820</v>
      </c>
      <c r="H162" s="2">
        <f>HYPERLINK("http://fantom.gsc.riken.jp/cat/v1/#/ontologies/CL:0002620", "CAT_browser_link")</f>
        <v>0</v>
      </c>
      <c r="I162" s="2" t="s">
        <v>821</v>
      </c>
    </row>
    <row r="163" spans="1:9">
      <c r="A163" s="2" t="s">
        <v>822</v>
      </c>
      <c r="B163" s="2" t="s">
        <v>823</v>
      </c>
      <c r="C163" s="2" t="s">
        <v>26</v>
      </c>
      <c r="D163" s="2" t="s">
        <v>77</v>
      </c>
      <c r="E163" s="2">
        <v>3</v>
      </c>
      <c r="F163" s="2">
        <v>668</v>
      </c>
      <c r="G163" s="2" t="s">
        <v>824</v>
      </c>
      <c r="H163" s="2">
        <f>HYPERLINK("http://fantom.gsc.riken.jp/cat/v1/#/ontologies/CL:0002621", "CAT_browser_link")</f>
        <v>0</v>
      </c>
      <c r="I163" s="2" t="s">
        <v>825</v>
      </c>
    </row>
    <row r="164" spans="1:9">
      <c r="A164" s="2" t="s">
        <v>826</v>
      </c>
      <c r="B164" s="2" t="s">
        <v>827</v>
      </c>
      <c r="C164" s="2" t="s">
        <v>26</v>
      </c>
      <c r="D164" s="2" t="s">
        <v>828</v>
      </c>
      <c r="E164" s="2">
        <v>3</v>
      </c>
      <c r="F164" s="2">
        <v>185</v>
      </c>
      <c r="G164" s="2" t="s">
        <v>829</v>
      </c>
      <c r="H164" s="2">
        <f>HYPERLINK("http://fantom.gsc.riken.jp/cat/v1/#/ontologies/CL:0002622", "CAT_browser_link")</f>
        <v>0</v>
      </c>
      <c r="I164" s="2" t="s">
        <v>830</v>
      </c>
    </row>
    <row r="165" spans="1:9">
      <c r="A165" s="2" t="s">
        <v>831</v>
      </c>
      <c r="B165" s="2" t="s">
        <v>832</v>
      </c>
      <c r="C165" s="2" t="s">
        <v>26</v>
      </c>
      <c r="D165" s="2" t="s">
        <v>833</v>
      </c>
      <c r="E165" s="2">
        <v>3</v>
      </c>
      <c r="F165" s="2">
        <v>486</v>
      </c>
      <c r="G165" s="2" t="s">
        <v>834</v>
      </c>
      <c r="H165" s="2">
        <f>HYPERLINK("http://fantom.gsc.riken.jp/cat/v1/#/ontologies/CL:0002623", "CAT_browser_link")</f>
        <v>0</v>
      </c>
      <c r="I165" s="2" t="s">
        <v>835</v>
      </c>
    </row>
    <row r="166" spans="1:9">
      <c r="A166" s="2" t="s">
        <v>836</v>
      </c>
      <c r="B166" s="2" t="s">
        <v>837</v>
      </c>
      <c r="C166" s="2" t="s">
        <v>26</v>
      </c>
      <c r="D166" s="2" t="s">
        <v>77</v>
      </c>
      <c r="E166" s="2">
        <v>8</v>
      </c>
      <c r="F166" s="2">
        <v>497</v>
      </c>
      <c r="G166" s="2" t="s">
        <v>838</v>
      </c>
      <c r="H166" s="2">
        <f>HYPERLINK("http://fantom.gsc.riken.jp/cat/v1/#/ontologies/CL:0002632", "CAT_browser_link")</f>
        <v>0</v>
      </c>
      <c r="I166" s="2" t="s">
        <v>839</v>
      </c>
    </row>
    <row r="167" spans="1:9">
      <c r="A167" s="2" t="s">
        <v>840</v>
      </c>
      <c r="B167" s="2" t="s">
        <v>841</v>
      </c>
      <c r="C167" s="2" t="s">
        <v>26</v>
      </c>
      <c r="D167" s="2" t="s">
        <v>842</v>
      </c>
      <c r="E167" s="2">
        <v>3</v>
      </c>
      <c r="F167" s="2">
        <v>128</v>
      </c>
      <c r="G167" s="2" t="s">
        <v>843</v>
      </c>
      <c r="H167" s="2">
        <f>HYPERLINK("http://fantom.gsc.riken.jp/cat/v1/#/ontologies/CL:1000280", "CAT_browser_link")</f>
        <v>0</v>
      </c>
      <c r="I167" s="2" t="s">
        <v>844</v>
      </c>
    </row>
    <row r="168" spans="1:9">
      <c r="A168" s="2" t="s">
        <v>845</v>
      </c>
      <c r="B168" s="2" t="s">
        <v>846</v>
      </c>
      <c r="C168" s="2" t="s">
        <v>26</v>
      </c>
      <c r="D168" s="2" t="s">
        <v>847</v>
      </c>
      <c r="E168" s="2">
        <v>2</v>
      </c>
      <c r="F168" s="2">
        <v>196</v>
      </c>
      <c r="G168" s="2" t="s">
        <v>848</v>
      </c>
      <c r="H168" s="2">
        <f>HYPERLINK("http://fantom.gsc.riken.jp/cat/v1/#/ontologies/CL:1000398", "CAT_browser_link")</f>
        <v>0</v>
      </c>
      <c r="I168" s="2" t="s">
        <v>849</v>
      </c>
    </row>
    <row r="169" spans="1:9">
      <c r="A169" s="2" t="s">
        <v>850</v>
      </c>
      <c r="B169" s="2" t="s">
        <v>851</v>
      </c>
      <c r="C169" s="2" t="s">
        <v>26</v>
      </c>
      <c r="D169" s="2" t="s">
        <v>852</v>
      </c>
      <c r="E169" s="2">
        <v>9</v>
      </c>
      <c r="F169" s="2">
        <v>330</v>
      </c>
      <c r="G169" s="2" t="s">
        <v>853</v>
      </c>
      <c r="H169" s="2">
        <f>HYPERLINK("http://fantom.gsc.riken.jp/cat/v1/#/ontologies/CL:1000413", "CAT_browser_link")</f>
        <v>0</v>
      </c>
      <c r="I169" s="2" t="s">
        <v>854</v>
      </c>
    </row>
    <row r="170" spans="1:9">
      <c r="A170" s="2" t="s">
        <v>855</v>
      </c>
      <c r="B170" s="2" t="s">
        <v>856</v>
      </c>
      <c r="C170" s="2" t="s">
        <v>26</v>
      </c>
      <c r="D170" s="2" t="s">
        <v>857</v>
      </c>
      <c r="E170" s="2">
        <v>2</v>
      </c>
      <c r="F170" s="2">
        <v>206</v>
      </c>
      <c r="G170" s="2" t="s">
        <v>858</v>
      </c>
      <c r="H170" s="2">
        <f>HYPERLINK("http://fantom.gsc.riken.jp/cat/v1/#/ontologies/CL:1000487", "CAT_browser_link")</f>
        <v>0</v>
      </c>
      <c r="I170" s="2" t="s">
        <v>859</v>
      </c>
    </row>
    <row r="171" spans="1:9">
      <c r="A171" s="2" t="s">
        <v>860</v>
      </c>
      <c r="B171" s="2" t="s">
        <v>861</v>
      </c>
      <c r="C171" s="2" t="s">
        <v>26</v>
      </c>
      <c r="D171" s="2" t="s">
        <v>862</v>
      </c>
      <c r="E171" s="2">
        <v>10</v>
      </c>
      <c r="F171" s="2">
        <v>342</v>
      </c>
      <c r="G171" s="2" t="s">
        <v>863</v>
      </c>
      <c r="H171" s="2">
        <f>HYPERLINK("http://fantom.gsc.riken.jp/cat/v1/#/ontologies/CL:1000494", "CAT_browser_link")</f>
        <v>0</v>
      </c>
      <c r="I171" s="2" t="s">
        <v>864</v>
      </c>
    </row>
    <row r="172" spans="1:9">
      <c r="A172" s="2" t="s">
        <v>865</v>
      </c>
      <c r="B172" s="2" t="s">
        <v>866</v>
      </c>
      <c r="C172" s="2" t="s">
        <v>26</v>
      </c>
      <c r="D172" s="2" t="s">
        <v>77</v>
      </c>
      <c r="E172" s="2">
        <v>3</v>
      </c>
      <c r="F172" s="2">
        <v>333</v>
      </c>
      <c r="G172" s="2" t="s">
        <v>867</v>
      </c>
      <c r="H172" s="2">
        <f>HYPERLINK("http://fantom.gsc.riken.jp/cat/v1/#/ontologies/CL:1000615", "CAT_browser_link")</f>
        <v>0</v>
      </c>
      <c r="I172" s="2" t="s">
        <v>868</v>
      </c>
    </row>
    <row r="173" spans="1:9">
      <c r="A173" s="2" t="s">
        <v>869</v>
      </c>
      <c r="B173" s="2" t="s">
        <v>870</v>
      </c>
      <c r="C173" s="2" t="s">
        <v>26</v>
      </c>
      <c r="D173" s="2" t="s">
        <v>77</v>
      </c>
      <c r="E173" s="2">
        <v>8</v>
      </c>
      <c r="F173" s="2">
        <v>149</v>
      </c>
      <c r="G173" s="2" t="s">
        <v>871</v>
      </c>
      <c r="H173" s="2">
        <f>HYPERLINK("http://fantom.gsc.riken.jp/cat/v1/#/ontologies/CL:1000746", "CAT_browser_link")</f>
        <v>0</v>
      </c>
      <c r="I173" s="2" t="s">
        <v>872</v>
      </c>
    </row>
    <row r="174" spans="1:9">
      <c r="A174" s="2" t="s">
        <v>873</v>
      </c>
      <c r="B174" s="2" t="s">
        <v>874</v>
      </c>
      <c r="C174" s="2" t="s">
        <v>26</v>
      </c>
      <c r="D174" s="2" t="s">
        <v>77</v>
      </c>
      <c r="E174" s="2">
        <v>2</v>
      </c>
      <c r="F174" s="2">
        <v>266</v>
      </c>
      <c r="G174" s="2" t="s">
        <v>875</v>
      </c>
      <c r="H174" s="2">
        <f>HYPERLINK("http://fantom.gsc.riken.jp/cat/v1/#/ontologies/CL:1001318", "CAT_browser_link")</f>
        <v>0</v>
      </c>
      <c r="I174" s="2" t="s">
        <v>876</v>
      </c>
    </row>
    <row r="175" spans="1:9">
      <c r="A175" s="2" t="s">
        <v>877</v>
      </c>
      <c r="B175" s="2" t="s">
        <v>878</v>
      </c>
      <c r="C175" s="2" t="s">
        <v>879</v>
      </c>
      <c r="D175" s="2" t="s">
        <v>880</v>
      </c>
      <c r="E175" s="2">
        <v>3</v>
      </c>
      <c r="F175" s="2">
        <v>3228</v>
      </c>
      <c r="G175" s="2" t="s">
        <v>881</v>
      </c>
      <c r="H175" s="2">
        <f>HYPERLINK("http://fantom.gsc.riken.jp/cat/v1/#/ontologies/UBERON:0000007", "CAT_browser_link")</f>
        <v>0</v>
      </c>
      <c r="I175" s="2" t="s">
        <v>882</v>
      </c>
    </row>
    <row r="176" spans="1:9">
      <c r="A176" s="2" t="s">
        <v>883</v>
      </c>
      <c r="B176" s="2" t="s">
        <v>884</v>
      </c>
      <c r="C176" s="2" t="s">
        <v>879</v>
      </c>
      <c r="D176" s="2" t="s">
        <v>885</v>
      </c>
      <c r="E176" s="2">
        <v>5</v>
      </c>
      <c r="F176" s="2">
        <v>165</v>
      </c>
      <c r="G176" s="2" t="s">
        <v>886</v>
      </c>
      <c r="H176" s="2">
        <f>HYPERLINK("http://fantom.gsc.riken.jp/cat/v1/#/ontologies/UBERON:0000060", "CAT_browser_link")</f>
        <v>0</v>
      </c>
      <c r="I176" s="2" t="s">
        <v>887</v>
      </c>
    </row>
    <row r="177" spans="1:9">
      <c r="A177" s="2" t="s">
        <v>888</v>
      </c>
      <c r="B177" s="2" t="s">
        <v>889</v>
      </c>
      <c r="C177" s="2" t="s">
        <v>879</v>
      </c>
      <c r="D177" s="2" t="s">
        <v>890</v>
      </c>
      <c r="E177" s="2">
        <v>22</v>
      </c>
      <c r="F177" s="2">
        <v>187</v>
      </c>
      <c r="G177" s="2" t="s">
        <v>891</v>
      </c>
      <c r="H177" s="2">
        <f>HYPERLINK("http://fantom.gsc.riken.jp/cat/v1/#/ontologies/UBERON:0000065", "CAT_browser_link")</f>
        <v>0</v>
      </c>
      <c r="I177" s="2" t="s">
        <v>892</v>
      </c>
    </row>
    <row r="178" spans="1:9">
      <c r="A178" s="2" t="s">
        <v>893</v>
      </c>
      <c r="B178" s="2" t="s">
        <v>894</v>
      </c>
      <c r="C178" s="2" t="s">
        <v>879</v>
      </c>
      <c r="D178" s="2" t="s">
        <v>895</v>
      </c>
      <c r="E178" s="2">
        <v>16</v>
      </c>
      <c r="F178" s="2">
        <v>55</v>
      </c>
      <c r="G178" s="2" t="s">
        <v>896</v>
      </c>
      <c r="H178" s="2">
        <f>HYPERLINK("http://fantom.gsc.riken.jp/cat/v1/#/ontologies/UBERON:0000075", "CAT_browser_link")</f>
        <v>0</v>
      </c>
      <c r="I178" s="2" t="s">
        <v>897</v>
      </c>
    </row>
    <row r="179" spans="1:9">
      <c r="A179" s="2" t="s">
        <v>898</v>
      </c>
      <c r="B179" s="2" t="s">
        <v>899</v>
      </c>
      <c r="C179" s="2" t="s">
        <v>879</v>
      </c>
      <c r="D179" s="2" t="s">
        <v>900</v>
      </c>
      <c r="E179" s="2">
        <v>6</v>
      </c>
      <c r="F179" s="2">
        <v>165</v>
      </c>
      <c r="G179" s="2" t="s">
        <v>901</v>
      </c>
      <c r="H179" s="2">
        <f>HYPERLINK("http://fantom.gsc.riken.jp/cat/v1/#/ontologies/UBERON:0000076", "CAT_browser_link")</f>
        <v>0</v>
      </c>
      <c r="I179" s="2" t="s">
        <v>902</v>
      </c>
    </row>
    <row r="180" spans="1:9">
      <c r="A180" s="2" t="s">
        <v>903</v>
      </c>
      <c r="B180" s="2" t="s">
        <v>904</v>
      </c>
      <c r="C180" s="2" t="s">
        <v>879</v>
      </c>
      <c r="D180" s="2" t="s">
        <v>905</v>
      </c>
      <c r="E180" s="2">
        <v>16</v>
      </c>
      <c r="F180" s="2">
        <v>397</v>
      </c>
      <c r="G180" s="2" t="s">
        <v>906</v>
      </c>
      <c r="H180" s="2">
        <f>HYPERLINK("http://fantom.gsc.riken.jp/cat/v1/#/ontologies/UBERON:0000079", "CAT_browser_link")</f>
        <v>0</v>
      </c>
      <c r="I180" s="2" t="s">
        <v>907</v>
      </c>
    </row>
    <row r="181" spans="1:9">
      <c r="A181" s="2" t="s">
        <v>908</v>
      </c>
      <c r="B181" s="2" t="s">
        <v>909</v>
      </c>
      <c r="C181" s="2" t="s">
        <v>879</v>
      </c>
      <c r="D181" s="2" t="s">
        <v>910</v>
      </c>
      <c r="E181" s="2">
        <v>2</v>
      </c>
      <c r="F181" s="2">
        <v>3009</v>
      </c>
      <c r="G181" s="2" t="s">
        <v>911</v>
      </c>
      <c r="H181" s="2">
        <f>HYPERLINK("http://fantom.gsc.riken.jp/cat/v1/#/ontologies/UBERON:0000122", "CAT_browser_link")</f>
        <v>0</v>
      </c>
      <c r="I181" s="2" t="s">
        <v>912</v>
      </c>
    </row>
    <row r="182" spans="1:9">
      <c r="A182" s="2" t="s">
        <v>913</v>
      </c>
      <c r="B182" s="2" t="s">
        <v>914</v>
      </c>
      <c r="C182" s="2" t="s">
        <v>879</v>
      </c>
      <c r="D182" s="2" t="s">
        <v>77</v>
      </c>
      <c r="E182" s="2">
        <v>14</v>
      </c>
      <c r="F182" s="2">
        <v>658</v>
      </c>
      <c r="G182" s="2" t="s">
        <v>915</v>
      </c>
      <c r="H182" s="2">
        <f>HYPERLINK("http://fantom.gsc.riken.jp/cat/v1/#/ontologies/UBERON:0000158", "CAT_browser_link")</f>
        <v>0</v>
      </c>
      <c r="I182" s="2" t="s">
        <v>916</v>
      </c>
    </row>
    <row r="183" spans="1:9">
      <c r="A183" s="2" t="s">
        <v>917</v>
      </c>
      <c r="B183" s="2" t="s">
        <v>918</v>
      </c>
      <c r="C183" s="2" t="s">
        <v>879</v>
      </c>
      <c r="D183" s="2" t="s">
        <v>919</v>
      </c>
      <c r="E183" s="2">
        <v>12</v>
      </c>
      <c r="F183" s="2">
        <v>1160</v>
      </c>
      <c r="G183" s="2" t="s">
        <v>920</v>
      </c>
      <c r="H183" s="2">
        <f>HYPERLINK("http://fantom.gsc.riken.jp/cat/v1/#/ontologies/UBERON:0000160", "CAT_browser_link")</f>
        <v>0</v>
      </c>
      <c r="I183" s="2" t="s">
        <v>921</v>
      </c>
    </row>
    <row r="184" spans="1:9">
      <c r="A184" s="2" t="s">
        <v>922</v>
      </c>
      <c r="B184" s="2" t="s">
        <v>923</v>
      </c>
      <c r="C184" s="2" t="s">
        <v>879</v>
      </c>
      <c r="D184" s="2" t="s">
        <v>924</v>
      </c>
      <c r="E184" s="2">
        <v>37</v>
      </c>
      <c r="F184" s="2">
        <v>93</v>
      </c>
      <c r="G184" s="2" t="s">
        <v>925</v>
      </c>
      <c r="H184" s="2">
        <f>HYPERLINK("http://fantom.gsc.riken.jp/cat/v1/#/ontologies/UBERON:0000161", "CAT_browser_link")</f>
        <v>0</v>
      </c>
      <c r="I184" s="2" t="s">
        <v>926</v>
      </c>
    </row>
    <row r="185" spans="1:9">
      <c r="A185" s="2" t="s">
        <v>927</v>
      </c>
      <c r="B185" s="2" t="s">
        <v>928</v>
      </c>
      <c r="C185" s="2" t="s">
        <v>879</v>
      </c>
      <c r="D185" s="2" t="s">
        <v>929</v>
      </c>
      <c r="E185" s="2">
        <v>32</v>
      </c>
      <c r="F185" s="2">
        <v>106</v>
      </c>
      <c r="G185" s="2" t="s">
        <v>930</v>
      </c>
      <c r="H185" s="2">
        <f>HYPERLINK("http://fantom.gsc.riken.jp/cat/v1/#/ontologies/UBERON:0000165", "CAT_browser_link")</f>
        <v>0</v>
      </c>
      <c r="I185" s="2" t="s">
        <v>931</v>
      </c>
    </row>
    <row r="186" spans="1:9">
      <c r="A186" s="2" t="s">
        <v>932</v>
      </c>
      <c r="B186" s="2" t="s">
        <v>933</v>
      </c>
      <c r="C186" s="2" t="s">
        <v>879</v>
      </c>
      <c r="D186" s="2" t="s">
        <v>934</v>
      </c>
      <c r="E186" s="2">
        <v>25</v>
      </c>
      <c r="F186" s="2">
        <v>106</v>
      </c>
      <c r="G186" s="2" t="s">
        <v>935</v>
      </c>
      <c r="H186" s="2">
        <f>HYPERLINK("http://fantom.gsc.riken.jp/cat/v1/#/ontologies/UBERON:0000166", "CAT_browser_link")</f>
        <v>0</v>
      </c>
      <c r="I186" s="2" t="s">
        <v>936</v>
      </c>
    </row>
    <row r="187" spans="1:9">
      <c r="A187" s="2" t="s">
        <v>937</v>
      </c>
      <c r="B187" s="2" t="s">
        <v>938</v>
      </c>
      <c r="C187" s="2" t="s">
        <v>879</v>
      </c>
      <c r="D187" s="2" t="s">
        <v>939</v>
      </c>
      <c r="E187" s="2">
        <v>9</v>
      </c>
      <c r="F187" s="2">
        <v>1770</v>
      </c>
      <c r="G187" s="2" t="s">
        <v>940</v>
      </c>
      <c r="H187" s="2">
        <f>HYPERLINK("http://fantom.gsc.riken.jp/cat/v1/#/ontologies/UBERON:0000178", "CAT_browser_link")</f>
        <v>0</v>
      </c>
      <c r="I187" s="2" t="s">
        <v>941</v>
      </c>
    </row>
    <row r="188" spans="1:9">
      <c r="A188" s="2" t="s">
        <v>942</v>
      </c>
      <c r="B188" s="2" t="s">
        <v>943</v>
      </c>
      <c r="C188" s="2" t="s">
        <v>879</v>
      </c>
      <c r="D188" s="2" t="s">
        <v>944</v>
      </c>
      <c r="E188" s="2">
        <v>10</v>
      </c>
      <c r="F188" s="2">
        <v>5549</v>
      </c>
      <c r="G188" s="2" t="s">
        <v>945</v>
      </c>
      <c r="H188" s="2">
        <f>HYPERLINK("http://fantom.gsc.riken.jp/cat/v1/#/ontologies/UBERON:0000200", "CAT_browser_link")</f>
        <v>0</v>
      </c>
      <c r="I188" s="2" t="s">
        <v>946</v>
      </c>
    </row>
    <row r="189" spans="1:9">
      <c r="A189" s="2" t="s">
        <v>947</v>
      </c>
      <c r="B189" s="2" t="s">
        <v>948</v>
      </c>
      <c r="C189" s="2" t="s">
        <v>879</v>
      </c>
      <c r="D189" s="2" t="s">
        <v>949</v>
      </c>
      <c r="E189" s="2">
        <v>7</v>
      </c>
      <c r="F189" s="2">
        <v>455</v>
      </c>
      <c r="G189" s="2" t="s">
        <v>950</v>
      </c>
      <c r="H189" s="2">
        <f>HYPERLINK("http://fantom.gsc.riken.jp/cat/v1/#/ontologies/UBERON:0000305", "CAT_browser_link")</f>
        <v>0</v>
      </c>
      <c r="I189" s="2" t="s">
        <v>951</v>
      </c>
    </row>
    <row r="190" spans="1:9">
      <c r="A190" s="2" t="s">
        <v>952</v>
      </c>
      <c r="B190" s="2" t="s">
        <v>953</v>
      </c>
      <c r="C190" s="2" t="s">
        <v>879</v>
      </c>
      <c r="D190" s="2" t="s">
        <v>954</v>
      </c>
      <c r="E190" s="2">
        <v>5</v>
      </c>
      <c r="F190" s="2">
        <v>289</v>
      </c>
      <c r="G190" s="2" t="s">
        <v>955</v>
      </c>
      <c r="H190" s="2">
        <f>HYPERLINK("http://fantom.gsc.riken.jp/cat/v1/#/ontologies/UBERON:0000310", "CAT_browser_link")</f>
        <v>0</v>
      </c>
      <c r="I190" s="2" t="s">
        <v>956</v>
      </c>
    </row>
    <row r="191" spans="1:9">
      <c r="A191" s="2" t="s">
        <v>957</v>
      </c>
      <c r="B191" s="2" t="s">
        <v>958</v>
      </c>
      <c r="C191" s="2" t="s">
        <v>879</v>
      </c>
      <c r="D191" s="2" t="s">
        <v>959</v>
      </c>
      <c r="E191" s="2">
        <v>2</v>
      </c>
      <c r="F191" s="2">
        <v>1795</v>
      </c>
      <c r="G191" s="2" t="s">
        <v>960</v>
      </c>
      <c r="H191" s="2">
        <f>HYPERLINK("http://fantom.gsc.riken.jp/cat/v1/#/ontologies/UBERON:0000341", "CAT_browser_link")</f>
        <v>0</v>
      </c>
      <c r="I191" s="2" t="s">
        <v>961</v>
      </c>
    </row>
    <row r="192" spans="1:9">
      <c r="A192" s="2" t="s">
        <v>962</v>
      </c>
      <c r="B192" s="2" t="s">
        <v>963</v>
      </c>
      <c r="C192" s="2" t="s">
        <v>879</v>
      </c>
      <c r="D192" s="2" t="s">
        <v>964</v>
      </c>
      <c r="E192" s="2">
        <v>19</v>
      </c>
      <c r="F192" s="2">
        <v>98</v>
      </c>
      <c r="G192" s="2" t="s">
        <v>965</v>
      </c>
      <c r="H192" s="2">
        <f>HYPERLINK("http://fantom.gsc.riken.jp/cat/v1/#/ontologies/UBERON:0000344", "CAT_browser_link")</f>
        <v>0</v>
      </c>
      <c r="I192" s="2" t="s">
        <v>966</v>
      </c>
    </row>
    <row r="193" spans="1:9">
      <c r="A193" s="2" t="s">
        <v>967</v>
      </c>
      <c r="B193" s="2" t="s">
        <v>968</v>
      </c>
      <c r="C193" s="2" t="s">
        <v>879</v>
      </c>
      <c r="D193" s="2" t="s">
        <v>969</v>
      </c>
      <c r="E193" s="2">
        <v>15</v>
      </c>
      <c r="F193" s="2">
        <v>142</v>
      </c>
      <c r="G193" s="2" t="s">
        <v>970</v>
      </c>
      <c r="H193" s="2">
        <f>HYPERLINK("http://fantom.gsc.riken.jp/cat/v1/#/ontologies/UBERON:0000353", "CAT_browser_link")</f>
        <v>0</v>
      </c>
      <c r="I193" s="2" t="s">
        <v>971</v>
      </c>
    </row>
    <row r="194" spans="1:9">
      <c r="A194" s="2" t="s">
        <v>972</v>
      </c>
      <c r="B194" s="2" t="s">
        <v>973</v>
      </c>
      <c r="C194" s="2" t="s">
        <v>879</v>
      </c>
      <c r="D194" s="2" t="s">
        <v>974</v>
      </c>
      <c r="E194" s="2">
        <v>19</v>
      </c>
      <c r="F194" s="2">
        <v>4150</v>
      </c>
      <c r="G194" s="2" t="s">
        <v>975</v>
      </c>
      <c r="H194" s="2">
        <f>HYPERLINK("http://fantom.gsc.riken.jp/cat/v1/#/ontologies/UBERON:0000454", "CAT_browser_link")</f>
        <v>0</v>
      </c>
      <c r="I194" s="2" t="s">
        <v>976</v>
      </c>
    </row>
    <row r="195" spans="1:9">
      <c r="A195" s="2" t="s">
        <v>977</v>
      </c>
      <c r="B195" s="2" t="s">
        <v>978</v>
      </c>
      <c r="C195" s="2" t="s">
        <v>879</v>
      </c>
      <c r="D195" s="2" t="s">
        <v>979</v>
      </c>
      <c r="E195" s="2">
        <v>2</v>
      </c>
      <c r="F195" s="2">
        <v>7392</v>
      </c>
      <c r="G195" s="2" t="s">
        <v>980</v>
      </c>
      <c r="H195" s="2">
        <f>HYPERLINK("http://fantom.gsc.riken.jp/cat/v1/#/ontologies/UBERON:0000473", "CAT_browser_link")</f>
        <v>0</v>
      </c>
      <c r="I195" s="2" t="s">
        <v>981</v>
      </c>
    </row>
    <row r="196" spans="1:9">
      <c r="A196" s="2" t="s">
        <v>982</v>
      </c>
      <c r="B196" s="2" t="s">
        <v>983</v>
      </c>
      <c r="C196" s="2" t="s">
        <v>879</v>
      </c>
      <c r="D196" s="2" t="s">
        <v>984</v>
      </c>
      <c r="E196" s="2">
        <v>4</v>
      </c>
      <c r="F196" s="2">
        <v>504</v>
      </c>
      <c r="G196" s="2" t="s">
        <v>985</v>
      </c>
      <c r="H196" s="2">
        <f>HYPERLINK("http://fantom.gsc.riken.jp/cat/v1/#/ontologies/UBERON:0000485", "CAT_browser_link")</f>
        <v>0</v>
      </c>
      <c r="I196" s="2" t="s">
        <v>986</v>
      </c>
    </row>
    <row r="197" spans="1:9">
      <c r="A197" s="2" t="s">
        <v>987</v>
      </c>
      <c r="B197" s="2" t="s">
        <v>988</v>
      </c>
      <c r="C197" s="2" t="s">
        <v>879</v>
      </c>
      <c r="D197" s="2" t="s">
        <v>989</v>
      </c>
      <c r="E197" s="2">
        <v>21</v>
      </c>
      <c r="F197" s="2">
        <v>283</v>
      </c>
      <c r="G197" s="2" t="s">
        <v>990</v>
      </c>
      <c r="H197" s="2">
        <f>HYPERLINK("http://fantom.gsc.riken.jp/cat/v1/#/ontologies/UBERON:0000487", "CAT_browser_link")</f>
        <v>0</v>
      </c>
      <c r="I197" s="2" t="s">
        <v>991</v>
      </c>
    </row>
    <row r="198" spans="1:9">
      <c r="A198" s="2" t="s">
        <v>992</v>
      </c>
      <c r="B198" s="2" t="s">
        <v>993</v>
      </c>
      <c r="C198" s="2" t="s">
        <v>879</v>
      </c>
      <c r="D198" s="2" t="s">
        <v>994</v>
      </c>
      <c r="E198" s="2">
        <v>3</v>
      </c>
      <c r="F198" s="2">
        <v>1029</v>
      </c>
      <c r="G198" s="2" t="s">
        <v>995</v>
      </c>
      <c r="H198" s="2">
        <f>HYPERLINK("http://fantom.gsc.riken.jp/cat/v1/#/ontologies/UBERON:0000946", "CAT_browser_link")</f>
        <v>0</v>
      </c>
      <c r="I198" s="2" t="s">
        <v>996</v>
      </c>
    </row>
    <row r="199" spans="1:9">
      <c r="A199" s="2" t="s">
        <v>997</v>
      </c>
      <c r="B199" s="2" t="s">
        <v>998</v>
      </c>
      <c r="C199" s="2" t="s">
        <v>879</v>
      </c>
      <c r="D199" s="2" t="s">
        <v>999</v>
      </c>
      <c r="E199" s="2">
        <v>19</v>
      </c>
      <c r="F199" s="2">
        <v>84</v>
      </c>
      <c r="G199" s="2" t="s">
        <v>1000</v>
      </c>
      <c r="H199" s="2">
        <f>HYPERLINK("http://fantom.gsc.riken.jp/cat/v1/#/ontologies/UBERON:0000947", "CAT_browser_link")</f>
        <v>0</v>
      </c>
      <c r="I199" s="2" t="s">
        <v>1001</v>
      </c>
    </row>
    <row r="200" spans="1:9">
      <c r="A200" s="2" t="s">
        <v>1002</v>
      </c>
      <c r="B200" s="2" t="s">
        <v>1003</v>
      </c>
      <c r="C200" s="2" t="s">
        <v>879</v>
      </c>
      <c r="D200" s="2" t="s">
        <v>1004</v>
      </c>
      <c r="E200" s="2">
        <v>24</v>
      </c>
      <c r="F200" s="2">
        <v>85</v>
      </c>
      <c r="G200" s="2" t="s">
        <v>1005</v>
      </c>
      <c r="H200" s="2">
        <f>HYPERLINK("http://fantom.gsc.riken.jp/cat/v1/#/ontologies/UBERON:0000948", "CAT_browser_link")</f>
        <v>0</v>
      </c>
      <c r="I200" s="2" t="s">
        <v>1006</v>
      </c>
    </row>
    <row r="201" spans="1:9">
      <c r="A201" s="2" t="s">
        <v>1007</v>
      </c>
      <c r="B201" s="2" t="s">
        <v>1008</v>
      </c>
      <c r="C201" s="2" t="s">
        <v>879</v>
      </c>
      <c r="D201" s="2" t="s">
        <v>1009</v>
      </c>
      <c r="E201" s="2">
        <v>21</v>
      </c>
      <c r="F201" s="2">
        <v>541</v>
      </c>
      <c r="G201" s="2" t="s">
        <v>1010</v>
      </c>
      <c r="H201" s="2">
        <f>HYPERLINK("http://fantom.gsc.riken.jp/cat/v1/#/ontologies/UBERON:0000949", "CAT_browser_link")</f>
        <v>0</v>
      </c>
      <c r="I201" s="2" t="s">
        <v>1011</v>
      </c>
    </row>
    <row r="202" spans="1:9">
      <c r="A202" s="2" t="s">
        <v>1012</v>
      </c>
      <c r="B202" s="2" t="s">
        <v>1013</v>
      </c>
      <c r="C202" s="2" t="s">
        <v>879</v>
      </c>
      <c r="D202" s="2" t="s">
        <v>1014</v>
      </c>
      <c r="E202" s="2">
        <v>85</v>
      </c>
      <c r="F202" s="2">
        <v>5326</v>
      </c>
      <c r="G202" s="2" t="s">
        <v>1015</v>
      </c>
      <c r="H202" s="2">
        <f>HYPERLINK("http://fantom.gsc.riken.jp/cat/v1/#/ontologies/UBERON:0000955", "CAT_browser_link")</f>
        <v>0</v>
      </c>
      <c r="I202" s="2" t="s">
        <v>1016</v>
      </c>
    </row>
    <row r="203" spans="1:9">
      <c r="A203" s="2" t="s">
        <v>1017</v>
      </c>
      <c r="B203" s="2" t="s">
        <v>1018</v>
      </c>
      <c r="C203" s="2" t="s">
        <v>879</v>
      </c>
      <c r="D203" s="2" t="s">
        <v>1019</v>
      </c>
      <c r="E203" s="2">
        <v>35</v>
      </c>
      <c r="F203" s="2">
        <v>4328</v>
      </c>
      <c r="G203" s="2" t="s">
        <v>1020</v>
      </c>
      <c r="H203" s="2">
        <f>HYPERLINK("http://fantom.gsc.riken.jp/cat/v1/#/ontologies/UBERON:0000956", "CAT_browser_link")</f>
        <v>0</v>
      </c>
      <c r="I203" s="2" t="s">
        <v>1021</v>
      </c>
    </row>
    <row r="204" spans="1:9">
      <c r="A204" s="2" t="s">
        <v>1022</v>
      </c>
      <c r="B204" s="2" t="s">
        <v>1023</v>
      </c>
      <c r="C204" s="2" t="s">
        <v>879</v>
      </c>
      <c r="D204" s="2" t="s">
        <v>1024</v>
      </c>
      <c r="E204" s="2">
        <v>4</v>
      </c>
      <c r="F204" s="2">
        <v>62</v>
      </c>
      <c r="G204" s="2" t="s">
        <v>1025</v>
      </c>
      <c r="H204" s="2">
        <f>HYPERLINK("http://fantom.gsc.riken.jp/cat/v1/#/ontologies/UBERON:0000964", "CAT_browser_link")</f>
        <v>0</v>
      </c>
      <c r="I204" s="2" t="s">
        <v>1026</v>
      </c>
    </row>
    <row r="205" spans="1:9">
      <c r="A205" s="2" t="s">
        <v>1027</v>
      </c>
      <c r="B205" s="2" t="s">
        <v>1028</v>
      </c>
      <c r="C205" s="2" t="s">
        <v>879</v>
      </c>
      <c r="D205" s="2" t="s">
        <v>1029</v>
      </c>
      <c r="E205" s="2">
        <v>5</v>
      </c>
      <c r="F205" s="2">
        <v>375</v>
      </c>
      <c r="G205" s="2" t="s">
        <v>1030</v>
      </c>
      <c r="H205" s="2">
        <f>HYPERLINK("http://fantom.gsc.riken.jp/cat/v1/#/ontologies/UBERON:0000966", "CAT_browser_link")</f>
        <v>0</v>
      </c>
      <c r="I205" s="2" t="s">
        <v>1031</v>
      </c>
    </row>
    <row r="206" spans="1:9">
      <c r="A206" s="2" t="s">
        <v>1032</v>
      </c>
      <c r="B206" s="2" t="s">
        <v>1033</v>
      </c>
      <c r="C206" s="2" t="s">
        <v>879</v>
      </c>
      <c r="D206" s="2" t="s">
        <v>1034</v>
      </c>
      <c r="E206" s="2">
        <v>19</v>
      </c>
      <c r="F206" s="2">
        <v>117</v>
      </c>
      <c r="G206" s="2" t="s">
        <v>1035</v>
      </c>
      <c r="H206" s="2">
        <f>HYPERLINK("http://fantom.gsc.riken.jp/cat/v1/#/ontologies/UBERON:0000970", "CAT_browser_link")</f>
        <v>0</v>
      </c>
      <c r="I206" s="2" t="s">
        <v>1036</v>
      </c>
    </row>
    <row r="207" spans="1:9">
      <c r="A207" s="2" t="s">
        <v>1037</v>
      </c>
      <c r="B207" s="2" t="s">
        <v>1038</v>
      </c>
      <c r="C207" s="2" t="s">
        <v>879</v>
      </c>
      <c r="D207" s="2" t="s">
        <v>1039</v>
      </c>
      <c r="E207" s="2">
        <v>8</v>
      </c>
      <c r="F207" s="2">
        <v>256</v>
      </c>
      <c r="G207" s="2" t="s">
        <v>1040</v>
      </c>
      <c r="H207" s="2">
        <f>HYPERLINK("http://fantom.gsc.riken.jp/cat/v1/#/ontologies/UBERON:0000982", "CAT_browser_link")</f>
        <v>0</v>
      </c>
      <c r="I207" s="2" t="s">
        <v>1041</v>
      </c>
    </row>
    <row r="208" spans="1:9">
      <c r="A208" s="2" t="s">
        <v>1042</v>
      </c>
      <c r="B208" s="2" t="s">
        <v>1043</v>
      </c>
      <c r="C208" s="2" t="s">
        <v>879</v>
      </c>
      <c r="D208" s="2" t="s">
        <v>1044</v>
      </c>
      <c r="E208" s="2">
        <v>5</v>
      </c>
      <c r="F208" s="2">
        <v>2737</v>
      </c>
      <c r="G208" s="2" t="s">
        <v>1045</v>
      </c>
      <c r="H208" s="2">
        <f>HYPERLINK("http://fantom.gsc.riken.jp/cat/v1/#/ontologies/UBERON:0000988", "CAT_browser_link")</f>
        <v>0</v>
      </c>
      <c r="I208" s="2" t="s">
        <v>1046</v>
      </c>
    </row>
    <row r="209" spans="1:9">
      <c r="A209" s="2" t="s">
        <v>1047</v>
      </c>
      <c r="B209" s="2" t="s">
        <v>1048</v>
      </c>
      <c r="C209" s="2" t="s">
        <v>879</v>
      </c>
      <c r="D209" s="2" t="s">
        <v>1049</v>
      </c>
      <c r="E209" s="2">
        <v>25</v>
      </c>
      <c r="F209" s="2">
        <v>304</v>
      </c>
      <c r="G209" s="2" t="s">
        <v>1050</v>
      </c>
      <c r="H209" s="2">
        <f>HYPERLINK("http://fantom.gsc.riken.jp/cat/v1/#/ontologies/UBERON:0000990", "CAT_browser_link")</f>
        <v>0</v>
      </c>
      <c r="I209" s="2" t="s">
        <v>1051</v>
      </c>
    </row>
    <row r="210" spans="1:9">
      <c r="A210" s="2" t="s">
        <v>1052</v>
      </c>
      <c r="B210" s="2" t="s">
        <v>1053</v>
      </c>
      <c r="C210" s="2" t="s">
        <v>879</v>
      </c>
      <c r="D210" s="2" t="s">
        <v>1054</v>
      </c>
      <c r="E210" s="2">
        <v>3</v>
      </c>
      <c r="F210" s="2">
        <v>4270</v>
      </c>
      <c r="G210" s="2" t="s">
        <v>1055</v>
      </c>
      <c r="H210" s="2">
        <f>HYPERLINK("http://fantom.gsc.riken.jp/cat/v1/#/ontologies/UBERON:0000991", "CAT_browser_link")</f>
        <v>0</v>
      </c>
      <c r="I210" s="2" t="s">
        <v>1056</v>
      </c>
    </row>
    <row r="211" spans="1:9">
      <c r="A211" s="2" t="s">
        <v>1057</v>
      </c>
      <c r="B211" s="2" t="s">
        <v>1058</v>
      </c>
      <c r="C211" s="2" t="s">
        <v>879</v>
      </c>
      <c r="D211" s="2" t="s">
        <v>1059</v>
      </c>
      <c r="E211" s="2">
        <v>3</v>
      </c>
      <c r="F211" s="2">
        <v>266</v>
      </c>
      <c r="G211" s="2" t="s">
        <v>1060</v>
      </c>
      <c r="H211" s="2">
        <f>HYPERLINK("http://fantom.gsc.riken.jp/cat/v1/#/ontologies/UBERON:0000995", "CAT_browser_link")</f>
        <v>0</v>
      </c>
      <c r="I211" s="2" t="s">
        <v>1061</v>
      </c>
    </row>
    <row r="212" spans="1:9">
      <c r="A212" s="2" t="s">
        <v>1062</v>
      </c>
      <c r="B212" s="2" t="s">
        <v>1063</v>
      </c>
      <c r="C212" s="2" t="s">
        <v>879</v>
      </c>
      <c r="D212" s="2" t="s">
        <v>1064</v>
      </c>
      <c r="E212" s="2">
        <v>11</v>
      </c>
      <c r="F212" s="2">
        <v>161</v>
      </c>
      <c r="G212" s="2" t="s">
        <v>1065</v>
      </c>
      <c r="H212" s="2">
        <f>HYPERLINK("http://fantom.gsc.riken.jp/cat/v1/#/ontologies/UBERON:0001003", "CAT_browser_link")</f>
        <v>0</v>
      </c>
      <c r="I212" s="2" t="s">
        <v>1066</v>
      </c>
    </row>
    <row r="213" spans="1:9">
      <c r="A213" s="2" t="s">
        <v>1067</v>
      </c>
      <c r="B213" s="2" t="s">
        <v>1068</v>
      </c>
      <c r="C213" s="2" t="s">
        <v>879</v>
      </c>
      <c r="D213" s="2" t="s">
        <v>1069</v>
      </c>
      <c r="E213" s="2">
        <v>57</v>
      </c>
      <c r="F213" s="2">
        <v>149</v>
      </c>
      <c r="G213" s="2" t="s">
        <v>1070</v>
      </c>
      <c r="H213" s="2">
        <f>HYPERLINK("http://fantom.gsc.riken.jp/cat/v1/#/ontologies/UBERON:0001007", "CAT_browser_link")</f>
        <v>0</v>
      </c>
      <c r="I213" s="2" t="s">
        <v>1071</v>
      </c>
    </row>
    <row r="214" spans="1:9">
      <c r="A214" s="2" t="s">
        <v>1072</v>
      </c>
      <c r="B214" s="2" t="s">
        <v>1073</v>
      </c>
      <c r="C214" s="2" t="s">
        <v>879</v>
      </c>
      <c r="D214" s="2" t="s">
        <v>1074</v>
      </c>
      <c r="E214" s="2">
        <v>22</v>
      </c>
      <c r="F214" s="2">
        <v>198</v>
      </c>
      <c r="G214" s="2" t="s">
        <v>1075</v>
      </c>
      <c r="H214" s="2">
        <f>HYPERLINK("http://fantom.gsc.riken.jp/cat/v1/#/ontologies/UBERON:0001008", "CAT_browser_link")</f>
        <v>0</v>
      </c>
      <c r="I214" s="2" t="s">
        <v>1076</v>
      </c>
    </row>
    <row r="215" spans="1:9">
      <c r="A215" s="2" t="s">
        <v>1077</v>
      </c>
      <c r="B215" s="2" t="s">
        <v>1078</v>
      </c>
      <c r="C215" s="2" t="s">
        <v>879</v>
      </c>
      <c r="D215" s="2" t="s">
        <v>1079</v>
      </c>
      <c r="E215" s="2">
        <v>22</v>
      </c>
      <c r="F215" s="2">
        <v>159</v>
      </c>
      <c r="G215" s="2" t="s">
        <v>1080</v>
      </c>
      <c r="H215" s="2">
        <f>HYPERLINK("http://fantom.gsc.riken.jp/cat/v1/#/ontologies/UBERON:0001013", "CAT_browser_link")</f>
        <v>0</v>
      </c>
      <c r="I215" s="2" t="s">
        <v>1081</v>
      </c>
    </row>
    <row r="216" spans="1:9">
      <c r="A216" s="2" t="s">
        <v>1082</v>
      </c>
      <c r="B216" s="2" t="s">
        <v>1083</v>
      </c>
      <c r="C216" s="2" t="s">
        <v>879</v>
      </c>
      <c r="D216" s="2" t="s">
        <v>1084</v>
      </c>
      <c r="E216" s="2">
        <v>101</v>
      </c>
      <c r="F216" s="2">
        <v>4997</v>
      </c>
      <c r="G216" s="2" t="s">
        <v>1085</v>
      </c>
      <c r="H216" s="2">
        <f>HYPERLINK("http://fantom.gsc.riken.jp/cat/v1/#/ontologies/UBERON:0001016", "CAT_browser_link")</f>
        <v>0</v>
      </c>
      <c r="I216" s="2" t="s">
        <v>1086</v>
      </c>
    </row>
    <row r="217" spans="1:9">
      <c r="A217" s="2" t="s">
        <v>1087</v>
      </c>
      <c r="B217" s="2" t="s">
        <v>1088</v>
      </c>
      <c r="C217" s="2" t="s">
        <v>879</v>
      </c>
      <c r="D217" s="2" t="s">
        <v>1089</v>
      </c>
      <c r="E217" s="2">
        <v>3</v>
      </c>
      <c r="F217" s="2">
        <v>69</v>
      </c>
      <c r="G217" s="2" t="s">
        <v>1090</v>
      </c>
      <c r="H217" s="2">
        <f>HYPERLINK("http://fantom.gsc.riken.jp/cat/v1/#/ontologies/UBERON:0001043", "CAT_browser_link")</f>
        <v>0</v>
      </c>
      <c r="I217" s="2" t="s">
        <v>1091</v>
      </c>
    </row>
    <row r="218" spans="1:9">
      <c r="A218" s="2" t="s">
        <v>1092</v>
      </c>
      <c r="B218" s="2" t="s">
        <v>1093</v>
      </c>
      <c r="C218" s="2" t="s">
        <v>879</v>
      </c>
      <c r="D218" s="2" t="s">
        <v>1094</v>
      </c>
      <c r="E218" s="2">
        <v>6</v>
      </c>
      <c r="F218" s="2">
        <v>512</v>
      </c>
      <c r="G218" s="2" t="s">
        <v>1095</v>
      </c>
      <c r="H218" s="2">
        <f>HYPERLINK("http://fantom.gsc.riken.jp/cat/v1/#/ontologies/UBERON:0001044", "CAT_browser_link")</f>
        <v>0</v>
      </c>
      <c r="I218" s="2" t="s">
        <v>1096</v>
      </c>
    </row>
    <row r="219" spans="1:9">
      <c r="A219" s="2" t="s">
        <v>1097</v>
      </c>
      <c r="B219" s="2" t="s">
        <v>1098</v>
      </c>
      <c r="C219" s="2" t="s">
        <v>879</v>
      </c>
      <c r="D219" s="2" t="s">
        <v>1099</v>
      </c>
      <c r="E219" s="2">
        <v>2</v>
      </c>
      <c r="F219" s="2">
        <v>1281</v>
      </c>
      <c r="G219" s="2" t="s">
        <v>1100</v>
      </c>
      <c r="H219" s="2">
        <f>HYPERLINK("http://fantom.gsc.riken.jp/cat/v1/#/ontologies/UBERON:0001046", "CAT_browser_link")</f>
        <v>0</v>
      </c>
      <c r="I219" s="2" t="s">
        <v>1101</v>
      </c>
    </row>
    <row r="220" spans="1:9">
      <c r="A220" s="2" t="s">
        <v>1102</v>
      </c>
      <c r="B220" s="2" t="s">
        <v>1103</v>
      </c>
      <c r="C220" s="2" t="s">
        <v>879</v>
      </c>
      <c r="D220" s="2" t="s">
        <v>1104</v>
      </c>
      <c r="E220" s="2">
        <v>4</v>
      </c>
      <c r="F220" s="2">
        <v>757</v>
      </c>
      <c r="G220" s="2" t="s">
        <v>1105</v>
      </c>
      <c r="H220" s="2">
        <f>HYPERLINK("http://fantom.gsc.riken.jp/cat/v1/#/ontologies/UBERON:0001134", "CAT_browser_link")</f>
        <v>0</v>
      </c>
      <c r="I220" s="2" t="s">
        <v>1106</v>
      </c>
    </row>
    <row r="221" spans="1:9">
      <c r="A221" s="2" t="s">
        <v>1107</v>
      </c>
      <c r="B221" s="2" t="s">
        <v>1108</v>
      </c>
      <c r="C221" s="2" t="s">
        <v>879</v>
      </c>
      <c r="D221" s="2" t="s">
        <v>1109</v>
      </c>
      <c r="E221" s="2">
        <v>24</v>
      </c>
      <c r="F221" s="2">
        <v>71</v>
      </c>
      <c r="G221" s="2" t="s">
        <v>1110</v>
      </c>
      <c r="H221" s="2">
        <f>HYPERLINK("http://fantom.gsc.riken.jp/cat/v1/#/ontologies/UBERON:0001135", "CAT_browser_link")</f>
        <v>0</v>
      </c>
      <c r="I221" s="2" t="s">
        <v>1111</v>
      </c>
    </row>
    <row r="222" spans="1:9">
      <c r="A222" s="2" t="s">
        <v>1112</v>
      </c>
      <c r="B222" s="2" t="s">
        <v>1113</v>
      </c>
      <c r="C222" s="2" t="s">
        <v>879</v>
      </c>
      <c r="D222" s="2" t="s">
        <v>1114</v>
      </c>
      <c r="E222" s="2">
        <v>6</v>
      </c>
      <c r="F222" s="2">
        <v>324</v>
      </c>
      <c r="G222" s="2" t="s">
        <v>1115</v>
      </c>
      <c r="H222" s="2">
        <f>HYPERLINK("http://fantom.gsc.riken.jp/cat/v1/#/ontologies/UBERON:0001155", "CAT_browser_link")</f>
        <v>0</v>
      </c>
      <c r="I222" s="2" t="s">
        <v>1116</v>
      </c>
    </row>
    <row r="223" spans="1:9">
      <c r="A223" s="2" t="s">
        <v>1117</v>
      </c>
      <c r="B223" s="2" t="s">
        <v>1118</v>
      </c>
      <c r="C223" s="2" t="s">
        <v>879</v>
      </c>
      <c r="D223" s="2" t="s">
        <v>1119</v>
      </c>
      <c r="E223" s="2">
        <v>6</v>
      </c>
      <c r="F223" s="2">
        <v>440</v>
      </c>
      <c r="G223" s="2" t="s">
        <v>1120</v>
      </c>
      <c r="H223" s="2">
        <f>HYPERLINK("http://fantom.gsc.riken.jp/cat/v1/#/ontologies/UBERON:0001178", "CAT_browser_link")</f>
        <v>0</v>
      </c>
      <c r="I223" s="2" t="s">
        <v>1121</v>
      </c>
    </row>
    <row r="224" spans="1:9">
      <c r="A224" s="2" t="s">
        <v>1122</v>
      </c>
      <c r="B224" s="2" t="s">
        <v>1123</v>
      </c>
      <c r="C224" s="2" t="s">
        <v>879</v>
      </c>
      <c r="D224" s="2" t="s">
        <v>1124</v>
      </c>
      <c r="E224" s="2">
        <v>2</v>
      </c>
      <c r="F224" s="2">
        <v>161</v>
      </c>
      <c r="G224" s="2" t="s">
        <v>1125</v>
      </c>
      <c r="H224" s="2">
        <f>HYPERLINK("http://fantom.gsc.riken.jp/cat/v1/#/ontologies/UBERON:0001264", "CAT_browser_link")</f>
        <v>0</v>
      </c>
      <c r="I224" s="2" t="s">
        <v>1126</v>
      </c>
    </row>
    <row r="225" spans="1:9">
      <c r="A225" s="2" t="s">
        <v>1127</v>
      </c>
      <c r="B225" s="2" t="s">
        <v>1128</v>
      </c>
      <c r="C225" s="2" t="s">
        <v>879</v>
      </c>
      <c r="D225" s="2" t="s">
        <v>1129</v>
      </c>
      <c r="E225" s="2">
        <v>12</v>
      </c>
      <c r="F225" s="2">
        <v>148</v>
      </c>
      <c r="G225" s="2" t="s">
        <v>1130</v>
      </c>
      <c r="H225" s="2">
        <f>HYPERLINK("http://fantom.gsc.riken.jp/cat/v1/#/ontologies/UBERON:0001353", "CAT_browser_link")</f>
        <v>0</v>
      </c>
      <c r="I225" s="2" t="s">
        <v>1131</v>
      </c>
    </row>
    <row r="226" spans="1:9">
      <c r="A226" s="2" t="s">
        <v>1132</v>
      </c>
      <c r="B226" s="2" t="s">
        <v>1133</v>
      </c>
      <c r="C226" s="2" t="s">
        <v>879</v>
      </c>
      <c r="D226" s="2" t="s">
        <v>1134</v>
      </c>
      <c r="E226" s="2">
        <v>8</v>
      </c>
      <c r="F226" s="2">
        <v>318</v>
      </c>
      <c r="G226" s="2" t="s">
        <v>1135</v>
      </c>
      <c r="H226" s="2">
        <f>HYPERLINK("http://fantom.gsc.riken.jp/cat/v1/#/ontologies/UBERON:0001473", "CAT_browser_link")</f>
        <v>0</v>
      </c>
      <c r="I226" s="2" t="s">
        <v>1136</v>
      </c>
    </row>
    <row r="227" spans="1:9">
      <c r="A227" s="2" t="s">
        <v>1137</v>
      </c>
      <c r="B227" s="2" t="s">
        <v>1138</v>
      </c>
      <c r="C227" s="2" t="s">
        <v>879</v>
      </c>
      <c r="D227" s="2" t="s">
        <v>1139</v>
      </c>
      <c r="E227" s="2">
        <v>2</v>
      </c>
      <c r="F227" s="2">
        <v>1006</v>
      </c>
      <c r="G227" s="2" t="s">
        <v>1140</v>
      </c>
      <c r="H227" s="2">
        <f>HYPERLINK("http://fantom.gsc.riken.jp/cat/v1/#/ontologies/UBERON:0001556", "CAT_browser_link")</f>
        <v>0</v>
      </c>
      <c r="I227" s="2" t="s">
        <v>1141</v>
      </c>
    </row>
    <row r="228" spans="1:9">
      <c r="A228" s="2" t="s">
        <v>1142</v>
      </c>
      <c r="B228" s="2" t="s">
        <v>1143</v>
      </c>
      <c r="C228" s="2" t="s">
        <v>879</v>
      </c>
      <c r="D228" s="2" t="s">
        <v>1144</v>
      </c>
      <c r="E228" s="2">
        <v>5</v>
      </c>
      <c r="F228" s="2">
        <v>480</v>
      </c>
      <c r="G228" s="2" t="s">
        <v>1145</v>
      </c>
      <c r="H228" s="2">
        <f>HYPERLINK("http://fantom.gsc.riken.jp/cat/v1/#/ontologies/UBERON:0001557", "CAT_browser_link")</f>
        <v>0</v>
      </c>
      <c r="I228" s="2" t="s">
        <v>1146</v>
      </c>
    </row>
    <row r="229" spans="1:9">
      <c r="A229" s="2" t="s">
        <v>1147</v>
      </c>
      <c r="B229" s="2" t="s">
        <v>1148</v>
      </c>
      <c r="C229" s="2" t="s">
        <v>879</v>
      </c>
      <c r="D229" s="2" t="s">
        <v>1149</v>
      </c>
      <c r="E229" s="2">
        <v>14</v>
      </c>
      <c r="F229" s="2">
        <v>192</v>
      </c>
      <c r="G229" s="2" t="s">
        <v>1150</v>
      </c>
      <c r="H229" s="2">
        <f>HYPERLINK("http://fantom.gsc.riken.jp/cat/v1/#/ontologies/UBERON:0001558", "CAT_browser_link")</f>
        <v>0</v>
      </c>
      <c r="I229" s="2" t="s">
        <v>1151</v>
      </c>
    </row>
    <row r="230" spans="1:9">
      <c r="A230" s="2" t="s">
        <v>1152</v>
      </c>
      <c r="B230" s="2" t="s">
        <v>1153</v>
      </c>
      <c r="C230" s="2" t="s">
        <v>879</v>
      </c>
      <c r="D230" s="2" t="s">
        <v>1154</v>
      </c>
      <c r="E230" s="2">
        <v>4</v>
      </c>
      <c r="F230" s="2">
        <v>1427</v>
      </c>
      <c r="G230" s="2" t="s">
        <v>1155</v>
      </c>
      <c r="H230" s="2">
        <f>HYPERLINK("http://fantom.gsc.riken.jp/cat/v1/#/ontologies/UBERON:0001601", "CAT_browser_link")</f>
        <v>0</v>
      </c>
      <c r="I230" s="2" t="s">
        <v>1156</v>
      </c>
    </row>
    <row r="231" spans="1:9">
      <c r="A231" s="2" t="s">
        <v>1157</v>
      </c>
      <c r="B231" s="2" t="s">
        <v>1158</v>
      </c>
      <c r="C231" s="2" t="s">
        <v>879</v>
      </c>
      <c r="D231" s="2" t="s">
        <v>1159</v>
      </c>
      <c r="E231" s="2">
        <v>40</v>
      </c>
      <c r="F231" s="2">
        <v>120</v>
      </c>
      <c r="G231" s="2" t="s">
        <v>1160</v>
      </c>
      <c r="H231" s="2">
        <f>HYPERLINK("http://fantom.gsc.riken.jp/cat/v1/#/ontologies/UBERON:0001637", "CAT_browser_link")</f>
        <v>0</v>
      </c>
      <c r="I231" s="2" t="s">
        <v>1161</v>
      </c>
    </row>
    <row r="232" spans="1:9">
      <c r="A232" s="2" t="s">
        <v>1162</v>
      </c>
      <c r="B232" s="2" t="s">
        <v>1163</v>
      </c>
      <c r="C232" s="2" t="s">
        <v>879</v>
      </c>
      <c r="D232" s="2" t="s">
        <v>1164</v>
      </c>
      <c r="E232" s="2">
        <v>9</v>
      </c>
      <c r="F232" s="2">
        <v>244</v>
      </c>
      <c r="G232" s="2" t="s">
        <v>1165</v>
      </c>
      <c r="H232" s="2">
        <f>HYPERLINK("http://fantom.gsc.riken.jp/cat/v1/#/ontologies/UBERON:0001638", "CAT_browser_link")</f>
        <v>0</v>
      </c>
      <c r="I232" s="2" t="s">
        <v>1166</v>
      </c>
    </row>
    <row r="233" spans="1:9">
      <c r="A233" s="2" t="s">
        <v>1167</v>
      </c>
      <c r="B233" s="2" t="s">
        <v>1168</v>
      </c>
      <c r="C233" s="2" t="s">
        <v>879</v>
      </c>
      <c r="D233" s="2" t="s">
        <v>1169</v>
      </c>
      <c r="E233" s="2">
        <v>2</v>
      </c>
      <c r="F233" s="2">
        <v>1437</v>
      </c>
      <c r="G233" s="2" t="s">
        <v>1170</v>
      </c>
      <c r="H233" s="2">
        <f>HYPERLINK("http://fantom.gsc.riken.jp/cat/v1/#/ontologies/UBERON:0001723", "CAT_browser_link")</f>
        <v>0</v>
      </c>
      <c r="I233" s="2" t="s">
        <v>1171</v>
      </c>
    </row>
    <row r="234" spans="1:9">
      <c r="A234" s="2" t="s">
        <v>1172</v>
      </c>
      <c r="B234" s="2" t="s">
        <v>1173</v>
      </c>
      <c r="C234" s="2" t="s">
        <v>879</v>
      </c>
      <c r="D234" s="2" t="s">
        <v>1174</v>
      </c>
      <c r="E234" s="2">
        <v>6</v>
      </c>
      <c r="F234" s="2">
        <v>234</v>
      </c>
      <c r="G234" s="2" t="s">
        <v>1175</v>
      </c>
      <c r="H234" s="2">
        <f>HYPERLINK("http://fantom.gsc.riken.jp/cat/v1/#/ontologies/UBERON:0001768", "CAT_browser_link")</f>
        <v>0</v>
      </c>
      <c r="I234" s="2" t="s">
        <v>1176</v>
      </c>
    </row>
    <row r="235" spans="1:9">
      <c r="A235" s="2" t="s">
        <v>1177</v>
      </c>
      <c r="B235" s="2" t="s">
        <v>1178</v>
      </c>
      <c r="C235" s="2" t="s">
        <v>879</v>
      </c>
      <c r="D235" s="2" t="s">
        <v>1179</v>
      </c>
      <c r="E235" s="2">
        <v>4</v>
      </c>
      <c r="F235" s="2">
        <v>281</v>
      </c>
      <c r="G235" s="2" t="s">
        <v>1180</v>
      </c>
      <c r="H235" s="2">
        <f>HYPERLINK("http://fantom.gsc.riken.jp/cat/v1/#/ontologies/UBERON:0001781", "CAT_browser_link")</f>
        <v>0</v>
      </c>
      <c r="I235" s="2" t="s">
        <v>1181</v>
      </c>
    </row>
    <row r="236" spans="1:9">
      <c r="A236" s="2" t="s">
        <v>1182</v>
      </c>
      <c r="B236" s="2" t="s">
        <v>1183</v>
      </c>
      <c r="C236" s="2" t="s">
        <v>879</v>
      </c>
      <c r="D236" s="2" t="s">
        <v>1184</v>
      </c>
      <c r="E236" s="2">
        <v>13</v>
      </c>
      <c r="F236" s="2">
        <v>92</v>
      </c>
      <c r="G236" s="2" t="s">
        <v>1185</v>
      </c>
      <c r="H236" s="2">
        <f>HYPERLINK("http://fantom.gsc.riken.jp/cat/v1/#/ontologies/UBERON:0001801", "CAT_browser_link")</f>
        <v>0</v>
      </c>
      <c r="I236" s="2" t="s">
        <v>1186</v>
      </c>
    </row>
    <row r="237" spans="1:9">
      <c r="A237" s="2" t="s">
        <v>1187</v>
      </c>
      <c r="B237" s="2" t="s">
        <v>1188</v>
      </c>
      <c r="C237" s="2" t="s">
        <v>879</v>
      </c>
      <c r="D237" s="2" t="s">
        <v>1189</v>
      </c>
      <c r="E237" s="2">
        <v>2</v>
      </c>
      <c r="F237" s="2">
        <v>483</v>
      </c>
      <c r="G237" s="2" t="s">
        <v>1190</v>
      </c>
      <c r="H237" s="2">
        <f>HYPERLINK("http://fantom.gsc.riken.jp/cat/v1/#/ontologies/UBERON:0001821", "CAT_browser_link")</f>
        <v>0</v>
      </c>
      <c r="I237" s="2" t="s">
        <v>1191</v>
      </c>
    </row>
    <row r="238" spans="1:9">
      <c r="A238" s="2" t="s">
        <v>1192</v>
      </c>
      <c r="B238" s="2" t="s">
        <v>1193</v>
      </c>
      <c r="C238" s="2" t="s">
        <v>879</v>
      </c>
      <c r="D238" s="2" t="s">
        <v>1194</v>
      </c>
      <c r="E238" s="2">
        <v>16</v>
      </c>
      <c r="F238" s="2">
        <v>149</v>
      </c>
      <c r="G238" s="2" t="s">
        <v>1195</v>
      </c>
      <c r="H238" s="2">
        <f>HYPERLINK("http://fantom.gsc.riken.jp/cat/v1/#/ontologies/UBERON:0001828", "CAT_browser_link")</f>
        <v>0</v>
      </c>
      <c r="I238" s="2" t="s">
        <v>1196</v>
      </c>
    </row>
    <row r="239" spans="1:9">
      <c r="A239" s="2" t="s">
        <v>1197</v>
      </c>
      <c r="B239" s="2" t="s">
        <v>1198</v>
      </c>
      <c r="C239" s="2" t="s">
        <v>879</v>
      </c>
      <c r="D239" s="2" t="s">
        <v>1199</v>
      </c>
      <c r="E239" s="2">
        <v>3</v>
      </c>
      <c r="F239" s="2">
        <v>1033</v>
      </c>
      <c r="G239" s="2" t="s">
        <v>1200</v>
      </c>
      <c r="H239" s="2">
        <f>HYPERLINK("http://fantom.gsc.riken.jp/cat/v1/#/ontologies/UBERON:0001829", "CAT_browser_link")</f>
        <v>0</v>
      </c>
      <c r="I239" s="2" t="s">
        <v>1201</v>
      </c>
    </row>
    <row r="240" spans="1:9">
      <c r="A240" s="2" t="s">
        <v>1202</v>
      </c>
      <c r="B240" s="2" t="s">
        <v>1203</v>
      </c>
      <c r="C240" s="2" t="s">
        <v>879</v>
      </c>
      <c r="D240" s="2" t="s">
        <v>1204</v>
      </c>
      <c r="E240" s="2">
        <v>5</v>
      </c>
      <c r="F240" s="2">
        <v>3731</v>
      </c>
      <c r="G240" s="2" t="s">
        <v>1205</v>
      </c>
      <c r="H240" s="2">
        <f>HYPERLINK("http://fantom.gsc.riken.jp/cat/v1/#/ontologies/UBERON:0001870", "CAT_browser_link")</f>
        <v>0</v>
      </c>
      <c r="I240" s="2" t="s">
        <v>1206</v>
      </c>
    </row>
    <row r="241" spans="1:9">
      <c r="A241" s="2" t="s">
        <v>1207</v>
      </c>
      <c r="B241" s="2" t="s">
        <v>1208</v>
      </c>
      <c r="C241" s="2" t="s">
        <v>879</v>
      </c>
      <c r="D241" s="2" t="s">
        <v>1209</v>
      </c>
      <c r="E241" s="2">
        <v>9</v>
      </c>
      <c r="F241" s="2">
        <v>5106</v>
      </c>
      <c r="G241" s="2" t="s">
        <v>1210</v>
      </c>
      <c r="H241" s="2">
        <f>HYPERLINK("http://fantom.gsc.riken.jp/cat/v1/#/ontologies/UBERON:0001871", "CAT_browser_link")</f>
        <v>0</v>
      </c>
      <c r="I241" s="2" t="s">
        <v>1211</v>
      </c>
    </row>
    <row r="242" spans="1:9">
      <c r="A242" s="2" t="s">
        <v>1212</v>
      </c>
      <c r="B242" s="2" t="s">
        <v>1213</v>
      </c>
      <c r="C242" s="2" t="s">
        <v>879</v>
      </c>
      <c r="D242" s="2" t="s">
        <v>1214</v>
      </c>
      <c r="E242" s="2">
        <v>7</v>
      </c>
      <c r="F242" s="2">
        <v>3493</v>
      </c>
      <c r="G242" s="2" t="s">
        <v>1215</v>
      </c>
      <c r="H242" s="2">
        <f>HYPERLINK("http://fantom.gsc.riken.jp/cat/v1/#/ontologies/UBERON:0001872", "CAT_browser_link")</f>
        <v>0</v>
      </c>
      <c r="I242" s="2" t="s">
        <v>1216</v>
      </c>
    </row>
    <row r="243" spans="1:9">
      <c r="A243" s="2" t="s">
        <v>1217</v>
      </c>
      <c r="B243" s="2" t="s">
        <v>1218</v>
      </c>
      <c r="C243" s="2" t="s">
        <v>879</v>
      </c>
      <c r="D243" s="2" t="s">
        <v>1219</v>
      </c>
      <c r="E243" s="2">
        <v>3</v>
      </c>
      <c r="F243" s="2">
        <v>2606</v>
      </c>
      <c r="G243" s="2" t="s">
        <v>1220</v>
      </c>
      <c r="H243" s="2">
        <f>HYPERLINK("http://fantom.gsc.riken.jp/cat/v1/#/ontologies/UBERON:0001873", "CAT_browser_link")</f>
        <v>0</v>
      </c>
      <c r="I243" s="2" t="s">
        <v>1221</v>
      </c>
    </row>
    <row r="244" spans="1:9">
      <c r="A244" s="2" t="s">
        <v>1222</v>
      </c>
      <c r="B244" s="2" t="s">
        <v>1223</v>
      </c>
      <c r="C244" s="2" t="s">
        <v>879</v>
      </c>
      <c r="D244" s="2" t="s">
        <v>1224</v>
      </c>
      <c r="E244" s="2">
        <v>4</v>
      </c>
      <c r="F244" s="2">
        <v>2733</v>
      </c>
      <c r="G244" s="2" t="s">
        <v>1225</v>
      </c>
      <c r="H244" s="2">
        <f>HYPERLINK("http://fantom.gsc.riken.jp/cat/v1/#/ontologies/UBERON:0001874", "CAT_browser_link")</f>
        <v>0</v>
      </c>
      <c r="I244" s="2" t="s">
        <v>1226</v>
      </c>
    </row>
    <row r="245" spans="1:9">
      <c r="A245" s="2" t="s">
        <v>1227</v>
      </c>
      <c r="B245" s="2" t="s">
        <v>1228</v>
      </c>
      <c r="C245" s="2" t="s">
        <v>879</v>
      </c>
      <c r="D245" s="2" t="s">
        <v>1229</v>
      </c>
      <c r="E245" s="2">
        <v>4</v>
      </c>
      <c r="F245" s="2">
        <v>2316</v>
      </c>
      <c r="G245" s="2" t="s">
        <v>1230</v>
      </c>
      <c r="H245" s="2">
        <f>HYPERLINK("http://fantom.gsc.riken.jp/cat/v1/#/ontologies/UBERON:0001875", "CAT_browser_link")</f>
        <v>0</v>
      </c>
      <c r="I245" s="2" t="s">
        <v>1231</v>
      </c>
    </row>
    <row r="246" spans="1:9">
      <c r="A246" s="2" t="s">
        <v>1232</v>
      </c>
      <c r="B246" s="2" t="s">
        <v>1233</v>
      </c>
      <c r="C246" s="2" t="s">
        <v>879</v>
      </c>
      <c r="D246" s="2" t="s">
        <v>1234</v>
      </c>
      <c r="E246" s="2">
        <v>3</v>
      </c>
      <c r="F246" s="2">
        <v>2214</v>
      </c>
      <c r="G246" s="2" t="s">
        <v>1235</v>
      </c>
      <c r="H246" s="2">
        <f>HYPERLINK("http://fantom.gsc.riken.jp/cat/v1/#/ontologies/UBERON:0001876", "CAT_browser_link")</f>
        <v>0</v>
      </c>
      <c r="I246" s="2" t="s">
        <v>1236</v>
      </c>
    </row>
    <row r="247" spans="1:9">
      <c r="A247" s="2" t="s">
        <v>1237</v>
      </c>
      <c r="B247" s="2" t="s">
        <v>1238</v>
      </c>
      <c r="C247" s="2" t="s">
        <v>879</v>
      </c>
      <c r="D247" s="2" t="s">
        <v>1239</v>
      </c>
      <c r="E247" s="2">
        <v>64</v>
      </c>
      <c r="F247" s="2">
        <v>5377</v>
      </c>
      <c r="G247" s="2" t="s">
        <v>1240</v>
      </c>
      <c r="H247" s="2">
        <f>HYPERLINK("http://fantom.gsc.riken.jp/cat/v1/#/ontologies/UBERON:0001890", "CAT_browser_link")</f>
        <v>0</v>
      </c>
      <c r="I247" s="2" t="s">
        <v>1241</v>
      </c>
    </row>
    <row r="248" spans="1:9">
      <c r="A248" s="2" t="s">
        <v>1242</v>
      </c>
      <c r="B248" s="2" t="s">
        <v>1243</v>
      </c>
      <c r="C248" s="2" t="s">
        <v>879</v>
      </c>
      <c r="D248" s="2" t="s">
        <v>1244</v>
      </c>
      <c r="E248" s="2">
        <v>53</v>
      </c>
      <c r="F248" s="2">
        <v>5268</v>
      </c>
      <c r="G248" s="2" t="s">
        <v>1245</v>
      </c>
      <c r="H248" s="2">
        <f>HYPERLINK("http://fantom.gsc.riken.jp/cat/v1/#/ontologies/UBERON:0001893", "CAT_browser_link")</f>
        <v>0</v>
      </c>
      <c r="I248" s="2" t="s">
        <v>1246</v>
      </c>
    </row>
    <row r="249" spans="1:9">
      <c r="A249" s="2" t="s">
        <v>1247</v>
      </c>
      <c r="B249" s="2" t="s">
        <v>1248</v>
      </c>
      <c r="C249" s="2" t="s">
        <v>879</v>
      </c>
      <c r="D249" s="2" t="s">
        <v>1249</v>
      </c>
      <c r="E249" s="2">
        <v>11</v>
      </c>
      <c r="F249" s="2">
        <v>2377</v>
      </c>
      <c r="G249" s="2" t="s">
        <v>1250</v>
      </c>
      <c r="H249" s="2">
        <f>HYPERLINK("http://fantom.gsc.riken.jp/cat/v1/#/ontologies/UBERON:0001894", "CAT_browser_link")</f>
        <v>0</v>
      </c>
      <c r="I249" s="2" t="s">
        <v>1251</v>
      </c>
    </row>
    <row r="250" spans="1:9">
      <c r="A250" s="2" t="s">
        <v>1252</v>
      </c>
      <c r="B250" s="2" t="s">
        <v>1253</v>
      </c>
      <c r="C250" s="2" t="s">
        <v>879</v>
      </c>
      <c r="D250" s="2" t="s">
        <v>1254</v>
      </c>
      <c r="E250" s="2">
        <v>12</v>
      </c>
      <c r="F250" s="2">
        <v>2484</v>
      </c>
      <c r="G250" s="2" t="s">
        <v>1255</v>
      </c>
      <c r="H250" s="2">
        <f>HYPERLINK("http://fantom.gsc.riken.jp/cat/v1/#/ontologies/UBERON:0001895", "CAT_browser_link")</f>
        <v>0</v>
      </c>
      <c r="I250" s="2" t="s">
        <v>1256</v>
      </c>
    </row>
    <row r="251" spans="1:9">
      <c r="A251" s="2" t="s">
        <v>1257</v>
      </c>
      <c r="B251" s="2" t="s">
        <v>1258</v>
      </c>
      <c r="C251" s="2" t="s">
        <v>879</v>
      </c>
      <c r="D251" s="2" t="s">
        <v>1259</v>
      </c>
      <c r="E251" s="2">
        <v>4</v>
      </c>
      <c r="F251" s="2">
        <v>2262</v>
      </c>
      <c r="G251" s="2" t="s">
        <v>1260</v>
      </c>
      <c r="H251" s="2">
        <f>HYPERLINK("http://fantom.gsc.riken.jp/cat/v1/#/ontologies/UBERON:0001896", "CAT_browser_link")</f>
        <v>0</v>
      </c>
      <c r="I251" s="2" t="s">
        <v>1261</v>
      </c>
    </row>
    <row r="252" spans="1:9">
      <c r="A252" s="2" t="s">
        <v>1262</v>
      </c>
      <c r="B252" s="2" t="s">
        <v>1263</v>
      </c>
      <c r="C252" s="2" t="s">
        <v>879</v>
      </c>
      <c r="D252" s="2" t="s">
        <v>1264</v>
      </c>
      <c r="E252" s="2">
        <v>3</v>
      </c>
      <c r="F252" s="2">
        <v>2463</v>
      </c>
      <c r="G252" s="2" t="s">
        <v>1265</v>
      </c>
      <c r="H252" s="2">
        <f>HYPERLINK("http://fantom.gsc.riken.jp/cat/v1/#/ontologies/UBERON:0001905", "CAT_browser_link")</f>
        <v>0</v>
      </c>
      <c r="I252" s="2" t="s">
        <v>1266</v>
      </c>
    </row>
    <row r="253" spans="1:9">
      <c r="A253" s="2" t="s">
        <v>1267</v>
      </c>
      <c r="B253" s="2" t="s">
        <v>1268</v>
      </c>
      <c r="C253" s="2" t="s">
        <v>879</v>
      </c>
      <c r="D253" s="2" t="s">
        <v>1269</v>
      </c>
      <c r="E253" s="2">
        <v>57</v>
      </c>
      <c r="F253" s="2">
        <v>113</v>
      </c>
      <c r="G253" s="2" t="s">
        <v>1270</v>
      </c>
      <c r="H253" s="2">
        <f>HYPERLINK("http://fantom.gsc.riken.jp/cat/v1/#/ontologies/UBERON:0001981", "CAT_browser_link")</f>
        <v>0</v>
      </c>
      <c r="I253" s="2" t="s">
        <v>1271</v>
      </c>
    </row>
    <row r="254" spans="1:9">
      <c r="A254" s="2" t="s">
        <v>1272</v>
      </c>
      <c r="B254" s="2" t="s">
        <v>1273</v>
      </c>
      <c r="C254" s="2" t="s">
        <v>879</v>
      </c>
      <c r="D254" s="2" t="s">
        <v>1274</v>
      </c>
      <c r="E254" s="2">
        <v>4</v>
      </c>
      <c r="F254" s="2">
        <v>501</v>
      </c>
      <c r="G254" s="2" t="s">
        <v>1275</v>
      </c>
      <c r="H254" s="2">
        <f>HYPERLINK("http://fantom.gsc.riken.jp/cat/v1/#/ontologies/UBERON:0001987", "CAT_browser_link")</f>
        <v>0</v>
      </c>
      <c r="I254" s="2" t="s">
        <v>1276</v>
      </c>
    </row>
    <row r="255" spans="1:9">
      <c r="A255" s="2" t="s">
        <v>1277</v>
      </c>
      <c r="B255" s="2" t="s">
        <v>1278</v>
      </c>
      <c r="C255" s="2" t="s">
        <v>879</v>
      </c>
      <c r="D255" s="2" t="s">
        <v>1279</v>
      </c>
      <c r="E255" s="2">
        <v>2</v>
      </c>
      <c r="F255" s="2">
        <v>124</v>
      </c>
      <c r="G255" s="2" t="s">
        <v>1280</v>
      </c>
      <c r="H255" s="2">
        <f>HYPERLINK("http://fantom.gsc.riken.jp/cat/v1/#/ontologies/UBERON:0002012", "CAT_browser_link")</f>
        <v>0</v>
      </c>
      <c r="I255" s="2" t="s">
        <v>1281</v>
      </c>
    </row>
    <row r="256" spans="1:9">
      <c r="A256" s="2" t="s">
        <v>1282</v>
      </c>
      <c r="B256" s="2" t="s">
        <v>1283</v>
      </c>
      <c r="C256" s="2" t="s">
        <v>879</v>
      </c>
      <c r="D256" s="2" t="s">
        <v>1284</v>
      </c>
      <c r="E256" s="2">
        <v>6</v>
      </c>
      <c r="F256" s="2">
        <v>3250</v>
      </c>
      <c r="G256" s="2" t="s">
        <v>1285</v>
      </c>
      <c r="H256" s="2">
        <f>HYPERLINK("http://fantom.gsc.riken.jp/cat/v1/#/ontologies/UBERON:0002021", "CAT_browser_link")</f>
        <v>0</v>
      </c>
      <c r="I256" s="2" t="s">
        <v>1286</v>
      </c>
    </row>
    <row r="257" spans="1:9">
      <c r="A257" s="2" t="s">
        <v>1287</v>
      </c>
      <c r="B257" s="2" t="s">
        <v>1288</v>
      </c>
      <c r="C257" s="2" t="s">
        <v>879</v>
      </c>
      <c r="D257" s="2" t="s">
        <v>1289</v>
      </c>
      <c r="E257" s="2">
        <v>16</v>
      </c>
      <c r="F257" s="2">
        <v>2637</v>
      </c>
      <c r="G257" s="2" t="s">
        <v>1290</v>
      </c>
      <c r="H257" s="2">
        <f>HYPERLINK("http://fantom.gsc.riken.jp/cat/v1/#/ontologies/UBERON:0002028", "CAT_browser_link")</f>
        <v>0</v>
      </c>
      <c r="I257" s="2" t="s">
        <v>1291</v>
      </c>
    </row>
    <row r="258" spans="1:9">
      <c r="A258" s="2" t="s">
        <v>1292</v>
      </c>
      <c r="B258" s="2" t="s">
        <v>1293</v>
      </c>
      <c r="C258" s="2" t="s">
        <v>879</v>
      </c>
      <c r="D258" s="2" t="s">
        <v>1294</v>
      </c>
      <c r="E258" s="2">
        <v>7</v>
      </c>
      <c r="F258" s="2">
        <v>1996</v>
      </c>
      <c r="G258" s="2" t="s">
        <v>1295</v>
      </c>
      <c r="H258" s="2">
        <f>HYPERLINK("http://fantom.gsc.riken.jp/cat/v1/#/ontologies/UBERON:0002037", "CAT_browser_link")</f>
        <v>0</v>
      </c>
      <c r="I258" s="2" t="s">
        <v>1296</v>
      </c>
    </row>
    <row r="259" spans="1:9">
      <c r="A259" s="2" t="s">
        <v>1297</v>
      </c>
      <c r="B259" s="2" t="s">
        <v>1298</v>
      </c>
      <c r="C259" s="2" t="s">
        <v>879</v>
      </c>
      <c r="D259" s="2" t="s">
        <v>1299</v>
      </c>
      <c r="E259" s="2">
        <v>4</v>
      </c>
      <c r="F259" s="2">
        <v>2888</v>
      </c>
      <c r="G259" s="2" t="s">
        <v>1300</v>
      </c>
      <c r="H259" s="2">
        <f>HYPERLINK("http://fantom.gsc.riken.jp/cat/v1/#/ontologies/UBERON:0002038", "CAT_browser_link")</f>
        <v>0</v>
      </c>
      <c r="I259" s="2" t="s">
        <v>1301</v>
      </c>
    </row>
    <row r="260" spans="1:9">
      <c r="A260" s="2" t="s">
        <v>1302</v>
      </c>
      <c r="B260" s="2" t="s">
        <v>1303</v>
      </c>
      <c r="C260" s="2" t="s">
        <v>879</v>
      </c>
      <c r="D260" s="2" t="s">
        <v>1304</v>
      </c>
      <c r="E260" s="2">
        <v>2</v>
      </c>
      <c r="F260" s="2">
        <v>1397</v>
      </c>
      <c r="G260" s="2" t="s">
        <v>1305</v>
      </c>
      <c r="H260" s="2">
        <f>HYPERLINK("http://fantom.gsc.riken.jp/cat/v1/#/ontologies/UBERON:0002046", "CAT_browser_link")</f>
        <v>0</v>
      </c>
      <c r="I260" s="2" t="s">
        <v>1306</v>
      </c>
    </row>
    <row r="261" spans="1:9">
      <c r="A261" s="2" t="s">
        <v>1307</v>
      </c>
      <c r="B261" s="2" t="s">
        <v>1308</v>
      </c>
      <c r="C261" s="2" t="s">
        <v>879</v>
      </c>
      <c r="D261" s="2" t="s">
        <v>1309</v>
      </c>
      <c r="E261" s="2">
        <v>8</v>
      </c>
      <c r="F261" s="2">
        <v>322</v>
      </c>
      <c r="G261" s="2" t="s">
        <v>1310</v>
      </c>
      <c r="H261" s="2">
        <f>HYPERLINK("http://fantom.gsc.riken.jp/cat/v1/#/ontologies/UBERON:0002048", "CAT_browser_link")</f>
        <v>0</v>
      </c>
      <c r="I261" s="2" t="s">
        <v>1311</v>
      </c>
    </row>
    <row r="262" spans="1:9">
      <c r="A262" s="2" t="s">
        <v>1312</v>
      </c>
      <c r="B262" s="2" t="s">
        <v>1313</v>
      </c>
      <c r="C262" s="2" t="s">
        <v>879</v>
      </c>
      <c r="D262" s="2" t="s">
        <v>1314</v>
      </c>
      <c r="E262" s="2">
        <v>5</v>
      </c>
      <c r="F262" s="2">
        <v>217</v>
      </c>
      <c r="G262" s="2" t="s">
        <v>1315</v>
      </c>
      <c r="H262" s="2">
        <f>HYPERLINK("http://fantom.gsc.riken.jp/cat/v1/#/ontologies/UBERON:0002066", "CAT_browser_link")</f>
        <v>0</v>
      </c>
      <c r="I262" s="2" t="s">
        <v>1316</v>
      </c>
    </row>
    <row r="263" spans="1:9">
      <c r="A263" s="2" t="s">
        <v>1317</v>
      </c>
      <c r="B263" s="2" t="s">
        <v>1318</v>
      </c>
      <c r="C263" s="2" t="s">
        <v>879</v>
      </c>
      <c r="D263" s="2" t="s">
        <v>1319</v>
      </c>
      <c r="E263" s="2">
        <v>9</v>
      </c>
      <c r="F263" s="2">
        <v>112</v>
      </c>
      <c r="G263" s="2" t="s">
        <v>1320</v>
      </c>
      <c r="H263" s="2">
        <f>HYPERLINK("http://fantom.gsc.riken.jp/cat/v1/#/ontologies/UBERON:0002067", "CAT_browser_link")</f>
        <v>0</v>
      </c>
      <c r="I263" s="2" t="s">
        <v>1321</v>
      </c>
    </row>
    <row r="264" spans="1:9">
      <c r="A264" s="2" t="s">
        <v>1322</v>
      </c>
      <c r="B264" s="2" t="s">
        <v>1323</v>
      </c>
      <c r="C264" s="2" t="s">
        <v>879</v>
      </c>
      <c r="D264" s="2" t="s">
        <v>1324</v>
      </c>
      <c r="E264" s="2">
        <v>6</v>
      </c>
      <c r="F264" s="2">
        <v>392</v>
      </c>
      <c r="G264" s="2" t="s">
        <v>1325</v>
      </c>
      <c r="H264" s="2">
        <f>HYPERLINK("http://fantom.gsc.riken.jp/cat/v1/#/ontologies/UBERON:0002075", "CAT_browser_link")</f>
        <v>0</v>
      </c>
      <c r="I264" s="2" t="s">
        <v>1326</v>
      </c>
    </row>
    <row r="265" spans="1:9">
      <c r="A265" s="2" t="s">
        <v>1327</v>
      </c>
      <c r="B265" s="2" t="s">
        <v>1328</v>
      </c>
      <c r="C265" s="2" t="s">
        <v>879</v>
      </c>
      <c r="D265" s="2" t="s">
        <v>1329</v>
      </c>
      <c r="E265" s="2">
        <v>2</v>
      </c>
      <c r="F265" s="2">
        <v>674</v>
      </c>
      <c r="G265" s="2" t="s">
        <v>1330</v>
      </c>
      <c r="H265" s="2">
        <f>HYPERLINK("http://fantom.gsc.riken.jp/cat/v1/#/ontologies/UBERON:0002081", "CAT_browser_link")</f>
        <v>0</v>
      </c>
      <c r="I265" s="2" t="s">
        <v>1331</v>
      </c>
    </row>
    <row r="266" spans="1:9">
      <c r="A266" s="2" t="s">
        <v>1332</v>
      </c>
      <c r="B266" s="2" t="s">
        <v>1333</v>
      </c>
      <c r="C266" s="2" t="s">
        <v>879</v>
      </c>
      <c r="D266" s="2" t="s">
        <v>1334</v>
      </c>
      <c r="E266" s="2">
        <v>26</v>
      </c>
      <c r="F266" s="2">
        <v>61</v>
      </c>
      <c r="G266" s="2" t="s">
        <v>1335</v>
      </c>
      <c r="H266" s="2">
        <f>HYPERLINK("http://fantom.gsc.riken.jp/cat/v1/#/ontologies/UBERON:0002097", "CAT_browser_link")</f>
        <v>0</v>
      </c>
      <c r="I266" s="2" t="s">
        <v>1336</v>
      </c>
    </row>
    <row r="267" spans="1:9">
      <c r="A267" s="2" t="s">
        <v>1337</v>
      </c>
      <c r="B267" s="2" t="s">
        <v>1338</v>
      </c>
      <c r="C267" s="2" t="s">
        <v>879</v>
      </c>
      <c r="D267" s="2" t="s">
        <v>1339</v>
      </c>
      <c r="E267" s="2">
        <v>2</v>
      </c>
      <c r="F267" s="2">
        <v>796</v>
      </c>
      <c r="G267" s="2" t="s">
        <v>1340</v>
      </c>
      <c r="H267" s="2">
        <f>HYPERLINK("http://fantom.gsc.riken.jp/cat/v1/#/ontologies/UBERON:0002106", "CAT_browser_link")</f>
        <v>0</v>
      </c>
      <c r="I267" s="2" t="s">
        <v>1341</v>
      </c>
    </row>
    <row r="268" spans="1:9">
      <c r="A268" s="2" t="s">
        <v>1342</v>
      </c>
      <c r="B268" s="2" t="s">
        <v>1343</v>
      </c>
      <c r="C268" s="2" t="s">
        <v>879</v>
      </c>
      <c r="D268" s="2" t="s">
        <v>1344</v>
      </c>
      <c r="E268" s="2">
        <v>12</v>
      </c>
      <c r="F268" s="2">
        <v>348</v>
      </c>
      <c r="G268" s="2" t="s">
        <v>1345</v>
      </c>
      <c r="H268" s="2">
        <f>HYPERLINK("http://fantom.gsc.riken.jp/cat/v1/#/ontologies/UBERON:0002107", "CAT_browser_link")</f>
        <v>0</v>
      </c>
      <c r="I268" s="2" t="s">
        <v>1346</v>
      </c>
    </row>
    <row r="269" spans="1:9">
      <c r="A269" s="2" t="s">
        <v>1347</v>
      </c>
      <c r="B269" s="2" t="s">
        <v>1348</v>
      </c>
      <c r="C269" s="2" t="s">
        <v>879</v>
      </c>
      <c r="D269" s="2" t="s">
        <v>1349</v>
      </c>
      <c r="E269" s="2">
        <v>3</v>
      </c>
      <c r="F269" s="2">
        <v>1630</v>
      </c>
      <c r="G269" s="2" t="s">
        <v>1350</v>
      </c>
      <c r="H269" s="2">
        <f>HYPERLINK("http://fantom.gsc.riken.jp/cat/v1/#/ontologies/UBERON:0002108", "CAT_browser_link")</f>
        <v>0</v>
      </c>
      <c r="I269" s="2" t="s">
        <v>1351</v>
      </c>
    </row>
    <row r="270" spans="1:9">
      <c r="A270" s="2" t="s">
        <v>1352</v>
      </c>
      <c r="B270" s="2" t="s">
        <v>1353</v>
      </c>
      <c r="C270" s="2" t="s">
        <v>879</v>
      </c>
      <c r="D270" s="2" t="s">
        <v>1354</v>
      </c>
      <c r="E270" s="2">
        <v>16</v>
      </c>
      <c r="F270" s="2">
        <v>252</v>
      </c>
      <c r="G270" s="2" t="s">
        <v>1355</v>
      </c>
      <c r="H270" s="2">
        <f>HYPERLINK("http://fantom.gsc.riken.jp/cat/v1/#/ontologies/UBERON:0002113", "CAT_browser_link")</f>
        <v>0</v>
      </c>
      <c r="I270" s="2" t="s">
        <v>1356</v>
      </c>
    </row>
    <row r="271" spans="1:9">
      <c r="A271" s="2" t="s">
        <v>1357</v>
      </c>
      <c r="B271" s="2" t="s">
        <v>1358</v>
      </c>
      <c r="C271" s="2" t="s">
        <v>879</v>
      </c>
      <c r="D271" s="2" t="s">
        <v>1359</v>
      </c>
      <c r="E271" s="2">
        <v>2</v>
      </c>
      <c r="F271" s="2">
        <v>1169</v>
      </c>
      <c r="G271" s="2" t="s">
        <v>1360</v>
      </c>
      <c r="H271" s="2">
        <f>HYPERLINK("http://fantom.gsc.riken.jp/cat/v1/#/ontologies/UBERON:0002133", "CAT_browser_link")</f>
        <v>0</v>
      </c>
      <c r="I271" s="2" t="s">
        <v>1361</v>
      </c>
    </row>
    <row r="272" spans="1:9">
      <c r="A272" s="2" t="s">
        <v>1362</v>
      </c>
      <c r="B272" s="2" t="s">
        <v>1363</v>
      </c>
      <c r="C272" s="2" t="s">
        <v>879</v>
      </c>
      <c r="D272" s="2" t="s">
        <v>1364</v>
      </c>
      <c r="E272" s="2">
        <v>4</v>
      </c>
      <c r="F272" s="2">
        <v>2402</v>
      </c>
      <c r="G272" s="2" t="s">
        <v>1365</v>
      </c>
      <c r="H272" s="2">
        <f>HYPERLINK("http://fantom.gsc.riken.jp/cat/v1/#/ontologies/UBERON:0002148", "CAT_browser_link")</f>
        <v>0</v>
      </c>
      <c r="I272" s="2" t="s">
        <v>1366</v>
      </c>
    </row>
    <row r="273" spans="1:9">
      <c r="A273" s="2" t="s">
        <v>1367</v>
      </c>
      <c r="B273" s="2" t="s">
        <v>1368</v>
      </c>
      <c r="C273" s="2" t="s">
        <v>879</v>
      </c>
      <c r="D273" s="2" t="s">
        <v>1369</v>
      </c>
      <c r="E273" s="2">
        <v>5</v>
      </c>
      <c r="F273" s="2">
        <v>185</v>
      </c>
      <c r="G273" s="2" t="s">
        <v>1370</v>
      </c>
      <c r="H273" s="2">
        <f>HYPERLINK("http://fantom.gsc.riken.jp/cat/v1/#/ontologies/UBERON:0002185", "CAT_browser_link")</f>
        <v>0</v>
      </c>
      <c r="I273" s="2" t="s">
        <v>1371</v>
      </c>
    </row>
    <row r="274" spans="1:9">
      <c r="A274" s="2" t="s">
        <v>1372</v>
      </c>
      <c r="B274" s="2" t="s">
        <v>1373</v>
      </c>
      <c r="C274" s="2" t="s">
        <v>879</v>
      </c>
      <c r="D274" s="2" t="s">
        <v>1374</v>
      </c>
      <c r="E274" s="2">
        <v>115</v>
      </c>
      <c r="F274" s="2">
        <v>2046</v>
      </c>
      <c r="G274" s="2" t="s">
        <v>1375</v>
      </c>
      <c r="H274" s="2">
        <f>HYPERLINK("http://fantom.gsc.riken.jp/cat/v1/#/ontologies/UBERON:0002193", "CAT_browser_link")</f>
        <v>0</v>
      </c>
      <c r="I274" s="2" t="s">
        <v>1376</v>
      </c>
    </row>
    <row r="275" spans="1:9">
      <c r="A275" s="2" t="s">
        <v>1377</v>
      </c>
      <c r="B275" s="2" t="s">
        <v>1378</v>
      </c>
      <c r="C275" s="2" t="s">
        <v>879</v>
      </c>
      <c r="D275" s="2" t="s">
        <v>1379</v>
      </c>
      <c r="E275" s="2">
        <v>5</v>
      </c>
      <c r="F275" s="2">
        <v>1850</v>
      </c>
      <c r="G275" s="2" t="s">
        <v>1380</v>
      </c>
      <c r="H275" s="2">
        <f>HYPERLINK("http://fantom.gsc.riken.jp/cat/v1/#/ontologies/UBERON:0002240", "CAT_browser_link")</f>
        <v>0</v>
      </c>
      <c r="I275" s="2" t="s">
        <v>1381</v>
      </c>
    </row>
    <row r="276" spans="1:9">
      <c r="A276" s="2" t="s">
        <v>1382</v>
      </c>
      <c r="B276" s="2" t="s">
        <v>1383</v>
      </c>
      <c r="C276" s="2" t="s">
        <v>879</v>
      </c>
      <c r="D276" s="2" t="s">
        <v>1384</v>
      </c>
      <c r="E276" s="2">
        <v>3</v>
      </c>
      <c r="F276" s="2">
        <v>166</v>
      </c>
      <c r="G276" s="2" t="s">
        <v>1385</v>
      </c>
      <c r="H276" s="2">
        <f>HYPERLINK("http://fantom.gsc.riken.jp/cat/v1/#/ontologies/UBERON:0002242", "CAT_browser_link")</f>
        <v>0</v>
      </c>
      <c r="I276" s="2" t="s">
        <v>1386</v>
      </c>
    </row>
    <row r="277" spans="1:9">
      <c r="A277" s="2" t="s">
        <v>1387</v>
      </c>
      <c r="B277" s="2" t="s">
        <v>1388</v>
      </c>
      <c r="C277" s="2" t="s">
        <v>879</v>
      </c>
      <c r="D277" s="2" t="s">
        <v>1389</v>
      </c>
      <c r="E277" s="2">
        <v>3</v>
      </c>
      <c r="F277" s="2">
        <v>109</v>
      </c>
      <c r="G277" s="2" t="s">
        <v>1390</v>
      </c>
      <c r="H277" s="2">
        <f>HYPERLINK("http://fantom.gsc.riken.jp/cat/v1/#/ontologies/UBERON:0002294", "CAT_browser_link")</f>
        <v>0</v>
      </c>
      <c r="I277" s="2" t="s">
        <v>1391</v>
      </c>
    </row>
    <row r="278" spans="1:9">
      <c r="A278" s="2" t="s">
        <v>1392</v>
      </c>
      <c r="B278" s="2" t="s">
        <v>1393</v>
      </c>
      <c r="C278" s="2" t="s">
        <v>879</v>
      </c>
      <c r="D278" s="2" t="s">
        <v>1394</v>
      </c>
      <c r="E278" s="2">
        <v>9</v>
      </c>
      <c r="F278" s="2">
        <v>2611</v>
      </c>
      <c r="G278" s="2" t="s">
        <v>1395</v>
      </c>
      <c r="H278" s="2">
        <f>HYPERLINK("http://fantom.gsc.riken.jp/cat/v1/#/ontologies/UBERON:0002298", "CAT_browser_link")</f>
        <v>0</v>
      </c>
      <c r="I278" s="2" t="s">
        <v>1396</v>
      </c>
    </row>
    <row r="279" spans="1:9">
      <c r="A279" s="2" t="s">
        <v>1397</v>
      </c>
      <c r="B279" s="2" t="s">
        <v>1398</v>
      </c>
      <c r="C279" s="2" t="s">
        <v>879</v>
      </c>
      <c r="D279" s="2" t="s">
        <v>1399</v>
      </c>
      <c r="E279" s="2">
        <v>20</v>
      </c>
      <c r="F279" s="2">
        <v>4261</v>
      </c>
      <c r="G279" s="2" t="s">
        <v>1400</v>
      </c>
      <c r="H279" s="2">
        <f>HYPERLINK("http://fantom.gsc.riken.jp/cat/v1/#/ontologies/UBERON:0002308", "CAT_browser_link")</f>
        <v>0</v>
      </c>
      <c r="I279" s="2" t="s">
        <v>1401</v>
      </c>
    </row>
    <row r="280" spans="1:9">
      <c r="A280" s="2" t="s">
        <v>1402</v>
      </c>
      <c r="B280" s="2" t="s">
        <v>1403</v>
      </c>
      <c r="C280" s="2" t="s">
        <v>879</v>
      </c>
      <c r="D280" s="2" t="s">
        <v>1404</v>
      </c>
      <c r="E280" s="2">
        <v>18</v>
      </c>
      <c r="F280" s="2">
        <v>253</v>
      </c>
      <c r="G280" s="2" t="s">
        <v>1405</v>
      </c>
      <c r="H280" s="2">
        <f>HYPERLINK("http://fantom.gsc.riken.jp/cat/v1/#/ontologies/UBERON:0002323", "CAT_browser_link")</f>
        <v>0</v>
      </c>
      <c r="I280" s="2" t="s">
        <v>1406</v>
      </c>
    </row>
    <row r="281" spans="1:9">
      <c r="A281" s="2" t="s">
        <v>1407</v>
      </c>
      <c r="B281" s="2" t="s">
        <v>1408</v>
      </c>
      <c r="C281" s="2" t="s">
        <v>879</v>
      </c>
      <c r="D281" s="2" t="s">
        <v>1409</v>
      </c>
      <c r="E281" s="2">
        <v>8</v>
      </c>
      <c r="F281" s="2">
        <v>64</v>
      </c>
      <c r="G281" s="2" t="s">
        <v>1410</v>
      </c>
      <c r="H281" s="2">
        <f>HYPERLINK("http://fantom.gsc.riken.jp/cat/v1/#/ontologies/UBERON:0002331", "CAT_browser_link")</f>
        <v>0</v>
      </c>
      <c r="I281" s="2" t="s">
        <v>1411</v>
      </c>
    </row>
    <row r="282" spans="1:9">
      <c r="A282" s="2" t="s">
        <v>1412</v>
      </c>
      <c r="B282" s="2" t="s">
        <v>1413</v>
      </c>
      <c r="C282" s="2" t="s">
        <v>879</v>
      </c>
      <c r="D282" s="2" t="s">
        <v>1414</v>
      </c>
      <c r="E282" s="2">
        <v>9</v>
      </c>
      <c r="F282" s="2">
        <v>26</v>
      </c>
      <c r="G282" s="2" t="s">
        <v>1415</v>
      </c>
      <c r="H282" s="2">
        <f>HYPERLINK("http://fantom.gsc.riken.jp/cat/v1/#/ontologies/UBERON:0002342", "CAT_browser_link")</f>
        <v>0</v>
      </c>
      <c r="I282" s="2" t="s">
        <v>1416</v>
      </c>
    </row>
    <row r="283" spans="1:9">
      <c r="A283" s="2" t="s">
        <v>1417</v>
      </c>
      <c r="B283" s="2" t="s">
        <v>1418</v>
      </c>
      <c r="C283" s="2" t="s">
        <v>879</v>
      </c>
      <c r="D283" s="2" t="s">
        <v>1419</v>
      </c>
      <c r="E283" s="2">
        <v>23</v>
      </c>
      <c r="F283" s="2">
        <v>148</v>
      </c>
      <c r="G283" s="2" t="s">
        <v>1420</v>
      </c>
      <c r="H283" s="2">
        <f>HYPERLINK("http://fantom.gsc.riken.jp/cat/v1/#/ontologies/UBERON:0002365", "CAT_browser_link")</f>
        <v>0</v>
      </c>
      <c r="I283" s="2" t="s">
        <v>1421</v>
      </c>
    </row>
    <row r="284" spans="1:9">
      <c r="A284" s="2" t="s">
        <v>1422</v>
      </c>
      <c r="B284" s="2" t="s">
        <v>1423</v>
      </c>
      <c r="C284" s="2" t="s">
        <v>879</v>
      </c>
      <c r="D284" s="2" t="s">
        <v>77</v>
      </c>
      <c r="E284" s="2">
        <v>9</v>
      </c>
      <c r="F284" s="2">
        <v>103</v>
      </c>
      <c r="G284" s="2" t="s">
        <v>1424</v>
      </c>
      <c r="H284" s="2">
        <f>HYPERLINK("http://fantom.gsc.riken.jp/cat/v1/#/ontologies/UBERON:0002367", "CAT_browser_link")</f>
        <v>0</v>
      </c>
      <c r="I284" s="2" t="s">
        <v>1425</v>
      </c>
    </row>
    <row r="285" spans="1:9">
      <c r="A285" s="2" t="s">
        <v>1426</v>
      </c>
      <c r="B285" s="2" t="s">
        <v>1427</v>
      </c>
      <c r="C285" s="2" t="s">
        <v>879</v>
      </c>
      <c r="D285" s="2" t="s">
        <v>1428</v>
      </c>
      <c r="E285" s="2">
        <v>22</v>
      </c>
      <c r="F285" s="2">
        <v>441</v>
      </c>
      <c r="G285" s="2" t="s">
        <v>1429</v>
      </c>
      <c r="H285" s="2">
        <f>HYPERLINK("http://fantom.gsc.riken.jp/cat/v1/#/ontologies/UBERON:0002368", "CAT_browser_link")</f>
        <v>0</v>
      </c>
      <c r="I285" s="2" t="s">
        <v>1430</v>
      </c>
    </row>
    <row r="286" spans="1:9">
      <c r="A286" s="2" t="s">
        <v>1431</v>
      </c>
      <c r="B286" s="2" t="s">
        <v>1432</v>
      </c>
      <c r="C286" s="2" t="s">
        <v>879</v>
      </c>
      <c r="D286" s="2" t="s">
        <v>1433</v>
      </c>
      <c r="E286" s="2">
        <v>2</v>
      </c>
      <c r="F286" s="2">
        <v>1802</v>
      </c>
      <c r="G286" s="2" t="s">
        <v>1434</v>
      </c>
      <c r="H286" s="2">
        <f>HYPERLINK("http://fantom.gsc.riken.jp/cat/v1/#/ontologies/UBERON:0002370", "CAT_browser_link")</f>
        <v>0</v>
      </c>
      <c r="I286" s="2" t="s">
        <v>1435</v>
      </c>
    </row>
    <row r="287" spans="1:9">
      <c r="A287" s="2" t="s">
        <v>1436</v>
      </c>
      <c r="B287" s="2" t="s">
        <v>1437</v>
      </c>
      <c r="C287" s="2" t="s">
        <v>879</v>
      </c>
      <c r="D287" s="2" t="s">
        <v>1438</v>
      </c>
      <c r="E287" s="2">
        <v>78</v>
      </c>
      <c r="F287" s="2">
        <v>26</v>
      </c>
      <c r="G287" s="2" t="s">
        <v>1439</v>
      </c>
      <c r="H287" s="2">
        <f>HYPERLINK("http://fantom.gsc.riken.jp/cat/v1/#/ontologies/UBERON:0002385", "CAT_browser_link")</f>
        <v>0</v>
      </c>
      <c r="I287" s="2" t="s">
        <v>1440</v>
      </c>
    </row>
    <row r="288" spans="1:9">
      <c r="A288" s="2" t="s">
        <v>1441</v>
      </c>
      <c r="B288" s="2" t="s">
        <v>1442</v>
      </c>
      <c r="C288" s="2" t="s">
        <v>879</v>
      </c>
      <c r="D288" s="2" t="s">
        <v>1443</v>
      </c>
      <c r="E288" s="2">
        <v>105</v>
      </c>
      <c r="F288" s="2">
        <v>2497</v>
      </c>
      <c r="G288" s="2" t="s">
        <v>1444</v>
      </c>
      <c r="H288" s="2">
        <f>HYPERLINK("http://fantom.gsc.riken.jp/cat/v1/#/ontologies/UBERON:0002390", "CAT_browser_link")</f>
        <v>0</v>
      </c>
      <c r="I288" s="2" t="s">
        <v>1445</v>
      </c>
    </row>
    <row r="289" spans="1:9">
      <c r="A289" s="2" t="s">
        <v>1446</v>
      </c>
      <c r="B289" s="2" t="s">
        <v>1447</v>
      </c>
      <c r="C289" s="2" t="s">
        <v>879</v>
      </c>
      <c r="D289" s="2" t="s">
        <v>1448</v>
      </c>
      <c r="E289" s="2">
        <v>111</v>
      </c>
      <c r="F289" s="2">
        <v>1782</v>
      </c>
      <c r="G289" s="2" t="s">
        <v>1449</v>
      </c>
      <c r="H289" s="2">
        <f>HYPERLINK("http://fantom.gsc.riken.jp/cat/v1/#/ontologies/UBERON:0002405", "CAT_browser_link")</f>
        <v>0</v>
      </c>
      <c r="I289" s="2" t="s">
        <v>1450</v>
      </c>
    </row>
    <row r="290" spans="1:9">
      <c r="A290" s="2" t="s">
        <v>1451</v>
      </c>
      <c r="B290" s="2" t="s">
        <v>1452</v>
      </c>
      <c r="C290" s="2" t="s">
        <v>879</v>
      </c>
      <c r="D290" s="2" t="s">
        <v>1453</v>
      </c>
      <c r="E290" s="2">
        <v>31</v>
      </c>
      <c r="F290" s="2">
        <v>44</v>
      </c>
      <c r="G290" s="2" t="s">
        <v>1454</v>
      </c>
      <c r="H290" s="2">
        <f>HYPERLINK("http://fantom.gsc.riken.jp/cat/v1/#/ontologies/UBERON:0002416", "CAT_browser_link")</f>
        <v>0</v>
      </c>
      <c r="I290" s="2" t="s">
        <v>1455</v>
      </c>
    </row>
    <row r="291" spans="1:9">
      <c r="A291" s="2" t="s">
        <v>1456</v>
      </c>
      <c r="B291" s="2" t="s">
        <v>1457</v>
      </c>
      <c r="C291" s="2" t="s">
        <v>879</v>
      </c>
      <c r="D291" s="2" t="s">
        <v>1458</v>
      </c>
      <c r="E291" s="2">
        <v>4</v>
      </c>
      <c r="F291" s="2">
        <v>2409</v>
      </c>
      <c r="G291" s="2" t="s">
        <v>1459</v>
      </c>
      <c r="H291" s="2">
        <f>HYPERLINK("http://fantom.gsc.riken.jp/cat/v1/#/ontologies/UBERON:0002421", "CAT_browser_link")</f>
        <v>0</v>
      </c>
      <c r="I291" s="2" t="s">
        <v>1460</v>
      </c>
    </row>
    <row r="292" spans="1:9">
      <c r="A292" s="2" t="s">
        <v>1461</v>
      </c>
      <c r="B292" s="2" t="s">
        <v>1462</v>
      </c>
      <c r="C292" s="2" t="s">
        <v>879</v>
      </c>
      <c r="D292" s="2" t="s">
        <v>1463</v>
      </c>
      <c r="E292" s="2">
        <v>13</v>
      </c>
      <c r="F292" s="2">
        <v>343</v>
      </c>
      <c r="G292" s="2" t="s">
        <v>1464</v>
      </c>
      <c r="H292" s="2">
        <f>HYPERLINK("http://fantom.gsc.riken.jp/cat/v1/#/ontologies/UBERON:0002423", "CAT_browser_link")</f>
        <v>0</v>
      </c>
      <c r="I292" s="2" t="s">
        <v>1465</v>
      </c>
    </row>
    <row r="293" spans="1:9">
      <c r="A293" s="2" t="s">
        <v>1466</v>
      </c>
      <c r="B293" s="2" t="s">
        <v>1467</v>
      </c>
      <c r="C293" s="2" t="s">
        <v>879</v>
      </c>
      <c r="D293" s="2" t="s">
        <v>1468</v>
      </c>
      <c r="E293" s="2">
        <v>8</v>
      </c>
      <c r="F293" s="2">
        <v>3671</v>
      </c>
      <c r="G293" s="2" t="s">
        <v>1469</v>
      </c>
      <c r="H293" s="2">
        <f>HYPERLINK("http://fantom.gsc.riken.jp/cat/v1/#/ontologies/UBERON:0002435", "CAT_browser_link")</f>
        <v>0</v>
      </c>
      <c r="I293" s="2" t="s">
        <v>1470</v>
      </c>
    </row>
    <row r="294" spans="1:9">
      <c r="A294" s="2" t="s">
        <v>1471</v>
      </c>
      <c r="B294" s="2" t="s">
        <v>1472</v>
      </c>
      <c r="C294" s="2" t="s">
        <v>879</v>
      </c>
      <c r="D294" s="2" t="s">
        <v>1473</v>
      </c>
      <c r="E294" s="2">
        <v>15</v>
      </c>
      <c r="F294" s="2">
        <v>174</v>
      </c>
      <c r="G294" s="2" t="s">
        <v>1474</v>
      </c>
      <c r="H294" s="2">
        <f>HYPERLINK("http://fantom.gsc.riken.jp/cat/v1/#/ontologies/UBERON:0002465", "CAT_browser_link")</f>
        <v>0</v>
      </c>
      <c r="I294" s="2" t="s">
        <v>1475</v>
      </c>
    </row>
    <row r="295" spans="1:9">
      <c r="A295" s="2" t="s">
        <v>1476</v>
      </c>
      <c r="B295" s="2" t="s">
        <v>1477</v>
      </c>
      <c r="C295" s="2" t="s">
        <v>879</v>
      </c>
      <c r="D295" s="2" t="s">
        <v>1478</v>
      </c>
      <c r="E295" s="2">
        <v>4</v>
      </c>
      <c r="F295" s="2">
        <v>3203</v>
      </c>
      <c r="G295" s="2" t="s">
        <v>1479</v>
      </c>
      <c r="H295" s="2">
        <f>HYPERLINK("http://fantom.gsc.riken.jp/cat/v1/#/ontologies/UBERON:0002702", "CAT_browser_link")</f>
        <v>0</v>
      </c>
      <c r="I295" s="2" t="s">
        <v>1480</v>
      </c>
    </row>
    <row r="296" spans="1:9">
      <c r="A296" s="2" t="s">
        <v>1481</v>
      </c>
      <c r="B296" s="2" t="s">
        <v>1482</v>
      </c>
      <c r="C296" s="2" t="s">
        <v>879</v>
      </c>
      <c r="D296" s="2" t="s">
        <v>1483</v>
      </c>
      <c r="E296" s="2">
        <v>4</v>
      </c>
      <c r="F296" s="2">
        <v>5638</v>
      </c>
      <c r="G296" s="2" t="s">
        <v>1484</v>
      </c>
      <c r="H296" s="2">
        <f>HYPERLINK("http://fantom.gsc.riken.jp/cat/v1/#/ontologies/UBERON:0002771", "CAT_browser_link")</f>
        <v>0</v>
      </c>
      <c r="I296" s="2" t="s">
        <v>1485</v>
      </c>
    </row>
    <row r="297" spans="1:9">
      <c r="A297" s="2" t="s">
        <v>1486</v>
      </c>
      <c r="B297" s="2" t="s">
        <v>1487</v>
      </c>
      <c r="C297" s="2" t="s">
        <v>879</v>
      </c>
      <c r="D297" s="2" t="s">
        <v>1488</v>
      </c>
      <c r="E297" s="2">
        <v>7</v>
      </c>
      <c r="F297" s="2">
        <v>809</v>
      </c>
      <c r="G297" s="2" t="s">
        <v>1489</v>
      </c>
      <c r="H297" s="2">
        <f>HYPERLINK("http://fantom.gsc.riken.jp/cat/v1/#/ontologies/UBERON:0003124", "CAT_browser_link")</f>
        <v>0</v>
      </c>
      <c r="I297" s="2" t="s">
        <v>1490</v>
      </c>
    </row>
    <row r="298" spans="1:9">
      <c r="A298" s="2" t="s">
        <v>1491</v>
      </c>
      <c r="B298" s="2" t="s">
        <v>1492</v>
      </c>
      <c r="C298" s="2" t="s">
        <v>879</v>
      </c>
      <c r="D298" s="2" t="s">
        <v>1493</v>
      </c>
      <c r="E298" s="2">
        <v>7</v>
      </c>
      <c r="F298" s="2">
        <v>141</v>
      </c>
      <c r="G298" s="2" t="s">
        <v>1494</v>
      </c>
      <c r="H298" s="2">
        <f>HYPERLINK("http://fantom.gsc.riken.jp/cat/v1/#/ontologies/UBERON:0003126", "CAT_browser_link")</f>
        <v>0</v>
      </c>
      <c r="I298" s="2" t="s">
        <v>1495</v>
      </c>
    </row>
    <row r="299" spans="1:9">
      <c r="A299" s="2" t="s">
        <v>1496</v>
      </c>
      <c r="B299" s="2" t="s">
        <v>1497</v>
      </c>
      <c r="C299" s="2" t="s">
        <v>879</v>
      </c>
      <c r="D299" s="2" t="s">
        <v>1498</v>
      </c>
      <c r="E299" s="2">
        <v>16</v>
      </c>
      <c r="F299" s="2">
        <v>744</v>
      </c>
      <c r="G299" s="2" t="s">
        <v>1499</v>
      </c>
      <c r="H299" s="2">
        <f>HYPERLINK("http://fantom.gsc.riken.jp/cat/v1/#/ontologies/UBERON:0003133", "CAT_browser_link")</f>
        <v>0</v>
      </c>
      <c r="I299" s="2" t="s">
        <v>1500</v>
      </c>
    </row>
    <row r="300" spans="1:9">
      <c r="A300" s="2" t="s">
        <v>1501</v>
      </c>
      <c r="B300" s="2" t="s">
        <v>1502</v>
      </c>
      <c r="C300" s="2" t="s">
        <v>879</v>
      </c>
      <c r="D300" s="2" t="s">
        <v>1503</v>
      </c>
      <c r="E300" s="2">
        <v>9</v>
      </c>
      <c r="F300" s="2">
        <v>282</v>
      </c>
      <c r="G300" s="2" t="s">
        <v>1504</v>
      </c>
      <c r="H300" s="2">
        <f>HYPERLINK("http://fantom.gsc.riken.jp/cat/v1/#/ontologies/UBERON:0003134", "CAT_browser_link")</f>
        <v>0</v>
      </c>
      <c r="I300" s="2" t="s">
        <v>1505</v>
      </c>
    </row>
    <row r="301" spans="1:9">
      <c r="A301" s="2" t="s">
        <v>1506</v>
      </c>
      <c r="B301" s="2" t="s">
        <v>1507</v>
      </c>
      <c r="C301" s="2" t="s">
        <v>879</v>
      </c>
      <c r="D301" s="2" t="s">
        <v>1508</v>
      </c>
      <c r="E301" s="2">
        <v>7</v>
      </c>
      <c r="F301" s="2">
        <v>1779</v>
      </c>
      <c r="G301" s="2" t="s">
        <v>1509</v>
      </c>
      <c r="H301" s="2">
        <f>HYPERLINK("http://fantom.gsc.riken.jp/cat/v1/#/ontologies/UBERON:0003135", "CAT_browser_link")</f>
        <v>0</v>
      </c>
      <c r="I301" s="2" t="s">
        <v>1510</v>
      </c>
    </row>
    <row r="302" spans="1:9">
      <c r="A302" s="2" t="s">
        <v>1511</v>
      </c>
      <c r="B302" s="2" t="s">
        <v>1512</v>
      </c>
      <c r="C302" s="2" t="s">
        <v>879</v>
      </c>
      <c r="D302" s="2" t="s">
        <v>1513</v>
      </c>
      <c r="E302" s="2">
        <v>9</v>
      </c>
      <c r="F302" s="2">
        <v>688</v>
      </c>
      <c r="G302" s="2" t="s">
        <v>1514</v>
      </c>
      <c r="H302" s="2">
        <f>HYPERLINK("http://fantom.gsc.riken.jp/cat/v1/#/ontologies/UBERON:0003350", "CAT_browser_link")</f>
        <v>0</v>
      </c>
      <c r="I302" s="2" t="s">
        <v>1515</v>
      </c>
    </row>
    <row r="303" spans="1:9">
      <c r="A303" s="2" t="s">
        <v>1516</v>
      </c>
      <c r="B303" s="2" t="s">
        <v>1517</v>
      </c>
      <c r="C303" s="2" t="s">
        <v>879</v>
      </c>
      <c r="D303" s="2" t="s">
        <v>1518</v>
      </c>
      <c r="E303" s="2">
        <v>5</v>
      </c>
      <c r="F303" s="2">
        <v>143</v>
      </c>
      <c r="G303" s="2" t="s">
        <v>1519</v>
      </c>
      <c r="H303" s="2">
        <f>HYPERLINK("http://fantom.gsc.riken.jp/cat/v1/#/ontologies/UBERON:0003498", "CAT_browser_link")</f>
        <v>0</v>
      </c>
      <c r="I303" s="2" t="s">
        <v>1520</v>
      </c>
    </row>
    <row r="304" spans="1:9">
      <c r="A304" s="2" t="s">
        <v>1521</v>
      </c>
      <c r="B304" s="2" t="s">
        <v>1522</v>
      </c>
      <c r="C304" s="2" t="s">
        <v>879</v>
      </c>
      <c r="D304" s="2" t="s">
        <v>1523</v>
      </c>
      <c r="E304" s="2">
        <v>7</v>
      </c>
      <c r="F304" s="2">
        <v>129</v>
      </c>
      <c r="G304" s="2" t="s">
        <v>1524</v>
      </c>
      <c r="H304" s="2">
        <f>HYPERLINK("http://fantom.gsc.riken.jp/cat/v1/#/ontologies/UBERON:0003513", "CAT_browser_link")</f>
        <v>0</v>
      </c>
      <c r="I304" s="2" t="s">
        <v>1525</v>
      </c>
    </row>
    <row r="305" spans="1:9">
      <c r="A305" s="2" t="s">
        <v>1526</v>
      </c>
      <c r="B305" s="2" t="s">
        <v>1527</v>
      </c>
      <c r="C305" s="2" t="s">
        <v>879</v>
      </c>
      <c r="D305" s="2" t="s">
        <v>1528</v>
      </c>
      <c r="E305" s="2">
        <v>55</v>
      </c>
      <c r="F305" s="2">
        <v>5233</v>
      </c>
      <c r="G305" s="2" t="s">
        <v>1529</v>
      </c>
      <c r="H305" s="2">
        <f>HYPERLINK("http://fantom.gsc.riken.jp/cat/v1/#/ontologies/UBERON:0003528", "CAT_browser_link")</f>
        <v>0</v>
      </c>
      <c r="I305" s="2" t="s">
        <v>1530</v>
      </c>
    </row>
    <row r="306" spans="1:9">
      <c r="A306" s="2" t="s">
        <v>1531</v>
      </c>
      <c r="B306" s="2" t="s">
        <v>1532</v>
      </c>
      <c r="C306" s="2" t="s">
        <v>879</v>
      </c>
      <c r="D306" s="2" t="s">
        <v>1533</v>
      </c>
      <c r="E306" s="2">
        <v>17</v>
      </c>
      <c r="F306" s="2">
        <v>116</v>
      </c>
      <c r="G306" s="2" t="s">
        <v>1534</v>
      </c>
      <c r="H306" s="2">
        <f>HYPERLINK("http://fantom.gsc.riken.jp/cat/v1/#/ontologies/UBERON:0003729", "CAT_browser_link")</f>
        <v>0</v>
      </c>
      <c r="I306" s="2" t="s">
        <v>1535</v>
      </c>
    </row>
    <row r="307" spans="1:9">
      <c r="A307" s="2" t="s">
        <v>1536</v>
      </c>
      <c r="B307" s="2" t="s">
        <v>1537</v>
      </c>
      <c r="C307" s="2" t="s">
        <v>879</v>
      </c>
      <c r="D307" s="2" t="s">
        <v>1538</v>
      </c>
      <c r="E307" s="2">
        <v>4</v>
      </c>
      <c r="F307" s="2">
        <v>49</v>
      </c>
      <c r="G307" s="2" t="s">
        <v>1539</v>
      </c>
      <c r="H307" s="2">
        <f>HYPERLINK("http://fantom.gsc.riken.jp/cat/v1/#/ontologies/UBERON:0003891", "CAT_browser_link")</f>
        <v>0</v>
      </c>
      <c r="I307" s="2" t="s">
        <v>1540</v>
      </c>
    </row>
    <row r="308" spans="1:9">
      <c r="A308" s="2" t="s">
        <v>1541</v>
      </c>
      <c r="B308" s="2" t="s">
        <v>1542</v>
      </c>
      <c r="C308" s="2" t="s">
        <v>879</v>
      </c>
      <c r="D308" s="2" t="s">
        <v>1543</v>
      </c>
      <c r="E308" s="2">
        <v>17</v>
      </c>
      <c r="F308" s="2">
        <v>241</v>
      </c>
      <c r="G308" s="2" t="s">
        <v>1544</v>
      </c>
      <c r="H308" s="2">
        <f>HYPERLINK("http://fantom.gsc.riken.jp/cat/v1/#/ontologies/UBERON:0003929", "CAT_browser_link")</f>
        <v>0</v>
      </c>
      <c r="I308" s="2" t="s">
        <v>1545</v>
      </c>
    </row>
    <row r="309" spans="1:9">
      <c r="A309" s="2" t="s">
        <v>1546</v>
      </c>
      <c r="B309" s="2" t="s">
        <v>1547</v>
      </c>
      <c r="C309" s="2" t="s">
        <v>879</v>
      </c>
      <c r="D309" s="2" t="s">
        <v>1548</v>
      </c>
      <c r="E309" s="2">
        <v>4</v>
      </c>
      <c r="F309" s="2">
        <v>474</v>
      </c>
      <c r="G309" s="2" t="s">
        <v>1549</v>
      </c>
      <c r="H309" s="2">
        <f>HYPERLINK("http://fantom.gsc.riken.jp/cat/v1/#/ontologies/UBERON:0003975", "CAT_browser_link")</f>
        <v>0</v>
      </c>
      <c r="I309" s="2" t="s">
        <v>1550</v>
      </c>
    </row>
    <row r="310" spans="1:9">
      <c r="A310" s="2" t="s">
        <v>1551</v>
      </c>
      <c r="B310" s="2" t="s">
        <v>1552</v>
      </c>
      <c r="C310" s="2" t="s">
        <v>879</v>
      </c>
      <c r="D310" s="2" t="s">
        <v>1553</v>
      </c>
      <c r="E310" s="2">
        <v>43</v>
      </c>
      <c r="F310" s="2">
        <v>208</v>
      </c>
      <c r="G310" s="2" t="s">
        <v>1554</v>
      </c>
      <c r="H310" s="2">
        <f>HYPERLINK("http://fantom.gsc.riken.jp/cat/v1/#/ontologies/UBERON:0004122", "CAT_browser_link")</f>
        <v>0</v>
      </c>
      <c r="I310" s="2" t="s">
        <v>1555</v>
      </c>
    </row>
    <row r="311" spans="1:9">
      <c r="A311" s="2" t="s">
        <v>1556</v>
      </c>
      <c r="B311" s="2" t="s">
        <v>1557</v>
      </c>
      <c r="C311" s="2" t="s">
        <v>879</v>
      </c>
      <c r="D311" s="2" t="s">
        <v>1558</v>
      </c>
      <c r="E311" s="2">
        <v>3</v>
      </c>
      <c r="F311" s="2">
        <v>52</v>
      </c>
      <c r="G311" s="2" t="s">
        <v>1559</v>
      </c>
      <c r="H311" s="2">
        <f>HYPERLINK("http://fantom.gsc.riken.jp/cat/v1/#/ontologies/UBERON:0004145", "CAT_browser_link")</f>
        <v>0</v>
      </c>
      <c r="I311" s="2" t="s">
        <v>1560</v>
      </c>
    </row>
    <row r="312" spans="1:9">
      <c r="A312" s="2" t="s">
        <v>1561</v>
      </c>
      <c r="B312" s="2" t="s">
        <v>1562</v>
      </c>
      <c r="C312" s="2" t="s">
        <v>879</v>
      </c>
      <c r="D312" s="2" t="s">
        <v>1563</v>
      </c>
      <c r="E312" s="2">
        <v>3</v>
      </c>
      <c r="F312" s="2">
        <v>525</v>
      </c>
      <c r="G312" s="2" t="s">
        <v>1564</v>
      </c>
      <c r="H312" s="2">
        <f>HYPERLINK("http://fantom.gsc.riken.jp/cat/v1/#/ontologies/UBERON:0004151", "CAT_browser_link")</f>
        <v>0</v>
      </c>
      <c r="I312" s="2" t="s">
        <v>1565</v>
      </c>
    </row>
    <row r="313" spans="1:9">
      <c r="A313" s="2" t="s">
        <v>1566</v>
      </c>
      <c r="B313" s="2" t="s">
        <v>1567</v>
      </c>
      <c r="C313" s="2" t="s">
        <v>879</v>
      </c>
      <c r="D313" s="2" t="s">
        <v>1568</v>
      </c>
      <c r="E313" s="2">
        <v>4</v>
      </c>
      <c r="F313" s="2">
        <v>1075</v>
      </c>
      <c r="G313" s="2" t="s">
        <v>1569</v>
      </c>
      <c r="H313" s="2">
        <f>HYPERLINK("http://fantom.gsc.riken.jp/cat/v1/#/ontologies/UBERON:0004177", "CAT_browser_link")</f>
        <v>0</v>
      </c>
      <c r="I313" s="2" t="s">
        <v>1570</v>
      </c>
    </row>
    <row r="314" spans="1:9">
      <c r="A314" s="2" t="s">
        <v>1571</v>
      </c>
      <c r="B314" s="2" t="s">
        <v>1572</v>
      </c>
      <c r="C314" s="2" t="s">
        <v>879</v>
      </c>
      <c r="D314" s="2" t="s">
        <v>1573</v>
      </c>
      <c r="E314" s="2">
        <v>10</v>
      </c>
      <c r="F314" s="2">
        <v>264</v>
      </c>
      <c r="G314" s="2" t="s">
        <v>1574</v>
      </c>
      <c r="H314" s="2">
        <f>HYPERLINK("http://fantom.gsc.riken.jp/cat/v1/#/ontologies/UBERON:0004225", "CAT_browser_link")</f>
        <v>0</v>
      </c>
      <c r="I314" s="2" t="s">
        <v>1575</v>
      </c>
    </row>
    <row r="315" spans="1:9">
      <c r="A315" s="2" t="s">
        <v>1576</v>
      </c>
      <c r="B315" s="2" t="s">
        <v>1577</v>
      </c>
      <c r="C315" s="2" t="s">
        <v>879</v>
      </c>
      <c r="D315" s="2" t="s">
        <v>1578</v>
      </c>
      <c r="E315" s="2">
        <v>31</v>
      </c>
      <c r="F315" s="2">
        <v>116</v>
      </c>
      <c r="G315" s="2" t="s">
        <v>1579</v>
      </c>
      <c r="H315" s="2">
        <f>HYPERLINK("http://fantom.gsc.riken.jp/cat/v1/#/ontologies/UBERON:0004573", "CAT_browser_link")</f>
        <v>0</v>
      </c>
      <c r="I315" s="2" t="s">
        <v>1580</v>
      </c>
    </row>
    <row r="316" spans="1:9">
      <c r="A316" s="2" t="s">
        <v>1581</v>
      </c>
      <c r="B316" s="2" t="s">
        <v>1582</v>
      </c>
      <c r="C316" s="2" t="s">
        <v>879</v>
      </c>
      <c r="D316" s="2" t="s">
        <v>1583</v>
      </c>
      <c r="E316" s="2">
        <v>12</v>
      </c>
      <c r="F316" s="2">
        <v>297</v>
      </c>
      <c r="G316" s="2" t="s">
        <v>1584</v>
      </c>
      <c r="H316" s="2">
        <f>HYPERLINK("http://fantom.gsc.riken.jp/cat/v1/#/ontologies/UBERON:0004807", "CAT_browser_link")</f>
        <v>0</v>
      </c>
      <c r="I316" s="2" t="s">
        <v>1585</v>
      </c>
    </row>
    <row r="317" spans="1:9">
      <c r="A317" s="2" t="s">
        <v>1586</v>
      </c>
      <c r="B317" s="2" t="s">
        <v>1587</v>
      </c>
      <c r="C317" s="2" t="s">
        <v>879</v>
      </c>
      <c r="D317" s="2" t="s">
        <v>1588</v>
      </c>
      <c r="E317" s="2">
        <v>8</v>
      </c>
      <c r="F317" s="2">
        <v>385</v>
      </c>
      <c r="G317" s="2" t="s">
        <v>1589</v>
      </c>
      <c r="H317" s="2">
        <f>HYPERLINK("http://fantom.gsc.riken.jp/cat/v1/#/ontologies/UBERON:0004871", "CAT_browser_link")</f>
        <v>0</v>
      </c>
      <c r="I317" s="2" t="s">
        <v>1590</v>
      </c>
    </row>
    <row r="318" spans="1:9">
      <c r="A318" s="2" t="s">
        <v>1591</v>
      </c>
      <c r="B318" s="2" t="s">
        <v>1592</v>
      </c>
      <c r="C318" s="2" t="s">
        <v>879</v>
      </c>
      <c r="D318" s="2" t="s">
        <v>1593</v>
      </c>
      <c r="E318" s="2">
        <v>10</v>
      </c>
      <c r="F318" s="2">
        <v>149</v>
      </c>
      <c r="G318" s="2" t="s">
        <v>1594</v>
      </c>
      <c r="H318" s="2">
        <f>HYPERLINK("http://fantom.gsc.riken.jp/cat/v1/#/ontologies/UBERON:0004875", "CAT_browser_link")</f>
        <v>0</v>
      </c>
      <c r="I318" s="2" t="s">
        <v>1595</v>
      </c>
    </row>
    <row r="319" spans="1:9">
      <c r="A319" s="2" t="s">
        <v>1596</v>
      </c>
      <c r="B319" s="2" t="s">
        <v>1597</v>
      </c>
      <c r="C319" s="2" t="s">
        <v>879</v>
      </c>
      <c r="D319" s="2" t="s">
        <v>1598</v>
      </c>
      <c r="E319" s="2">
        <v>10</v>
      </c>
      <c r="F319" s="2">
        <v>125</v>
      </c>
      <c r="G319" s="2" t="s">
        <v>1599</v>
      </c>
      <c r="H319" s="2">
        <f>HYPERLINK("http://fantom.gsc.riken.jp/cat/v1/#/ontologies/UBERON:0004876", "CAT_browser_link")</f>
        <v>0</v>
      </c>
      <c r="I319" s="2" t="s">
        <v>1600</v>
      </c>
    </row>
    <row r="320" spans="1:9">
      <c r="A320" s="2" t="s">
        <v>1601</v>
      </c>
      <c r="B320" s="2" t="s">
        <v>1602</v>
      </c>
      <c r="C320" s="2" t="s">
        <v>879</v>
      </c>
      <c r="D320" s="2" t="s">
        <v>1603</v>
      </c>
      <c r="E320" s="2">
        <v>20</v>
      </c>
      <c r="F320" s="2">
        <v>190</v>
      </c>
      <c r="G320" s="2" t="s">
        <v>1604</v>
      </c>
      <c r="H320" s="2">
        <f>HYPERLINK("http://fantom.gsc.riken.jp/cat/v1/#/ontologies/UBERON:0005153", "CAT_browser_link")</f>
        <v>0</v>
      </c>
      <c r="I320" s="2" t="s">
        <v>1605</v>
      </c>
    </row>
    <row r="321" spans="1:9">
      <c r="A321" s="2" t="s">
        <v>1606</v>
      </c>
      <c r="B321" s="2" t="s">
        <v>1607</v>
      </c>
      <c r="C321" s="2" t="s">
        <v>879</v>
      </c>
      <c r="D321" s="2" t="s">
        <v>1608</v>
      </c>
      <c r="E321" s="2">
        <v>29</v>
      </c>
      <c r="F321" s="2">
        <v>100</v>
      </c>
      <c r="G321" s="2" t="s">
        <v>1609</v>
      </c>
      <c r="H321" s="2">
        <f>HYPERLINK("http://fantom.gsc.riken.jp/cat/v1/#/ontologies/UBERON:0005157", "CAT_browser_link")</f>
        <v>0</v>
      </c>
      <c r="I321" s="2" t="s">
        <v>1610</v>
      </c>
    </row>
    <row r="322" spans="1:9">
      <c r="A322" s="2" t="s">
        <v>1611</v>
      </c>
      <c r="B322" s="2" t="s">
        <v>1612</v>
      </c>
      <c r="C322" s="2" t="s">
        <v>879</v>
      </c>
      <c r="D322" s="2" t="s">
        <v>1613</v>
      </c>
      <c r="E322" s="2">
        <v>21</v>
      </c>
      <c r="F322" s="2">
        <v>194</v>
      </c>
      <c r="G322" s="2" t="s">
        <v>1614</v>
      </c>
      <c r="H322" s="2">
        <f>HYPERLINK("http://fantom.gsc.riken.jp/cat/v1/#/ontologies/UBERON:0005181", "CAT_browser_link")</f>
        <v>0</v>
      </c>
      <c r="I322" s="2" t="s">
        <v>1615</v>
      </c>
    </row>
    <row r="323" spans="1:9">
      <c r="A323" s="2" t="s">
        <v>1616</v>
      </c>
      <c r="B323" s="2" t="s">
        <v>1617</v>
      </c>
      <c r="C323" s="2" t="s">
        <v>879</v>
      </c>
      <c r="D323" s="2" t="s">
        <v>1618</v>
      </c>
      <c r="E323" s="2">
        <v>7</v>
      </c>
      <c r="F323" s="2">
        <v>3275</v>
      </c>
      <c r="G323" s="2" t="s">
        <v>1619</v>
      </c>
      <c r="H323" s="2">
        <f>HYPERLINK("http://fantom.gsc.riken.jp/cat/v1/#/ontologies/UBERON:0005382", "CAT_browser_link")</f>
        <v>0</v>
      </c>
      <c r="I323" s="2" t="s">
        <v>1620</v>
      </c>
    </row>
    <row r="324" spans="1:9">
      <c r="A324" s="2" t="s">
        <v>1621</v>
      </c>
      <c r="B324" s="2" t="s">
        <v>1622</v>
      </c>
      <c r="C324" s="2" t="s">
        <v>879</v>
      </c>
      <c r="D324" s="2" t="s">
        <v>1623</v>
      </c>
      <c r="E324" s="2">
        <v>10</v>
      </c>
      <c r="F324" s="2">
        <v>124</v>
      </c>
      <c r="G324" s="2" t="s">
        <v>1624</v>
      </c>
      <c r="H324" s="2">
        <f>HYPERLINK("http://fantom.gsc.riken.jp/cat/v1/#/ontologies/UBERON:0005399", "CAT_browser_link")</f>
        <v>0</v>
      </c>
      <c r="I324" s="2" t="s">
        <v>1625</v>
      </c>
    </row>
    <row r="325" spans="1:9">
      <c r="A325" s="2" t="s">
        <v>1626</v>
      </c>
      <c r="B325" s="2" t="s">
        <v>1627</v>
      </c>
      <c r="C325" s="2" t="s">
        <v>879</v>
      </c>
      <c r="D325" s="2" t="s">
        <v>1628</v>
      </c>
      <c r="E325" s="2">
        <v>2</v>
      </c>
      <c r="F325" s="2">
        <v>378</v>
      </c>
      <c r="G325" s="2" t="s">
        <v>1629</v>
      </c>
      <c r="H325" s="2">
        <f>HYPERLINK("http://fantom.gsc.riken.jp/cat/v1/#/ontologies/UBERON:0005406", "CAT_browser_link")</f>
        <v>0</v>
      </c>
      <c r="I325" s="2" t="s">
        <v>1630</v>
      </c>
    </row>
    <row r="326" spans="1:9">
      <c r="A326" s="2" t="s">
        <v>1631</v>
      </c>
      <c r="B326" s="2" t="s">
        <v>1632</v>
      </c>
      <c r="C326" s="2" t="s">
        <v>879</v>
      </c>
      <c r="D326" s="2" t="s">
        <v>1633</v>
      </c>
      <c r="E326" s="2">
        <v>13</v>
      </c>
      <c r="F326" s="2">
        <v>1075</v>
      </c>
      <c r="G326" s="2" t="s">
        <v>1634</v>
      </c>
      <c r="H326" s="2">
        <f>HYPERLINK("http://fantom.gsc.riken.jp/cat/v1/#/ontologies/UBERON:0005409", "CAT_browser_link")</f>
        <v>0</v>
      </c>
      <c r="I326" s="2" t="s">
        <v>1635</v>
      </c>
    </row>
    <row r="327" spans="1:9">
      <c r="A327" s="2" t="s">
        <v>1636</v>
      </c>
      <c r="B327" s="2" t="s">
        <v>1637</v>
      </c>
      <c r="C327" s="2" t="s">
        <v>879</v>
      </c>
      <c r="D327" s="2" t="s">
        <v>1638</v>
      </c>
      <c r="E327" s="2">
        <v>44</v>
      </c>
      <c r="F327" s="2">
        <v>164</v>
      </c>
      <c r="G327" s="2" t="s">
        <v>1639</v>
      </c>
      <c r="H327" s="2">
        <f>HYPERLINK("http://fantom.gsc.riken.jp/cat/v1/#/ontologies/UBERON:0005911", "CAT_browser_link")</f>
        <v>0</v>
      </c>
      <c r="I327" s="2" t="s">
        <v>1640</v>
      </c>
    </row>
    <row r="328" spans="1:9">
      <c r="A328" s="2" t="s">
        <v>1641</v>
      </c>
      <c r="B328" s="2" t="s">
        <v>1642</v>
      </c>
      <c r="C328" s="2" t="s">
        <v>879</v>
      </c>
      <c r="D328" s="2" t="s">
        <v>1643</v>
      </c>
      <c r="E328" s="2">
        <v>8</v>
      </c>
      <c r="F328" s="2">
        <v>65</v>
      </c>
      <c r="G328" s="2" t="s">
        <v>1644</v>
      </c>
      <c r="H328" s="2">
        <f>HYPERLINK("http://fantom.gsc.riken.jp/cat/v1/#/ontologies/UBERON:0006876", "CAT_browser_link")</f>
        <v>0</v>
      </c>
      <c r="I328" s="2" t="s">
        <v>1645</v>
      </c>
    </row>
    <row r="329" spans="1:9">
      <c r="A329" s="2" t="s">
        <v>1646</v>
      </c>
      <c r="B329" s="2" t="s">
        <v>1647</v>
      </c>
      <c r="C329" s="2" t="s">
        <v>879</v>
      </c>
      <c r="D329" s="2" t="s">
        <v>1648</v>
      </c>
      <c r="E329" s="2">
        <v>24</v>
      </c>
      <c r="F329" s="2">
        <v>244</v>
      </c>
      <c r="G329" s="2" t="s">
        <v>1649</v>
      </c>
      <c r="H329" s="2">
        <f>HYPERLINK("http://fantom.gsc.riken.jp/cat/v1/#/ontologies/UBERON:0006914", "CAT_browser_link")</f>
        <v>0</v>
      </c>
      <c r="I329" s="2" t="s">
        <v>1650</v>
      </c>
    </row>
    <row r="330" spans="1:9">
      <c r="A330" s="2" t="s">
        <v>1651</v>
      </c>
      <c r="B330" s="2" t="s">
        <v>1652</v>
      </c>
      <c r="C330" s="2" t="s">
        <v>879</v>
      </c>
      <c r="D330" s="2" t="s">
        <v>1653</v>
      </c>
      <c r="E330" s="2">
        <v>3</v>
      </c>
      <c r="F330" s="2">
        <v>1570</v>
      </c>
      <c r="G330" s="2" t="s">
        <v>1654</v>
      </c>
      <c r="H330" s="2">
        <f>HYPERLINK("http://fantom.gsc.riken.jp/cat/v1/#/ontologies/UBERON:0006947", "CAT_browser_link")</f>
        <v>0</v>
      </c>
      <c r="I330" s="2" t="s">
        <v>1655</v>
      </c>
    </row>
    <row r="331" spans="1:9">
      <c r="A331" s="2" t="s">
        <v>1656</v>
      </c>
      <c r="B331" s="2" t="s">
        <v>1657</v>
      </c>
      <c r="C331" s="2" t="s">
        <v>879</v>
      </c>
      <c r="D331" s="2" t="s">
        <v>1658</v>
      </c>
      <c r="E331" s="2">
        <v>23</v>
      </c>
      <c r="F331" s="2">
        <v>146</v>
      </c>
      <c r="G331" s="2" t="s">
        <v>1659</v>
      </c>
      <c r="H331" s="2">
        <f>HYPERLINK("http://fantom.gsc.riken.jp/cat/v1/#/ontologies/UBERON:0007100", "CAT_browser_link")</f>
        <v>0</v>
      </c>
      <c r="I331" s="2" t="s">
        <v>1660</v>
      </c>
    </row>
    <row r="332" spans="1:9">
      <c r="A332" s="2" t="s">
        <v>1661</v>
      </c>
      <c r="B332" s="2" t="s">
        <v>1662</v>
      </c>
      <c r="C332" s="2" t="s">
        <v>879</v>
      </c>
      <c r="D332" s="2" t="s">
        <v>1663</v>
      </c>
      <c r="E332" s="2">
        <v>14</v>
      </c>
      <c r="F332" s="2">
        <v>243</v>
      </c>
      <c r="G332" s="2" t="s">
        <v>1664</v>
      </c>
      <c r="H332" s="2">
        <f>HYPERLINK("http://fantom.gsc.riken.jp/cat/v1/#/ontologies/UBERON:0007499", "CAT_browser_link")</f>
        <v>0</v>
      </c>
      <c r="I332" s="2" t="s">
        <v>1665</v>
      </c>
    </row>
    <row r="333" spans="1:9">
      <c r="A333" s="2" t="s">
        <v>1666</v>
      </c>
      <c r="B333" s="2" t="s">
        <v>1667</v>
      </c>
      <c r="C333" s="2" t="s">
        <v>879</v>
      </c>
      <c r="D333" s="2" t="s">
        <v>1668</v>
      </c>
      <c r="E333" s="2">
        <v>7</v>
      </c>
      <c r="F333" s="2">
        <v>311</v>
      </c>
      <c r="G333" s="2" t="s">
        <v>1669</v>
      </c>
      <c r="H333" s="2">
        <f>HYPERLINK("http://fantom.gsc.riken.jp/cat/v1/#/ontologies/UBERON:0007625", "CAT_browser_link")</f>
        <v>0</v>
      </c>
      <c r="I333" s="2" t="s">
        <v>1670</v>
      </c>
    </row>
    <row r="334" spans="1:9">
      <c r="A334" s="2" t="s">
        <v>1671</v>
      </c>
      <c r="B334" s="2" t="s">
        <v>1672</v>
      </c>
      <c r="C334" s="2" t="s">
        <v>879</v>
      </c>
      <c r="D334" s="2" t="s">
        <v>1673</v>
      </c>
      <c r="E334" s="2">
        <v>70</v>
      </c>
      <c r="F334" s="2">
        <v>128</v>
      </c>
      <c r="G334" s="2" t="s">
        <v>1674</v>
      </c>
      <c r="H334" s="2">
        <f>HYPERLINK("http://fantom.gsc.riken.jp/cat/v1/#/ontologies/UBERON:0007798", "CAT_browser_link")</f>
        <v>0</v>
      </c>
      <c r="I334" s="2" t="s">
        <v>1675</v>
      </c>
    </row>
    <row r="335" spans="1:9">
      <c r="A335" s="2" t="s">
        <v>1676</v>
      </c>
      <c r="B335" s="2" t="s">
        <v>1677</v>
      </c>
      <c r="C335" s="2" t="s">
        <v>879</v>
      </c>
      <c r="D335" s="2" t="s">
        <v>1678</v>
      </c>
      <c r="E335" s="2">
        <v>6</v>
      </c>
      <c r="F335" s="2">
        <v>196</v>
      </c>
      <c r="G335" s="2" t="s">
        <v>1679</v>
      </c>
      <c r="H335" s="2">
        <f>HYPERLINK("http://fantom.gsc.riken.jp/cat/v1/#/ontologies/UBERON:0007844", "CAT_browser_link")</f>
        <v>0</v>
      </c>
      <c r="I335" s="2" t="s">
        <v>1680</v>
      </c>
    </row>
    <row r="336" spans="1:9">
      <c r="A336" s="2" t="s">
        <v>1681</v>
      </c>
      <c r="B336" s="2" t="s">
        <v>1682</v>
      </c>
      <c r="C336" s="2" t="s">
        <v>879</v>
      </c>
      <c r="D336" s="2" t="s">
        <v>1683</v>
      </c>
      <c r="E336" s="2">
        <v>11</v>
      </c>
      <c r="F336" s="2">
        <v>304</v>
      </c>
      <c r="G336" s="2" t="s">
        <v>1684</v>
      </c>
      <c r="H336" s="2">
        <f>HYPERLINK("http://fantom.gsc.riken.jp/cat/v1/#/ontologies/UBERON:0008814", "CAT_browser_link")</f>
        <v>0</v>
      </c>
      <c r="I336" s="2" t="s">
        <v>1685</v>
      </c>
    </row>
    <row r="337" spans="1:9">
      <c r="A337" s="2" t="s">
        <v>1686</v>
      </c>
      <c r="B337" s="2" t="s">
        <v>1687</v>
      </c>
      <c r="C337" s="2" t="s">
        <v>879</v>
      </c>
      <c r="D337" s="2" t="s">
        <v>77</v>
      </c>
      <c r="E337" s="2">
        <v>15</v>
      </c>
      <c r="F337" s="2">
        <v>231</v>
      </c>
      <c r="G337" s="2" t="s">
        <v>1688</v>
      </c>
      <c r="H337" s="2">
        <f>HYPERLINK("http://fantom.gsc.riken.jp/cat/v1/#/ontologies/UBERON:0008947", "CAT_browser_link")</f>
        <v>0</v>
      </c>
      <c r="I337" s="2" t="s">
        <v>1689</v>
      </c>
    </row>
    <row r="338" spans="1:9">
      <c r="A338" s="2" t="s">
        <v>1690</v>
      </c>
      <c r="B338" s="2" t="s">
        <v>1691</v>
      </c>
      <c r="C338" s="2" t="s">
        <v>879</v>
      </c>
      <c r="D338" s="2" t="s">
        <v>1692</v>
      </c>
      <c r="E338" s="2">
        <v>6</v>
      </c>
      <c r="F338" s="2">
        <v>172</v>
      </c>
      <c r="G338" s="2" t="s">
        <v>1693</v>
      </c>
      <c r="H338" s="2">
        <f>HYPERLINK("http://fantom.gsc.riken.jp/cat/v1/#/ontologies/UBERON:0009201", "CAT_browser_link")</f>
        <v>0</v>
      </c>
      <c r="I338" s="2" t="s">
        <v>1694</v>
      </c>
    </row>
    <row r="339" spans="1:9">
      <c r="A339" s="2" t="s">
        <v>1695</v>
      </c>
      <c r="B339" s="2" t="s">
        <v>1696</v>
      </c>
      <c r="C339" s="2" t="s">
        <v>879</v>
      </c>
      <c r="D339" s="2" t="s">
        <v>1697</v>
      </c>
      <c r="E339" s="2">
        <v>16</v>
      </c>
      <c r="F339" s="2">
        <v>4189</v>
      </c>
      <c r="G339" s="2" t="s">
        <v>1698</v>
      </c>
      <c r="H339" s="2">
        <f>HYPERLINK("http://fantom.gsc.riken.jp/cat/v1/#/ontologies/UBERON:0009663", "CAT_browser_link")</f>
        <v>0</v>
      </c>
      <c r="I339" s="2" t="s">
        <v>1699</v>
      </c>
    </row>
    <row r="340" spans="1:9">
      <c r="A340" s="2" t="s">
        <v>1700</v>
      </c>
      <c r="B340" s="2" t="s">
        <v>1701</v>
      </c>
      <c r="C340" s="2" t="s">
        <v>879</v>
      </c>
      <c r="D340" s="2" t="s">
        <v>77</v>
      </c>
      <c r="E340" s="2">
        <v>6</v>
      </c>
      <c r="F340" s="2">
        <v>218</v>
      </c>
      <c r="G340" s="2" t="s">
        <v>1702</v>
      </c>
      <c r="H340" s="2">
        <f>HYPERLINK("http://fantom.gsc.riken.jp/cat/v1/#/ontologies/UBERON:0009722", "CAT_browser_link")</f>
        <v>0</v>
      </c>
      <c r="I340" s="2" t="s">
        <v>1703</v>
      </c>
    </row>
    <row r="341" spans="1:9">
      <c r="A341" s="2" t="s">
        <v>1704</v>
      </c>
      <c r="B341" s="2" t="s">
        <v>1705</v>
      </c>
      <c r="C341" s="2" t="s">
        <v>879</v>
      </c>
      <c r="D341" s="2" t="s">
        <v>1706</v>
      </c>
      <c r="E341" s="2">
        <v>13</v>
      </c>
      <c r="F341" s="2">
        <v>307</v>
      </c>
      <c r="G341" s="2" t="s">
        <v>1707</v>
      </c>
      <c r="H341" s="2">
        <f>HYPERLINK("http://fantom.gsc.riken.jp/cat/v1/#/ontologies/UBERON:0009854", "CAT_browser_link")</f>
        <v>0</v>
      </c>
      <c r="I341" s="2" t="s">
        <v>1708</v>
      </c>
    </row>
    <row r="342" spans="1:9">
      <c r="A342" s="2" t="s">
        <v>1709</v>
      </c>
      <c r="B342" s="2" t="s">
        <v>1710</v>
      </c>
      <c r="C342" s="2" t="s">
        <v>879</v>
      </c>
      <c r="D342" s="2" t="s">
        <v>1711</v>
      </c>
      <c r="E342" s="2">
        <v>6</v>
      </c>
      <c r="F342" s="2">
        <v>3147</v>
      </c>
      <c r="G342" s="2" t="s">
        <v>1712</v>
      </c>
      <c r="H342" s="2">
        <f>HYPERLINK("http://fantom.gsc.riken.jp/cat/v1/#/ontologies/UBERON:0010133", "CAT_browser_link")</f>
        <v>0</v>
      </c>
      <c r="I342" s="2" t="s">
        <v>1713</v>
      </c>
    </row>
    <row r="343" spans="1:9">
      <c r="A343" s="2" t="s">
        <v>1714</v>
      </c>
      <c r="B343" s="2" t="s">
        <v>1715</v>
      </c>
      <c r="C343" s="2" t="s">
        <v>879</v>
      </c>
      <c r="D343" s="2" t="s">
        <v>1716</v>
      </c>
      <c r="E343" s="2">
        <v>4</v>
      </c>
      <c r="F343" s="2">
        <v>2144</v>
      </c>
      <c r="G343" s="2" t="s">
        <v>1717</v>
      </c>
      <c r="H343" s="2">
        <f>HYPERLINK("http://fantom.gsc.riken.jp/cat/v1/#/ontologies/UBERON:0010225", "CAT_browser_link")</f>
        <v>0</v>
      </c>
      <c r="I343" s="2" t="s">
        <v>1718</v>
      </c>
    </row>
    <row r="344" spans="1:9">
      <c r="A344" s="2" t="s">
        <v>1719</v>
      </c>
      <c r="B344" s="2" t="s">
        <v>1720</v>
      </c>
      <c r="C344" s="2" t="s">
        <v>879</v>
      </c>
      <c r="D344" s="2" t="s">
        <v>1721</v>
      </c>
      <c r="E344" s="2">
        <v>9</v>
      </c>
      <c r="F344" s="2">
        <v>97</v>
      </c>
      <c r="G344" s="2" t="s">
        <v>1722</v>
      </c>
      <c r="H344" s="2">
        <f>HYPERLINK("http://fantom.gsc.riken.jp/cat/v1/#/ontologies/UBERON:0010260", "CAT_browser_link")</f>
        <v>0</v>
      </c>
      <c r="I344" s="2" t="s">
        <v>1723</v>
      </c>
    </row>
    <row r="345" spans="1:9">
      <c r="A345" s="2" t="s">
        <v>1724</v>
      </c>
      <c r="B345" s="2" t="s">
        <v>1725</v>
      </c>
      <c r="C345" s="2" t="s">
        <v>879</v>
      </c>
      <c r="D345" s="2" t="s">
        <v>1726</v>
      </c>
      <c r="E345" s="2">
        <v>10</v>
      </c>
      <c r="F345" s="2">
        <v>86</v>
      </c>
      <c r="G345" s="2" t="s">
        <v>1727</v>
      </c>
      <c r="H345" s="2">
        <f>HYPERLINK("http://fantom.gsc.riken.jp/cat/v1/#/ontologies/UBERON:0010323", "CAT_browser_link")</f>
        <v>0</v>
      </c>
      <c r="I345" s="2" t="s">
        <v>1728</v>
      </c>
    </row>
    <row r="346" spans="1:9">
      <c r="A346" s="2" t="s">
        <v>1729</v>
      </c>
      <c r="B346" s="2" t="s">
        <v>1730</v>
      </c>
      <c r="C346" s="2" t="s">
        <v>879</v>
      </c>
      <c r="D346" s="2" t="s">
        <v>1731</v>
      </c>
      <c r="E346" s="2">
        <v>2</v>
      </c>
      <c r="F346" s="2">
        <v>353</v>
      </c>
      <c r="G346" s="2" t="s">
        <v>1732</v>
      </c>
      <c r="H346" s="2">
        <f>HYPERLINK("http://fantom.gsc.riken.jp/cat/v1/#/ontologies/UBERON:0010743", "CAT_browser_link")</f>
        <v>0</v>
      </c>
      <c r="I346" s="2" t="s">
        <v>1733</v>
      </c>
    </row>
    <row r="347" spans="1:9">
      <c r="A347" s="2" t="s">
        <v>1734</v>
      </c>
      <c r="B347" s="2" t="s">
        <v>1735</v>
      </c>
      <c r="C347" s="2" t="s">
        <v>879</v>
      </c>
      <c r="D347" s="2" t="s">
        <v>1736</v>
      </c>
      <c r="E347" s="2">
        <v>5</v>
      </c>
      <c r="F347" s="2">
        <v>214</v>
      </c>
      <c r="G347" s="2" t="s">
        <v>1737</v>
      </c>
      <c r="H347" s="2">
        <f>HYPERLINK("http://fantom.gsc.riken.jp/cat/v1/#/ontologies/UBERON:0011135", "CAT_browser_link")</f>
        <v>0</v>
      </c>
      <c r="I347" s="2" t="s">
        <v>1738</v>
      </c>
    </row>
    <row r="348" spans="1:9">
      <c r="A348" s="2" t="s">
        <v>1739</v>
      </c>
      <c r="B348" s="2" t="s">
        <v>1740</v>
      </c>
      <c r="C348" s="2" t="s">
        <v>879</v>
      </c>
      <c r="D348" s="2" t="s">
        <v>1741</v>
      </c>
      <c r="E348" s="2">
        <v>13</v>
      </c>
      <c r="F348" s="2">
        <v>34</v>
      </c>
      <c r="G348" s="2" t="s">
        <v>1742</v>
      </c>
      <c r="H348" s="2">
        <f>HYPERLINK("http://fantom.gsc.riken.jp/cat/v1/#/ontologies/UBERON:0011137", "CAT_browser_link")</f>
        <v>0</v>
      </c>
      <c r="I348" s="2" t="s">
        <v>1743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supp_table_10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2017-08-01T07:40:48Z</dcterms:created>
  <dcterms:modified xsi:type="dcterms:W3CDTF">2017-08-01T07:40:48Z</dcterms:modified>
</cp:coreProperties>
</file>