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readme" sheetId="1" r:id="rId1"/>
    <sheet name="supp_table_05" sheetId="2" r:id="rId2"/>
  </sheets>
  <calcPr calcId="124519" fullCalcOnLoad="1"/>
</workbook>
</file>

<file path=xl/sharedStrings.xml><?xml version="1.0" encoding="utf-8"?>
<sst xmlns="http://schemas.openxmlformats.org/spreadsheetml/2006/main" count="756" uniqueCount="402">
  <si>
    <t>### data is on the other worksheet ###</t>
  </si>
  <si>
    <t>created on 2017.08.01.16.31.45</t>
  </si>
  <si>
    <t>supp_table_05</t>
  </si>
  <si>
    <t>A list of lncRNAdb matched FANTOM CAT lncRNAs (n=81).</t>
  </si>
  <si>
    <t>Column</t>
  </si>
  <si>
    <t>Description</t>
  </si>
  <si>
    <t>CAT_geneID</t>
  </si>
  <si>
    <t>ID of the gene in FANTOM CAT</t>
  </si>
  <si>
    <t>CAT_geneName</t>
  </si>
  <si>
    <t>Name of the gene in FANTOM CAT</t>
  </si>
  <si>
    <t>CAT_geneCategory</t>
  </si>
  <si>
    <t>mRNA, p_lncRNA_divergent, p_lncRNA_intergenic, e_lncRNA or others</t>
  </si>
  <si>
    <t>CAT_geneClass</t>
  </si>
  <si>
    <t>One of the 11 FANTOM CAT gene classes</t>
  </si>
  <si>
    <t>TIR_conservation</t>
  </si>
  <si>
    <t>TIR is conserved, if TIR_pval &lt;0.05, implies TIR_max_RS_score &gt; background median</t>
  </si>
  <si>
    <t>exon_conservation</t>
  </si>
  <si>
    <t>exon is conserved, if exon_pval &lt;0.05, implies exon_max_RS_score &gt; background median</t>
  </si>
  <si>
    <t>lncRNAdbID</t>
  </si>
  <si>
    <t>ID on lncRNAdb</t>
  </si>
  <si>
    <t>lncRNAdb_nomenclature</t>
  </si>
  <si>
    <t>nomenclature on lncRNAdb</t>
  </si>
  <si>
    <t>lncRNAdb_link</t>
  </si>
  <si>
    <t>link to lncRNAdb</t>
  </si>
  <si>
    <t>CAT_browser_link</t>
  </si>
  <si>
    <t>Link to FANTOM CAT browser</t>
  </si>
  <si>
    <t>ENSG00000099869.6</t>
  </si>
  <si>
    <t>IGF2-AS</t>
  </si>
  <si>
    <t>p_lncRNA_divergent</t>
  </si>
  <si>
    <t>lncRNA_divergent</t>
  </si>
  <si>
    <t>conserved</t>
  </si>
  <si>
    <t>IGF2AS</t>
  </si>
  <si>
    <t>IGF2AS|PEG8, ENSG00000099869|unassigned</t>
  </si>
  <si>
    <t>http://lncrnadb.com/IGF2AS</t>
  </si>
  <si>
    <t>ENSG00000130600.11</t>
  </si>
  <si>
    <t>H19</t>
  </si>
  <si>
    <t>others</t>
  </si>
  <si>
    <t>lncRNA_intergenic</t>
  </si>
  <si>
    <t>H19|ENSG00000130600|unassigned</t>
  </si>
  <si>
    <t>http://lncrnadb.com/H19</t>
  </si>
  <si>
    <t>ENSG00000153363.8</t>
  </si>
  <si>
    <t>LINC00467</t>
  </si>
  <si>
    <t>p_lncRNA_intergenic</t>
  </si>
  <si>
    <t>unconserved</t>
  </si>
  <si>
    <t>linc00467</t>
  </si>
  <si>
    <t>linc00467|ENSG00000153363|unassigned</t>
  </si>
  <si>
    <t>http://lncrnadb.com/linc00467</t>
  </si>
  <si>
    <t>ENSG00000157306.10</t>
  </si>
  <si>
    <t>RP11-66N24.4</t>
  </si>
  <si>
    <t>Zfhx2as</t>
  </si>
  <si>
    <t>Zfhx2as|ENSG00000157306|unassigned</t>
  </si>
  <si>
    <t>http://lncrnadb.com/Zfhx2as</t>
  </si>
  <si>
    <t>ENSG00000163597.10</t>
  </si>
  <si>
    <t>SNHG16</t>
  </si>
  <si>
    <t>ncRAN</t>
  </si>
  <si>
    <t>ncRAN|SNHG16, ENSG00000163597|unassigned</t>
  </si>
  <si>
    <t>http://lncrnadb.com/ncRAN</t>
  </si>
  <si>
    <t>ENSG00000176840.7</t>
  </si>
  <si>
    <t>MIR7-3HG</t>
  </si>
  <si>
    <t>PGSF1</t>
  </si>
  <si>
    <t>PGSF1|ENSG00000176840;MIR7-3HG;Huh7; PGSF1; C19orf30; LINC00306; NCRNA00306,uc002mbe.2|unassigned</t>
  </si>
  <si>
    <t>http://lncrnadb.com/PGSF1</t>
  </si>
  <si>
    <t>ENSG00000177410.8</t>
  </si>
  <si>
    <t>ZFAS1</t>
  </si>
  <si>
    <t>Zfas1</t>
  </si>
  <si>
    <t>Zfas1|Znfx1 antisense, 1500012F01Rik, NCRNA00275, ENSG00000177410|unassigned</t>
  </si>
  <si>
    <t>http://lncrnadb.com/Zfas1</t>
  </si>
  <si>
    <t>ENSG00000183242.7</t>
  </si>
  <si>
    <t>WT1-AS</t>
  </si>
  <si>
    <t>WT1-AS|WIT1, ENSG00000183242|unassigned</t>
  </si>
  <si>
    <t>http://lncrnadb.com/WT1-AS</t>
  </si>
  <si>
    <t>ENSG00000196810.4</t>
  </si>
  <si>
    <t>CTBP1-AS2</t>
  </si>
  <si>
    <t>CTBP1-AS</t>
  </si>
  <si>
    <t>CTBP1-AS|ENSG00000196810;C4orf42, CTBP1-AS1, MGC21675|unassigned</t>
  </si>
  <si>
    <t>http://lncrnadb.com/CTBP1-AS</t>
  </si>
  <si>
    <t>ENSG00000197308.4</t>
  </si>
  <si>
    <t>GATA3-AS1</t>
  </si>
  <si>
    <t>GATA3-AS1|ENSG00000197308|antisense</t>
  </si>
  <si>
    <t>http://lncrnadb.com/GATA3-AS1</t>
  </si>
  <si>
    <t>ENSG00000202198.1</t>
  </si>
  <si>
    <t>RN7SK</t>
  </si>
  <si>
    <t>7SK</t>
  </si>
  <si>
    <t>7SK|7-3 RNA, K-RNA, 7SK-RNA, 7SK snRNA, RN7SK, ENSG00000202198|unassigned</t>
  </si>
  <si>
    <t>http://lncrnadb.com/7SK</t>
  </si>
  <si>
    <t>ENSG00000203601.3</t>
  </si>
  <si>
    <t>LINC00970</t>
  </si>
  <si>
    <t>e_lncRNA</t>
  </si>
  <si>
    <t>LINC00970|AK126698, ENSG00000203601|unassigned</t>
  </si>
  <si>
    <t>http://lncrnadb.com/LINC00970</t>
  </si>
  <si>
    <t>ENSG00000203875.6</t>
  </si>
  <si>
    <t>SNHG5</t>
  </si>
  <si>
    <t>SNHG5|U50HG, ENSG00000203875|unassigned</t>
  </si>
  <si>
    <t>http://lncrnadb.com/SNHG5</t>
  </si>
  <si>
    <t>ENSG00000214049.6</t>
  </si>
  <si>
    <t>UCA1</t>
  </si>
  <si>
    <t>UCA1|UCA1a, CUDR, UCAT1, LINC00178, NCRNA00178, GCAP2, GUCA1B, GUCA2, RP48, ENSG00000214049|unassigned</t>
  </si>
  <si>
    <t>http://lncrnadb.com/UCA1</t>
  </si>
  <si>
    <t>ENSG00000214548.10</t>
  </si>
  <si>
    <t>MEG3</t>
  </si>
  <si>
    <t>MEG3|Gtl2, ENSG00000214548|unassigned</t>
  </si>
  <si>
    <t>http://lncrnadb.com/MEG3</t>
  </si>
  <si>
    <t>ENSG00000215256.3</t>
  </si>
  <si>
    <t>DHRS4-AS1</t>
  </si>
  <si>
    <t>DHRS4-AS1|PRO1488, AS1DHRS4, C14orf167, ENSG00000215256|unassigned</t>
  </si>
  <si>
    <t>http://lncrnadb.com/DHRS4-AS1</t>
  </si>
  <si>
    <t>ENSG00000223403.3</t>
  </si>
  <si>
    <t>MEG9</t>
  </si>
  <si>
    <t>sense_overlap_RNA</t>
  </si>
  <si>
    <t>MEG9|Mirg, ENSG00000223403|unassigned</t>
  </si>
  <si>
    <t>http://lncrnadb.com/MEG9</t>
  </si>
  <si>
    <t>ENSG00000223573.2</t>
  </si>
  <si>
    <t>TINCR</t>
  </si>
  <si>
    <t>TINCR|ENSG00000223573;PLAC2; LINC00036; NCRNA00036|unassigned</t>
  </si>
  <si>
    <t>http://lncrnadb.com/TINCR</t>
  </si>
  <si>
    <t>ENSG00000224177.2</t>
  </si>
  <si>
    <t>LINC00570</t>
  </si>
  <si>
    <t>LINC00570|Noncoding RNA activating5: ncRNA-a5, , ,, ENSG00000224177|unassigned</t>
  </si>
  <si>
    <t>http://lncrnadb.com/LINC00570</t>
  </si>
  <si>
    <t>ENSG00000224805.2</t>
  </si>
  <si>
    <t>LINC00853</t>
  </si>
  <si>
    <t>PDZK1IP1-AS1</t>
  </si>
  <si>
    <t>PDZK1IP1-AS1|Noncoding RNA activating4: ncRNA-a4, PDZK1IP1 antisense RNA 1,, ENSG00000224805|unassigned</t>
  </si>
  <si>
    <t>http://lncrnadb.com/PDZK1IP1-AS1</t>
  </si>
  <si>
    <t>ENSG00000225127.2</t>
  </si>
  <si>
    <t>LINC00237</t>
  </si>
  <si>
    <t>LINC00237|NCRNA00237, ENSG00000225127|unassigned</t>
  </si>
  <si>
    <t>http://lncrnadb.com/LINC00237</t>
  </si>
  <si>
    <t>ENSG00000225470.2</t>
  </si>
  <si>
    <t>JPX</t>
  </si>
  <si>
    <t>Jpx</t>
  </si>
  <si>
    <t>Jpx|Enox, NCRNA00183, ENSG00000225470|unassigned</t>
  </si>
  <si>
    <t>http://lncrnadb.com/Jpx</t>
  </si>
  <si>
    <t>ENSG00000225506.2</t>
  </si>
  <si>
    <t>CYP4A22-AS1</t>
  </si>
  <si>
    <t>CYP4A22-AS1|Noncoding RNA activating3: ncRNA-a3, ENST00000444042.2, ENSG00000225506|unassigned</t>
  </si>
  <si>
    <t>http://lncrnadb.com/CYP4A22-AS1</t>
  </si>
  <si>
    <t>ENSG00000225783.2</t>
  </si>
  <si>
    <t>MIAT</t>
  </si>
  <si>
    <t>Gomafu</t>
  </si>
  <si>
    <t>Gomafu|MIAT, RNCR2, C22orf35, LINC00066, NCRNA00066, ENSG00000225783|unassigned</t>
  </si>
  <si>
    <t>http://lncrnadb.com/Gomafu</t>
  </si>
  <si>
    <t>ENSG00000227418.2</t>
  </si>
  <si>
    <t>PCGEM1</t>
  </si>
  <si>
    <t>PCGEM1|ENSG00000227418; PCAT9; LINC00071; NCRNA00071|lncRNA</t>
  </si>
  <si>
    <t>http://lncrnadb.com/PCGEM1</t>
  </si>
  <si>
    <t>ENSG00000228126.1</t>
  </si>
  <si>
    <t>LINC00568</t>
  </si>
  <si>
    <t>LINC00568|Noncoding RNA activating1: ncRNA-a1, RP11-54A4.8, ENSG00000228126.1,|unassigned</t>
  </si>
  <si>
    <t>http://lncrnadb.com/LINC00568</t>
  </si>
  <si>
    <t>ENSG00000228288.2</t>
  </si>
  <si>
    <t>PCAT6</t>
  </si>
  <si>
    <t>KDM5BAS1</t>
  </si>
  <si>
    <t>KDM5BAS1|Noncoding RNA activating2: ncRNA-a2, KDM5B antisense RNA 1 (KDM5B-AS1),, ENSG00000228288|unassigned</t>
  </si>
  <si>
    <t>http://lncrnadb.com/KDM5BAS1</t>
  </si>
  <si>
    <t>ENSG00000228630.1</t>
  </si>
  <si>
    <t>HOTAIR</t>
  </si>
  <si>
    <t>HOTAIR|Gm16258, Hox antisense intergenic RNA, ENSG00000228630|unassigned</t>
  </si>
  <si>
    <t>http://lncrnadb.com/HOTAIR</t>
  </si>
  <si>
    <t>ENSG00000229140.4</t>
  </si>
  <si>
    <t>CCDC26</t>
  </si>
  <si>
    <t>ccdc26</t>
  </si>
  <si>
    <t>coiled-coil domain containing 26|ENSG00000229140|unassigned</t>
  </si>
  <si>
    <t>http://lncrnadb.com/ccdc26</t>
  </si>
  <si>
    <t>ENSG00000229807.5</t>
  </si>
  <si>
    <t>XIST</t>
  </si>
  <si>
    <t>Xist</t>
  </si>
  <si>
    <t>Xist|ENSG00000229807|unassigned</t>
  </si>
  <si>
    <t>http://lncrnadb.com/Xist</t>
  </si>
  <si>
    <t>ENSG00000229847.4</t>
  </si>
  <si>
    <t>EMX2OS</t>
  </si>
  <si>
    <t>Emx2os</t>
  </si>
  <si>
    <t>Emx2os|ENSG00000229847|unassigned</t>
  </si>
  <si>
    <t>http://lncrnadb.com/Emx2os</t>
  </si>
  <si>
    <t>ENSG00000230223.2</t>
  </si>
  <si>
    <t>ATXN8OS</t>
  </si>
  <si>
    <t>SCA8</t>
  </si>
  <si>
    <t>SCA8|ATXN8OS, KLHL1AS, ENSG00000230223|unassigned</t>
  </si>
  <si>
    <t>http://lncrnadb.com/SCA8</t>
  </si>
  <si>
    <t>ENSG00000230461.4</t>
  </si>
  <si>
    <t>PROX1-AS1</t>
  </si>
  <si>
    <t>LINC00538</t>
  </si>
  <si>
    <t>LINC00538|long intergenic non-protein coding RNA 538, PROX1UT, Yiya, ENSG00000230461|unassigned</t>
  </si>
  <si>
    <t>http://lncrnadb.com/LINC00538</t>
  </si>
  <si>
    <t>ENSG00000231133.2</t>
  </si>
  <si>
    <t>HAR1B</t>
  </si>
  <si>
    <t>HAR1B|HAR1R, ENSG00000231133|unassigned</t>
  </si>
  <si>
    <t>http://lncrnadb.com/HAR1B</t>
  </si>
  <si>
    <t>ENSG00000231265.1</t>
  </si>
  <si>
    <t>TRERNA1</t>
  </si>
  <si>
    <t>LOC100887755</t>
  </si>
  <si>
    <t>LOC100887755|Noncoding RNA activating7: ncRNA-a7, ENST00000431460.1,, ENSG00000231265|unassigned</t>
  </si>
  <si>
    <t>http://lncrnadb.com/LOC100887755</t>
  </si>
  <si>
    <t>ENSG00000231607.4</t>
  </si>
  <si>
    <t>DLEU2</t>
  </si>
  <si>
    <t>DLEU2|ENSG00000231607;1B4; DLB2; LEU2; BCMSUN; RFP2OS; MIR15AHG; TRIM13OS; LINC00022; NCRNA00022|unassigned</t>
  </si>
  <si>
    <t>http://lncrnadb.com/DLEU2</t>
  </si>
  <si>
    <t>ENSG00000231764.4</t>
  </si>
  <si>
    <t>DLX6-AS1</t>
  </si>
  <si>
    <t>Evf2</t>
  </si>
  <si>
    <t>Evf2|Evf-2, Dlx6as1, Dlx6os1, ENSG00000231764|unassigned</t>
  </si>
  <si>
    <t>http://lncrnadb.com/Evf2</t>
  </si>
  <si>
    <t>ENSG00000232591.1</t>
  </si>
  <si>
    <t>RP5-1031D4.2</t>
  </si>
  <si>
    <t>lincrna-sfmbt2</t>
  </si>
  <si>
    <t>lincRNA-SFMBT2|ENSG00000238266, ENSG00000232591|unassigned</t>
  </si>
  <si>
    <t>http://lncrnadb.com/lincrna-sfmbt2</t>
  </si>
  <si>
    <t>ENSG00000233429.5</t>
  </si>
  <si>
    <t>HOTAIRM1</t>
  </si>
  <si>
    <t>HOTAIRM1|HIT06113, HIT92376, linc1548, ENSG00000233429|unassigned</t>
  </si>
  <si>
    <t>http://lncrnadb.com/HOTAIRM1</t>
  </si>
  <si>
    <t>ENSG00000234741.3</t>
  </si>
  <si>
    <t>GAS5</t>
  </si>
  <si>
    <t>GAS5|SNHG2, ENSG00000234741|unassigned</t>
  </si>
  <si>
    <t>http://lncrnadb.com/GAS5</t>
  </si>
  <si>
    <t>ENSG00000235590.3</t>
  </si>
  <si>
    <t>GNAS-AS1</t>
  </si>
  <si>
    <t>Nespas</t>
  </si>
  <si>
    <t>Nespas|Gnas-as, GNAS antisense transcript, GNAS1as, SANG, ENSG00000235590|unassigned</t>
  </si>
  <si>
    <t>http://lncrnadb.com/Nespas</t>
  </si>
  <si>
    <t>ENSG00000235947.1</t>
  </si>
  <si>
    <t>EGOT</t>
  </si>
  <si>
    <t>lncRNA_antisense</t>
  </si>
  <si>
    <t>EGO</t>
  </si>
  <si>
    <t>EGO|EGOT, ENSG00000235947|unassigned</t>
  </si>
  <si>
    <t>http://lncrnadb.com/EGO</t>
  </si>
  <si>
    <t>ENSG00000236404.4</t>
  </si>
  <si>
    <t>RP11-125B21.2</t>
  </si>
  <si>
    <t>lincRNA-VLDLR</t>
  </si>
  <si>
    <t>lincRNA-VLDLR|ENSG00000236404|unassigned</t>
  </si>
  <si>
    <t>http://lncrnadb.com/lincRNA-VLDLR</t>
  </si>
  <si>
    <t>ENSG00000236790.1</t>
  </si>
  <si>
    <t>LINC00299</t>
  </si>
  <si>
    <t>lncRNA_sense_intronic</t>
  </si>
  <si>
    <t>LINC00299|ENSG00000236790;C2orf46; NCRNA00299|unassigned</t>
  </si>
  <si>
    <t>http://lncrnadb.com/LINC00299</t>
  </si>
  <si>
    <t>ENSG00000238057.4</t>
  </si>
  <si>
    <t>ZEB2-AS1</t>
  </si>
  <si>
    <t>Zeb2NAT</t>
  </si>
  <si>
    <t>Zeb2NAT|ZEB2AS, ENSG00000238057|unassigned</t>
  </si>
  <si>
    <t>http://lncrnadb.com/Zeb2NAT</t>
  </si>
  <si>
    <t>ENSG00000240498.2</t>
  </si>
  <si>
    <t>CDKN2B-AS1</t>
  </si>
  <si>
    <t>ANRIL</t>
  </si>
  <si>
    <t>ANRIL|CDKN2B-AS1, p15AS, ENSG00000240498|unassigned</t>
  </si>
  <si>
    <t>http://lncrnadb.com/ANRIL</t>
  </si>
  <si>
    <t>ENSG00000240990.5</t>
  </si>
  <si>
    <t>HOXA11-AS</t>
  </si>
  <si>
    <t>Hoxa11as</t>
  </si>
  <si>
    <t>Hoxa11as|Hoxa11s, Hoxa11os, NCRNA00076, ENSG00000240990|unassigned</t>
  </si>
  <si>
    <t>http://lncrnadb.com/Hoxa11as</t>
  </si>
  <si>
    <t>ENSG00000241684.1</t>
  </si>
  <si>
    <t>ADAMTS9-AS2</t>
  </si>
  <si>
    <t>ADAMTS9-AS2|ENSG00000241684|unassigned</t>
  </si>
  <si>
    <t>http://lncrnadb.com/ADAMTS9-AS2</t>
  </si>
  <si>
    <t>ENSG00000242125.2</t>
  </si>
  <si>
    <t>SNHG3</t>
  </si>
  <si>
    <t>SNHG3|U17HG, linc1343, ENSG00000242125|unassigned</t>
  </si>
  <si>
    <t>http://lncrnadb.com/SNHG3</t>
  </si>
  <si>
    <t>ENSG00000242808.3</t>
  </si>
  <si>
    <t>SOX2-OT</t>
  </si>
  <si>
    <t>Sox2ot</t>
  </si>
  <si>
    <t>Sox2ot|SOX2OT, Sox2dot, ENSG00000242808|unassigned</t>
  </si>
  <si>
    <t>http://lncrnadb.com/Sox2ot</t>
  </si>
  <si>
    <t>ENSG00000243197.3</t>
  </si>
  <si>
    <t>TUSC7</t>
  </si>
  <si>
    <t>LOC285194</t>
  </si>
  <si>
    <t>LOC285194|LSAMP-AS3, ENSG00000243197|unassigned</t>
  </si>
  <si>
    <t>http://lncrnadb.com/LOC285194</t>
  </si>
  <si>
    <t>ENSG00000243766.3</t>
  </si>
  <si>
    <t>HOTTIP</t>
  </si>
  <si>
    <t>HOTTIP|HOXA13as, HIT18844, NCRNA00213, ENSG00000243766|unassigned</t>
  </si>
  <si>
    <t>http://lncrnadb.com/HOTTIP</t>
  </si>
  <si>
    <t>ENSG00000245532.4</t>
  </si>
  <si>
    <t>NEAT1</t>
  </si>
  <si>
    <t>NEAT1|MEN epsilon/beta, VINC, TncRNA, linc1317, ENSG00000245532|unassigned</t>
  </si>
  <si>
    <t>http://lncrnadb.com/NEAT1</t>
  </si>
  <si>
    <t>ENSG00000245694.4</t>
  </si>
  <si>
    <t>CRNDE</t>
  </si>
  <si>
    <t>CRNDE|LINC00180, LOC643911, 4933436C20Rik, ENSG00000245694|unassigned</t>
  </si>
  <si>
    <t>http://lncrnadb.com/CRNDE</t>
  </si>
  <si>
    <t>ENSG00000245910.4</t>
  </si>
  <si>
    <t>SNHG6</t>
  </si>
  <si>
    <t>SNHG6|U87HG, ENSG00000245910|unassigned</t>
  </si>
  <si>
    <t>http://lncrnadb.com/SNHG6</t>
  </si>
  <si>
    <t>ENSG00000247556.2</t>
  </si>
  <si>
    <t>OIP5-AS1</t>
  </si>
  <si>
    <t>cyrano</t>
  </si>
  <si>
    <t>cyrano|Zebrafish: linc-oip5, si:dkey-71p21.9, Human: LOC729082, linc-NUSAP1-1, OIP5-AS1,Mouse: 1700020I14Rik, linc1510, ENSG00000247556|unassigned</t>
  </si>
  <si>
    <t>http://lncrnadb.com/cyrano</t>
  </si>
  <si>
    <t>ENSG00000247828.3</t>
  </si>
  <si>
    <t>TMEM161B-AS1</t>
  </si>
  <si>
    <t>AK082072</t>
  </si>
  <si>
    <t>AK082072|linc-POLR3G-8, ENSG00000247828|unassigned</t>
  </si>
  <si>
    <t>http://lncrnadb.com/AK082072</t>
  </si>
  <si>
    <t>ENSG00000247844.1</t>
  </si>
  <si>
    <t>CCAT1</t>
  </si>
  <si>
    <t>CCAT1|CARLo-5, ENSG00000247844|unassigned</t>
  </si>
  <si>
    <t>http://lncrnadb.com/CCAT1</t>
  </si>
  <si>
    <t>ENSG00000248323.1</t>
  </si>
  <si>
    <t>LUCAT1</t>
  </si>
  <si>
    <t>LUCAT1|SCAL1, ENSG00000248323|unassigned</t>
  </si>
  <si>
    <t>http://lncrnadb.com/LUCAT1</t>
  </si>
  <si>
    <t>ENSG00000248550.3</t>
  </si>
  <si>
    <t>OTX2-AS1</t>
  </si>
  <si>
    <t>Otx2os1</t>
  </si>
  <si>
    <t>Otx2os1|OTX2-AS1, ENSG00000248550|unassigned</t>
  </si>
  <si>
    <t>http://lncrnadb.com/Otx2os1</t>
  </si>
  <si>
    <t>ENSG00000248587.2</t>
  </si>
  <si>
    <t>GDNF-AS1</t>
  </si>
  <si>
    <t>GDNF-AS1|GDNFOS, ENSG00000248587|unassigned</t>
  </si>
  <si>
    <t>http://lncrnadb.com/GDNF-AS1</t>
  </si>
  <si>
    <t>ENSG00000249859.3</t>
  </si>
  <si>
    <t>PVT1</t>
  </si>
  <si>
    <t>pvt1</t>
  </si>
  <si>
    <t>Pvt1 oncogene|ENSG00000249859|unassigned</t>
  </si>
  <si>
    <t>http://lncrnadb.com/pvt1</t>
  </si>
  <si>
    <t>ENSG00000250366.2</t>
  </si>
  <si>
    <t>LINC00617</t>
  </si>
  <si>
    <t>megamind</t>
  </si>
  <si>
    <t>megamind|Zebrafish: linc-birc6, linc-hhipl1, Human: BX093813, LOC100507043, Mouse: 2810011L19Rik, ENSG00000250366|unassigned</t>
  </si>
  <si>
    <t>http://lncrnadb.com/megamind</t>
  </si>
  <si>
    <t>ENSG00000251002.3</t>
  </si>
  <si>
    <t>AE000661.37</t>
  </si>
  <si>
    <t>tea-ncrnas</t>
  </si>
  <si>
    <t>TEA ncRNAs|ENSG00000251002|unassigned</t>
  </si>
  <si>
    <t>http://lncrnadb.com/tea-ncrnas</t>
  </si>
  <si>
    <t>ENSG00000251164.1</t>
  </si>
  <si>
    <t>HULC</t>
  </si>
  <si>
    <t>HULC|ENSG00000251164|unassigned</t>
  </si>
  <si>
    <t>http://lncrnadb.com/HULC</t>
  </si>
  <si>
    <t>ENSG00000251562.3</t>
  </si>
  <si>
    <t>MALAT1</t>
  </si>
  <si>
    <t>Malat1</t>
  </si>
  <si>
    <t>Malat1|Neat2, ENSG00000251562|unassigned</t>
  </si>
  <si>
    <t>http://lncrnadb.com/Malat1</t>
  </si>
  <si>
    <t>ENSG00000253230.2</t>
  </si>
  <si>
    <t>LINC00599</t>
  </si>
  <si>
    <t>RNCR3</t>
  </si>
  <si>
    <t>RNCR3|A930011O12Rik, LOC157627, ENSG00000253230, LINC00599|unassigned</t>
  </si>
  <si>
    <t>http://lncrnadb.com/RNCR3</t>
  </si>
  <si>
    <t>ENSG00000253352.4</t>
  </si>
  <si>
    <t>TUG1</t>
  </si>
  <si>
    <t>TUG1|ENSG00000253352|unassigned</t>
  </si>
  <si>
    <t>http://lncrnadb.com/TUG1</t>
  </si>
  <si>
    <t>ENSG00000253438.2</t>
  </si>
  <si>
    <t>PCAT1</t>
  </si>
  <si>
    <t>PCAT-1</t>
  </si>
  <si>
    <t>PCAT-1|PCA1, ENSG00000253438|unassigned</t>
  </si>
  <si>
    <t>http://lncrnadb.com/PCAT-1</t>
  </si>
  <si>
    <t>ENSG00000253552.3</t>
  </si>
  <si>
    <t>HOXA-AS2</t>
  </si>
  <si>
    <t>HOXA3as</t>
  </si>
  <si>
    <t>HOXA3as|HIT12844, HIT94153, HOXA-AS2, ENSG00000253552|unassigned</t>
  </si>
  <si>
    <t>http://lncrnadb.com/HOXA3as</t>
  </si>
  <si>
    <t>ENSG00000255717.2</t>
  </si>
  <si>
    <t>SNHG1</t>
  </si>
  <si>
    <t>SNHG1|UHG, ENSG00000255717|unassigned</t>
  </si>
  <si>
    <t>http://lncrnadb.com/SNHG1</t>
  </si>
  <si>
    <t>ENSG00000255733.1</t>
  </si>
  <si>
    <t>IFNG-AS1</t>
  </si>
  <si>
    <t>IFNG-AS1|Tmevpg1, GS1-410F4.2, ENSG00000255733|unassigned</t>
  </si>
  <si>
    <t>http://lncrnadb.com/IFNG-AS1</t>
  </si>
  <si>
    <t>ENSG00000258399.2</t>
  </si>
  <si>
    <t>MEG8</t>
  </si>
  <si>
    <t>Rian</t>
  </si>
  <si>
    <t>Rian|Irm, MEG8 and Bsr, linc1458, ENSG00000258399|unassigned</t>
  </si>
  <si>
    <t>http://lncrnadb.com/Rian</t>
  </si>
  <si>
    <t>ENSG00000258486.2</t>
  </si>
  <si>
    <t>RN7SL1</t>
  </si>
  <si>
    <t>7SL</t>
  </si>
  <si>
    <t>7SL|7S RNA, SRP RNA, 4.5S SRP RNA, 4.5S RNA, RN7SL1 RNA, ENSG00000258486|unassigned</t>
  </si>
  <si>
    <t>http://lncrnadb.com/7SL</t>
  </si>
  <si>
    <t>ENSG00000258498.2</t>
  </si>
  <si>
    <t>DIO3OS</t>
  </si>
  <si>
    <t>Dio3os</t>
  </si>
  <si>
    <t>Dio3os|Dio3as, ENSG00000258498|unassigned</t>
  </si>
  <si>
    <t>http://lncrnadb.com/Dio3os</t>
  </si>
  <si>
    <t>ENSG00000259104.2</t>
  </si>
  <si>
    <t>PTCSC3</t>
  </si>
  <si>
    <t>PTCSC3|papillary thyroid carcinoma susceptibility candidate 3, ENSG00000259104|unassigned</t>
  </si>
  <si>
    <t>http://lncrnadb.com/PTCSC3</t>
  </si>
  <si>
    <t>ENSG00000259439.1</t>
  </si>
  <si>
    <t>RP11-89K21.1</t>
  </si>
  <si>
    <t>Six3os</t>
  </si>
  <si>
    <t>Six3os|RNCR1, ENSG00000259439|unassigned</t>
  </si>
  <si>
    <t>http://lncrnadb.com/Six3os</t>
  </si>
  <si>
    <t>ENSG00000261040.2</t>
  </si>
  <si>
    <t>CTD-2319I12.1</t>
  </si>
  <si>
    <t>lnc-DC</t>
  </si>
  <si>
    <t>lnc-DC|WFDC21P,CTD-2319I12,LOC645638, ENSG00000261040|unassigned</t>
  </si>
  <si>
    <t>http://lncrnadb.com/lnc-DC</t>
  </si>
  <si>
    <t>ENSG00000269821.1</t>
  </si>
  <si>
    <t>KCNQ1OT1</t>
  </si>
  <si>
    <t>Kcnq1ot1</t>
  </si>
  <si>
    <t>Kcnq1ot1|LIT1, KvLQT1-AS, KvLQT1OT1, ENSG00000269821|unassigned</t>
  </si>
  <si>
    <t>http://lncrnadb.com/Kcnq1ot1</t>
  </si>
  <si>
    <t>ENSG00000272620.1</t>
  </si>
  <si>
    <t>AFAP1-AS1</t>
  </si>
  <si>
    <t>AFAP1AS</t>
  </si>
  <si>
    <t>AFAP1AS|ENSG00000272620; AFAP1-AS|unassigned</t>
  </si>
  <si>
    <t>http://lncrnadb.com/AFAP1AS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</si>
</sst>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Helvetica Neue Bold Condensed"/>
      <family val="2"/>
    </font>
    <font>
      <sz val="11"/>
      <color rgb="FF000000"/>
      <name val="Helvetica Neue Light"/>
      <family val="2"/>
    </font>
    <font>
      <sz val="11"/>
      <color rgb="FF000080"/>
      <name val="Helvetica Neue Bold Condense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hyperlink" Target="http://lncrnadb.com/IGF2AS" TargetMode="External"/><Relationship Id="rId2" Type="http://schemas.openxmlformats.org/officeDocument/2006/relationships/hyperlink" Target="http://lncrnadb.com/H19" TargetMode="External"/><Relationship Id="rId3" Type="http://schemas.openxmlformats.org/officeDocument/2006/relationships/hyperlink" Target="http://lncrnadb.com/linc00467" TargetMode="External"/><Relationship Id="rId4" Type="http://schemas.openxmlformats.org/officeDocument/2006/relationships/hyperlink" Target="http://lncrnadb.com/Zfhx2as" TargetMode="External"/><Relationship Id="rId5" Type="http://schemas.openxmlformats.org/officeDocument/2006/relationships/hyperlink" Target="http://lncrnadb.com/ncRAN" TargetMode="External"/><Relationship Id="rId6" Type="http://schemas.openxmlformats.org/officeDocument/2006/relationships/hyperlink" Target="http://lncrnadb.com/PGSF1" TargetMode="External"/><Relationship Id="rId7" Type="http://schemas.openxmlformats.org/officeDocument/2006/relationships/hyperlink" Target="http://lncrnadb.com/Zfas1" TargetMode="External"/><Relationship Id="rId8" Type="http://schemas.openxmlformats.org/officeDocument/2006/relationships/hyperlink" Target="http://lncrnadb.com/WT1-AS" TargetMode="External"/><Relationship Id="rId9" Type="http://schemas.openxmlformats.org/officeDocument/2006/relationships/hyperlink" Target="http://lncrnadb.com/CTBP1-AS" TargetMode="External"/><Relationship Id="rId10" Type="http://schemas.openxmlformats.org/officeDocument/2006/relationships/hyperlink" Target="http://lncrnadb.com/GATA3-AS1" TargetMode="External"/><Relationship Id="rId11" Type="http://schemas.openxmlformats.org/officeDocument/2006/relationships/hyperlink" Target="http://lncrnadb.com/7SK" TargetMode="External"/><Relationship Id="rId12" Type="http://schemas.openxmlformats.org/officeDocument/2006/relationships/hyperlink" Target="http://lncrnadb.com/LINC00970" TargetMode="External"/><Relationship Id="rId13" Type="http://schemas.openxmlformats.org/officeDocument/2006/relationships/hyperlink" Target="http://lncrnadb.com/SNHG5" TargetMode="External"/><Relationship Id="rId14" Type="http://schemas.openxmlformats.org/officeDocument/2006/relationships/hyperlink" Target="http://lncrnadb.com/UCA1" TargetMode="External"/><Relationship Id="rId15" Type="http://schemas.openxmlformats.org/officeDocument/2006/relationships/hyperlink" Target="http://lncrnadb.com/MEG3" TargetMode="External"/><Relationship Id="rId16" Type="http://schemas.openxmlformats.org/officeDocument/2006/relationships/hyperlink" Target="http://lncrnadb.com/DHRS4-AS1" TargetMode="External"/><Relationship Id="rId17" Type="http://schemas.openxmlformats.org/officeDocument/2006/relationships/hyperlink" Target="http://lncrnadb.com/MEG9" TargetMode="External"/><Relationship Id="rId18" Type="http://schemas.openxmlformats.org/officeDocument/2006/relationships/hyperlink" Target="http://lncrnadb.com/TINCR" TargetMode="External"/><Relationship Id="rId19" Type="http://schemas.openxmlformats.org/officeDocument/2006/relationships/hyperlink" Target="http://lncrnadb.com/LINC00570" TargetMode="External"/><Relationship Id="rId20" Type="http://schemas.openxmlformats.org/officeDocument/2006/relationships/hyperlink" Target="http://lncrnadb.com/PDZK1IP1-AS1" TargetMode="External"/><Relationship Id="rId21" Type="http://schemas.openxmlformats.org/officeDocument/2006/relationships/hyperlink" Target="http://lncrnadb.com/LINC00237" TargetMode="External"/><Relationship Id="rId22" Type="http://schemas.openxmlformats.org/officeDocument/2006/relationships/hyperlink" Target="http://lncrnadb.com/Jpx" TargetMode="External"/><Relationship Id="rId23" Type="http://schemas.openxmlformats.org/officeDocument/2006/relationships/hyperlink" Target="http://lncrnadb.com/CYP4A22-AS1" TargetMode="External"/><Relationship Id="rId24" Type="http://schemas.openxmlformats.org/officeDocument/2006/relationships/hyperlink" Target="http://lncrnadb.com/Gomafu" TargetMode="External"/><Relationship Id="rId25" Type="http://schemas.openxmlformats.org/officeDocument/2006/relationships/hyperlink" Target="http://lncrnadb.com/PCGEM1" TargetMode="External"/><Relationship Id="rId26" Type="http://schemas.openxmlformats.org/officeDocument/2006/relationships/hyperlink" Target="http://lncrnadb.com/LINC00568" TargetMode="External"/><Relationship Id="rId27" Type="http://schemas.openxmlformats.org/officeDocument/2006/relationships/hyperlink" Target="http://lncrnadb.com/KDM5BAS1" TargetMode="External"/><Relationship Id="rId28" Type="http://schemas.openxmlformats.org/officeDocument/2006/relationships/hyperlink" Target="http://lncrnadb.com/HOTAIR" TargetMode="External"/><Relationship Id="rId29" Type="http://schemas.openxmlformats.org/officeDocument/2006/relationships/hyperlink" Target="http://lncrnadb.com/ccdc26" TargetMode="External"/><Relationship Id="rId30" Type="http://schemas.openxmlformats.org/officeDocument/2006/relationships/hyperlink" Target="http://lncrnadb.com/Xist" TargetMode="External"/><Relationship Id="rId31" Type="http://schemas.openxmlformats.org/officeDocument/2006/relationships/hyperlink" Target="http://lncrnadb.com/Emx2os" TargetMode="External"/><Relationship Id="rId32" Type="http://schemas.openxmlformats.org/officeDocument/2006/relationships/hyperlink" Target="http://lncrnadb.com/SCA8" TargetMode="External"/><Relationship Id="rId33" Type="http://schemas.openxmlformats.org/officeDocument/2006/relationships/hyperlink" Target="http://lncrnadb.com/LINC00538" TargetMode="External"/><Relationship Id="rId34" Type="http://schemas.openxmlformats.org/officeDocument/2006/relationships/hyperlink" Target="http://lncrnadb.com/HAR1B" TargetMode="External"/><Relationship Id="rId35" Type="http://schemas.openxmlformats.org/officeDocument/2006/relationships/hyperlink" Target="http://lncrnadb.com/LOC100887755" TargetMode="External"/><Relationship Id="rId36" Type="http://schemas.openxmlformats.org/officeDocument/2006/relationships/hyperlink" Target="http://lncrnadb.com/DLEU2" TargetMode="External"/><Relationship Id="rId37" Type="http://schemas.openxmlformats.org/officeDocument/2006/relationships/hyperlink" Target="http://lncrnadb.com/Evf2" TargetMode="External"/><Relationship Id="rId38" Type="http://schemas.openxmlformats.org/officeDocument/2006/relationships/hyperlink" Target="http://lncrnadb.com/lincrna-sfmbt2" TargetMode="External"/><Relationship Id="rId39" Type="http://schemas.openxmlformats.org/officeDocument/2006/relationships/hyperlink" Target="http://lncrnadb.com/HOTAIRM1" TargetMode="External"/><Relationship Id="rId40" Type="http://schemas.openxmlformats.org/officeDocument/2006/relationships/hyperlink" Target="http://lncrnadb.com/GAS5" TargetMode="External"/><Relationship Id="rId41" Type="http://schemas.openxmlformats.org/officeDocument/2006/relationships/hyperlink" Target="http://lncrnadb.com/Nespas" TargetMode="External"/><Relationship Id="rId42" Type="http://schemas.openxmlformats.org/officeDocument/2006/relationships/hyperlink" Target="http://lncrnadb.com/EGO" TargetMode="External"/><Relationship Id="rId43" Type="http://schemas.openxmlformats.org/officeDocument/2006/relationships/hyperlink" Target="http://lncrnadb.com/lincRNA-VLDLR" TargetMode="External"/><Relationship Id="rId44" Type="http://schemas.openxmlformats.org/officeDocument/2006/relationships/hyperlink" Target="http://lncrnadb.com/LINC00299" TargetMode="External"/><Relationship Id="rId45" Type="http://schemas.openxmlformats.org/officeDocument/2006/relationships/hyperlink" Target="http://lncrnadb.com/Zeb2NAT" TargetMode="External"/><Relationship Id="rId46" Type="http://schemas.openxmlformats.org/officeDocument/2006/relationships/hyperlink" Target="http://lncrnadb.com/ANRIL" TargetMode="External"/><Relationship Id="rId47" Type="http://schemas.openxmlformats.org/officeDocument/2006/relationships/hyperlink" Target="http://lncrnadb.com/Hoxa11as" TargetMode="External"/><Relationship Id="rId48" Type="http://schemas.openxmlformats.org/officeDocument/2006/relationships/hyperlink" Target="http://lncrnadb.com/ADAMTS9-AS2" TargetMode="External"/><Relationship Id="rId49" Type="http://schemas.openxmlformats.org/officeDocument/2006/relationships/hyperlink" Target="http://lncrnadb.com/SNHG3" TargetMode="External"/><Relationship Id="rId50" Type="http://schemas.openxmlformats.org/officeDocument/2006/relationships/hyperlink" Target="http://lncrnadb.com/Sox2ot" TargetMode="External"/><Relationship Id="rId51" Type="http://schemas.openxmlformats.org/officeDocument/2006/relationships/hyperlink" Target="http://lncrnadb.com/LOC285194" TargetMode="External"/><Relationship Id="rId52" Type="http://schemas.openxmlformats.org/officeDocument/2006/relationships/hyperlink" Target="http://lncrnadb.com/HOTTIP" TargetMode="External"/><Relationship Id="rId53" Type="http://schemas.openxmlformats.org/officeDocument/2006/relationships/hyperlink" Target="http://lncrnadb.com/NEAT1" TargetMode="External"/><Relationship Id="rId54" Type="http://schemas.openxmlformats.org/officeDocument/2006/relationships/hyperlink" Target="http://lncrnadb.com/CRNDE" TargetMode="External"/><Relationship Id="rId55" Type="http://schemas.openxmlformats.org/officeDocument/2006/relationships/hyperlink" Target="http://lncrnadb.com/SNHG6" TargetMode="External"/><Relationship Id="rId56" Type="http://schemas.openxmlformats.org/officeDocument/2006/relationships/hyperlink" Target="http://lncrnadb.com/cyrano" TargetMode="External"/><Relationship Id="rId57" Type="http://schemas.openxmlformats.org/officeDocument/2006/relationships/hyperlink" Target="http://lncrnadb.com/AK082072" TargetMode="External"/><Relationship Id="rId58" Type="http://schemas.openxmlformats.org/officeDocument/2006/relationships/hyperlink" Target="http://lncrnadb.com/CCAT1" TargetMode="External"/><Relationship Id="rId59" Type="http://schemas.openxmlformats.org/officeDocument/2006/relationships/hyperlink" Target="http://lncrnadb.com/LUCAT1" TargetMode="External"/><Relationship Id="rId60" Type="http://schemas.openxmlformats.org/officeDocument/2006/relationships/hyperlink" Target="http://lncrnadb.com/Otx2os1" TargetMode="External"/><Relationship Id="rId61" Type="http://schemas.openxmlformats.org/officeDocument/2006/relationships/hyperlink" Target="http://lncrnadb.com/GDNF-AS1" TargetMode="External"/><Relationship Id="rId62" Type="http://schemas.openxmlformats.org/officeDocument/2006/relationships/hyperlink" Target="http://lncrnadb.com/pvt1" TargetMode="External"/><Relationship Id="rId63" Type="http://schemas.openxmlformats.org/officeDocument/2006/relationships/hyperlink" Target="http://lncrnadb.com/megamind" TargetMode="External"/><Relationship Id="rId64" Type="http://schemas.openxmlformats.org/officeDocument/2006/relationships/hyperlink" Target="http://lncrnadb.com/tea-ncrnas" TargetMode="External"/><Relationship Id="rId65" Type="http://schemas.openxmlformats.org/officeDocument/2006/relationships/hyperlink" Target="http://lncrnadb.com/HULC" TargetMode="External"/><Relationship Id="rId66" Type="http://schemas.openxmlformats.org/officeDocument/2006/relationships/hyperlink" Target="http://lncrnadb.com/Malat1" TargetMode="External"/><Relationship Id="rId67" Type="http://schemas.openxmlformats.org/officeDocument/2006/relationships/hyperlink" Target="http://lncrnadb.com/RNCR3" TargetMode="External"/><Relationship Id="rId68" Type="http://schemas.openxmlformats.org/officeDocument/2006/relationships/hyperlink" Target="http://lncrnadb.com/TUG1" TargetMode="External"/><Relationship Id="rId69" Type="http://schemas.openxmlformats.org/officeDocument/2006/relationships/hyperlink" Target="http://lncrnadb.com/PCAT-1" TargetMode="External"/><Relationship Id="rId70" Type="http://schemas.openxmlformats.org/officeDocument/2006/relationships/hyperlink" Target="http://lncrnadb.com/HOXA3as" TargetMode="External"/><Relationship Id="rId71" Type="http://schemas.openxmlformats.org/officeDocument/2006/relationships/hyperlink" Target="http://lncrnadb.com/SNHG1" TargetMode="External"/><Relationship Id="rId72" Type="http://schemas.openxmlformats.org/officeDocument/2006/relationships/hyperlink" Target="http://lncrnadb.com/IFNG-AS1" TargetMode="External"/><Relationship Id="rId73" Type="http://schemas.openxmlformats.org/officeDocument/2006/relationships/hyperlink" Target="http://lncrnadb.com/Rian" TargetMode="External"/><Relationship Id="rId74" Type="http://schemas.openxmlformats.org/officeDocument/2006/relationships/hyperlink" Target="http://lncrnadb.com/7SL" TargetMode="External"/><Relationship Id="rId75" Type="http://schemas.openxmlformats.org/officeDocument/2006/relationships/hyperlink" Target="http://lncrnadb.com/Dio3os" TargetMode="External"/><Relationship Id="rId76" Type="http://schemas.openxmlformats.org/officeDocument/2006/relationships/hyperlink" Target="http://lncrnadb.com/PTCSC3" TargetMode="External"/><Relationship Id="rId77" Type="http://schemas.openxmlformats.org/officeDocument/2006/relationships/hyperlink" Target="http://lncrnadb.com/Six3os" TargetMode="External"/><Relationship Id="rId78" Type="http://schemas.openxmlformats.org/officeDocument/2006/relationships/hyperlink" Target="http://lncrnadb.com/lnc-DC" TargetMode="External"/><Relationship Id="rId79" Type="http://schemas.openxmlformats.org/officeDocument/2006/relationships/hyperlink" Target="http://lncrnadb.com/Kcnq1ot1" TargetMode="External"/><Relationship Id="rId80" Type="http://schemas.openxmlformats.org/officeDocument/2006/relationships/hyperlink" Target="http://lncrnadb.com/AFAP1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/>
  </sheetViews>
  <sheetFormatPr defaultRowHeight="15"/>
  <sheetData>
    <row r="1" spans="1:2">
      <c r="A1" s="1" t="s">
        <v>0</v>
      </c>
      <c r="B1" s="2" t="s">
        <v>1</v>
      </c>
    </row>
    <row r="2" spans="1:2">
      <c r="A2" s="2" t="s">
        <v>2</v>
      </c>
      <c r="B2" s="2" t="s">
        <v>3</v>
      </c>
    </row>
    <row r="4" spans="1:2">
      <c r="A4" s="3" t="s">
        <v>4</v>
      </c>
      <c r="B4" s="3" t="s">
        <v>5</v>
      </c>
    </row>
    <row r="5" spans="1:2">
      <c r="A5" s="3" t="s">
        <v>6</v>
      </c>
      <c r="B5" s="2" t="s">
        <v>7</v>
      </c>
    </row>
    <row r="6" spans="1:2">
      <c r="A6" s="3" t="s">
        <v>8</v>
      </c>
      <c r="B6" s="2" t="s">
        <v>9</v>
      </c>
    </row>
    <row r="7" spans="1:2">
      <c r="A7" s="3" t="s">
        <v>10</v>
      </c>
      <c r="B7" s="2" t="s">
        <v>11</v>
      </c>
    </row>
    <row r="8" spans="1:2">
      <c r="A8" s="3" t="s">
        <v>12</v>
      </c>
      <c r="B8" s="2" t="s">
        <v>13</v>
      </c>
    </row>
    <row r="9" spans="1:2">
      <c r="A9" s="3" t="s">
        <v>14</v>
      </c>
      <c r="B9" s="2" t="s">
        <v>15</v>
      </c>
    </row>
    <row r="10" spans="1:2">
      <c r="A10" s="3" t="s">
        <v>16</v>
      </c>
      <c r="B10" s="2" t="s">
        <v>17</v>
      </c>
    </row>
    <row r="11" spans="1:2">
      <c r="A11" s="3" t="s">
        <v>18</v>
      </c>
      <c r="B11" s="2" t="s">
        <v>19</v>
      </c>
    </row>
    <row r="12" spans="1:2">
      <c r="A12" s="3" t="s">
        <v>20</v>
      </c>
      <c r="B12" s="2" t="s">
        <v>21</v>
      </c>
    </row>
    <row r="13" spans="1:2">
      <c r="A13" s="3" t="s">
        <v>22</v>
      </c>
      <c r="B13" s="2" t="s">
        <v>23</v>
      </c>
    </row>
    <row r="14" spans="1:2">
      <c r="A14" s="3" t="s">
        <v>24</v>
      </c>
      <c r="B14" s="2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workbookViewId="0"/>
  </sheetViews>
  <sheetFormatPr defaultRowHeight="15"/>
  <sheetData>
    <row r="1" spans="1:10">
      <c r="A1" s="3" t="s">
        <v>6</v>
      </c>
      <c r="B1" s="3" t="s">
        <v>8</v>
      </c>
      <c r="C1" s="3" t="s">
        <v>10</v>
      </c>
      <c r="D1" s="3" t="s">
        <v>12</v>
      </c>
      <c r="E1" s="3" t="s">
        <v>14</v>
      </c>
      <c r="F1" s="3" t="s">
        <v>16</v>
      </c>
      <c r="G1" s="3" t="s">
        <v>18</v>
      </c>
      <c r="H1" s="3" t="s">
        <v>20</v>
      </c>
      <c r="I1" s="3" t="s">
        <v>22</v>
      </c>
      <c r="J1" s="3" t="s">
        <v>24</v>
      </c>
    </row>
    <row r="2" spans="1:10">
      <c r="A2" s="2" t="s">
        <v>26</v>
      </c>
      <c r="B2" s="2" t="s">
        <v>27</v>
      </c>
      <c r="C2" s="2" t="s">
        <v>28</v>
      </c>
      <c r="D2" s="2" t="s">
        <v>29</v>
      </c>
      <c r="E2" s="2" t="s">
        <v>30</v>
      </c>
      <c r="F2" s="2" t="s">
        <v>30</v>
      </c>
      <c r="G2" s="2" t="s">
        <v>31</v>
      </c>
      <c r="H2" s="2" t="s">
        <v>32</v>
      </c>
      <c r="I2" s="2" t="s">
        <v>33</v>
      </c>
      <c r="J2" s="2">
        <f>HYPERLINK("http://fantom.gsc.riken.jp/cat/v1/#/genes/ENSG00000099869.6", "CAT_browser_link")</f>
        <v>0</v>
      </c>
    </row>
    <row r="3" spans="1:10">
      <c r="A3" s="2" t="s">
        <v>34</v>
      </c>
      <c r="B3" s="2" t="s">
        <v>35</v>
      </c>
      <c r="C3" s="2" t="s">
        <v>36</v>
      </c>
      <c r="D3" s="2" t="s">
        <v>37</v>
      </c>
      <c r="E3" s="2" t="s">
        <v>30</v>
      </c>
      <c r="F3" s="2" t="s">
        <v>30</v>
      </c>
      <c r="G3" s="2" t="s">
        <v>35</v>
      </c>
      <c r="H3" s="2" t="s">
        <v>38</v>
      </c>
      <c r="I3" s="2" t="s">
        <v>39</v>
      </c>
      <c r="J3" s="2">
        <f>HYPERLINK("http://fantom.gsc.riken.jp/cat/v1/#/genes/ENSG00000130600.11", "CAT_browser_link")</f>
        <v>0</v>
      </c>
    </row>
    <row r="4" spans="1:10">
      <c r="A4" s="2" t="s">
        <v>40</v>
      </c>
      <c r="B4" s="2" t="s">
        <v>41</v>
      </c>
      <c r="C4" s="2" t="s">
        <v>42</v>
      </c>
      <c r="D4" s="2" t="s">
        <v>37</v>
      </c>
      <c r="E4" s="2" t="s">
        <v>43</v>
      </c>
      <c r="F4" s="2" t="s">
        <v>30</v>
      </c>
      <c r="G4" s="2" t="s">
        <v>44</v>
      </c>
      <c r="H4" s="2" t="s">
        <v>45</v>
      </c>
      <c r="I4" s="2" t="s">
        <v>46</v>
      </c>
      <c r="J4" s="2">
        <f>HYPERLINK("http://fantom.gsc.riken.jp/cat/v1/#/genes/ENSG00000153363.8", "CAT_browser_link")</f>
        <v>0</v>
      </c>
    </row>
    <row r="5" spans="1:10">
      <c r="A5" s="2" t="s">
        <v>47</v>
      </c>
      <c r="B5" s="2" t="s">
        <v>48</v>
      </c>
      <c r="C5" s="2" t="s">
        <v>28</v>
      </c>
      <c r="D5" s="2" t="s">
        <v>29</v>
      </c>
      <c r="E5" s="2" t="s">
        <v>30</v>
      </c>
      <c r="F5" s="2" t="s">
        <v>30</v>
      </c>
      <c r="G5" s="2" t="s">
        <v>49</v>
      </c>
      <c r="H5" s="2" t="s">
        <v>50</v>
      </c>
      <c r="I5" s="2" t="s">
        <v>51</v>
      </c>
      <c r="J5" s="2">
        <f>HYPERLINK("http://fantom.gsc.riken.jp/cat/v1/#/genes/ENSG00000157306.10", "CAT_browser_link")</f>
        <v>0</v>
      </c>
    </row>
    <row r="6" spans="1:10">
      <c r="A6" s="2" t="s">
        <v>52</v>
      </c>
      <c r="B6" s="2" t="s">
        <v>53</v>
      </c>
      <c r="C6" s="2" t="s">
        <v>28</v>
      </c>
      <c r="D6" s="2" t="s">
        <v>29</v>
      </c>
      <c r="E6" s="2" t="s">
        <v>43</v>
      </c>
      <c r="F6" s="2" t="s">
        <v>30</v>
      </c>
      <c r="G6" s="2" t="s">
        <v>54</v>
      </c>
      <c r="H6" s="2" t="s">
        <v>55</v>
      </c>
      <c r="I6" s="2" t="s">
        <v>56</v>
      </c>
      <c r="J6" s="2">
        <f>HYPERLINK("http://fantom.gsc.riken.jp/cat/v1/#/genes/ENSG00000163597.10", "CAT_browser_link")</f>
        <v>0</v>
      </c>
    </row>
    <row r="7" spans="1:10">
      <c r="A7" s="2" t="s">
        <v>57</v>
      </c>
      <c r="B7" s="2" t="s">
        <v>58</v>
      </c>
      <c r="C7" s="2" t="s">
        <v>42</v>
      </c>
      <c r="D7" s="2" t="s">
        <v>37</v>
      </c>
      <c r="E7" s="2" t="s">
        <v>30</v>
      </c>
      <c r="F7" s="2" t="s">
        <v>30</v>
      </c>
      <c r="G7" s="2" t="s">
        <v>59</v>
      </c>
      <c r="H7" s="2" t="s">
        <v>60</v>
      </c>
      <c r="I7" s="2" t="s">
        <v>61</v>
      </c>
      <c r="J7" s="2">
        <f>HYPERLINK("http://fantom.gsc.riken.jp/cat/v1/#/genes/ENSG00000176840.7", "CAT_browser_link")</f>
        <v>0</v>
      </c>
    </row>
    <row r="8" spans="1:10">
      <c r="A8" s="2" t="s">
        <v>62</v>
      </c>
      <c r="B8" s="2" t="s">
        <v>63</v>
      </c>
      <c r="C8" s="2" t="s">
        <v>28</v>
      </c>
      <c r="D8" s="2" t="s">
        <v>29</v>
      </c>
      <c r="E8" s="2" t="s">
        <v>30</v>
      </c>
      <c r="F8" s="2" t="s">
        <v>30</v>
      </c>
      <c r="G8" s="2" t="s">
        <v>64</v>
      </c>
      <c r="H8" s="2" t="s">
        <v>65</v>
      </c>
      <c r="I8" s="2" t="s">
        <v>66</v>
      </c>
      <c r="J8" s="2">
        <f>HYPERLINK("http://fantom.gsc.riken.jp/cat/v1/#/genes/ENSG00000177410.8", "CAT_browser_link")</f>
        <v>0</v>
      </c>
    </row>
    <row r="9" spans="1:10">
      <c r="A9" s="2" t="s">
        <v>67</v>
      </c>
      <c r="B9" s="2" t="s">
        <v>68</v>
      </c>
      <c r="C9" s="2" t="s">
        <v>36</v>
      </c>
      <c r="D9" s="2" t="s">
        <v>29</v>
      </c>
      <c r="E9" s="2" t="s">
        <v>30</v>
      </c>
      <c r="F9" s="2" t="s">
        <v>30</v>
      </c>
      <c r="G9" s="2" t="s">
        <v>68</v>
      </c>
      <c r="H9" s="2" t="s">
        <v>69</v>
      </c>
      <c r="I9" s="2" t="s">
        <v>70</v>
      </c>
      <c r="J9" s="2">
        <f>HYPERLINK("http://fantom.gsc.riken.jp/cat/v1/#/genes/ENSG00000183242.7", "CAT_browser_link")</f>
        <v>0</v>
      </c>
    </row>
    <row r="10" spans="1:10">
      <c r="A10" s="2" t="s">
        <v>71</v>
      </c>
      <c r="B10" s="2" t="s">
        <v>72</v>
      </c>
      <c r="C10" s="2" t="s">
        <v>28</v>
      </c>
      <c r="D10" s="2" t="s">
        <v>29</v>
      </c>
      <c r="E10" s="2" t="s">
        <v>30</v>
      </c>
      <c r="F10" s="2" t="s">
        <v>43</v>
      </c>
      <c r="G10" s="2" t="s">
        <v>73</v>
      </c>
      <c r="H10" s="2" t="s">
        <v>74</v>
      </c>
      <c r="I10" s="2" t="s">
        <v>75</v>
      </c>
      <c r="J10" s="2">
        <f>HYPERLINK("http://fantom.gsc.riken.jp/cat/v1/#/genes/ENSG00000196810.4", "CAT_browser_link")</f>
        <v>0</v>
      </c>
    </row>
    <row r="11" spans="1:10">
      <c r="A11" s="2" t="s">
        <v>76</v>
      </c>
      <c r="B11" s="2" t="s">
        <v>77</v>
      </c>
      <c r="C11" s="2" t="s">
        <v>28</v>
      </c>
      <c r="D11" s="2" t="s">
        <v>29</v>
      </c>
      <c r="E11" s="2" t="s">
        <v>30</v>
      </c>
      <c r="F11" s="2" t="s">
        <v>30</v>
      </c>
      <c r="G11" s="2" t="s">
        <v>77</v>
      </c>
      <c r="H11" s="2" t="s">
        <v>78</v>
      </c>
      <c r="I11" s="2" t="s">
        <v>79</v>
      </c>
      <c r="J11" s="2">
        <f>HYPERLINK("http://fantom.gsc.riken.jp/cat/v1/#/genes/ENSG00000197308.4", "CAT_browser_link")</f>
        <v>0</v>
      </c>
    </row>
    <row r="12" spans="1:10">
      <c r="A12" s="2" t="s">
        <v>80</v>
      </c>
      <c r="B12" s="2" t="s">
        <v>81</v>
      </c>
      <c r="C12" s="2" t="s">
        <v>28</v>
      </c>
      <c r="D12" s="2" t="s">
        <v>29</v>
      </c>
      <c r="E12" s="2" t="s">
        <v>30</v>
      </c>
      <c r="F12" s="2" t="s">
        <v>30</v>
      </c>
      <c r="G12" s="2" t="s">
        <v>82</v>
      </c>
      <c r="H12" s="2" t="s">
        <v>83</v>
      </c>
      <c r="I12" s="2" t="s">
        <v>84</v>
      </c>
      <c r="J12" s="2">
        <f>HYPERLINK("http://fantom.gsc.riken.jp/cat/v1/#/genes/ENSG00000202198.1", "CAT_browser_link")</f>
        <v>0</v>
      </c>
    </row>
    <row r="13" spans="1:10">
      <c r="A13" s="2" t="s">
        <v>85</v>
      </c>
      <c r="B13" s="2" t="s">
        <v>86</v>
      </c>
      <c r="C13" s="2" t="s">
        <v>87</v>
      </c>
      <c r="D13" s="2" t="s">
        <v>37</v>
      </c>
      <c r="E13" s="2" t="s">
        <v>30</v>
      </c>
      <c r="F13" s="2" t="s">
        <v>30</v>
      </c>
      <c r="G13" s="2" t="s">
        <v>86</v>
      </c>
      <c r="H13" s="2" t="s">
        <v>88</v>
      </c>
      <c r="I13" s="2" t="s">
        <v>89</v>
      </c>
      <c r="J13" s="2">
        <f>HYPERLINK("http://fantom.gsc.riken.jp/cat/v1/#/genes/ENSG00000203601.3", "CAT_browser_link")</f>
        <v>0</v>
      </c>
    </row>
    <row r="14" spans="1:10">
      <c r="A14" s="2" t="s">
        <v>90</v>
      </c>
      <c r="B14" s="2" t="s">
        <v>91</v>
      </c>
      <c r="C14" s="2" t="s">
        <v>42</v>
      </c>
      <c r="D14" s="2" t="s">
        <v>37</v>
      </c>
      <c r="E14" s="2" t="s">
        <v>43</v>
      </c>
      <c r="F14" s="2" t="s">
        <v>43</v>
      </c>
      <c r="G14" s="2" t="s">
        <v>91</v>
      </c>
      <c r="H14" s="2" t="s">
        <v>92</v>
      </c>
      <c r="I14" s="2" t="s">
        <v>93</v>
      </c>
      <c r="J14" s="2">
        <f>HYPERLINK("http://fantom.gsc.riken.jp/cat/v1/#/genes/ENSG00000203875.6", "CAT_browser_link")</f>
        <v>0</v>
      </c>
    </row>
    <row r="15" spans="1:10">
      <c r="A15" s="2" t="s">
        <v>94</v>
      </c>
      <c r="B15" s="2" t="s">
        <v>95</v>
      </c>
      <c r="C15" s="2" t="s">
        <v>42</v>
      </c>
      <c r="D15" s="2" t="s">
        <v>37</v>
      </c>
      <c r="E15" s="2" t="s">
        <v>43</v>
      </c>
      <c r="F15" s="2" t="s">
        <v>43</v>
      </c>
      <c r="G15" s="2" t="s">
        <v>95</v>
      </c>
      <c r="H15" s="2" t="s">
        <v>96</v>
      </c>
      <c r="I15" s="2" t="s">
        <v>97</v>
      </c>
      <c r="J15" s="2">
        <f>HYPERLINK("http://fantom.gsc.riken.jp/cat/v1/#/genes/ENSG00000214049.6", "CAT_browser_link")</f>
        <v>0</v>
      </c>
    </row>
    <row r="16" spans="1:10">
      <c r="A16" s="2" t="s">
        <v>98</v>
      </c>
      <c r="B16" s="2" t="s">
        <v>99</v>
      </c>
      <c r="C16" s="2" t="s">
        <v>42</v>
      </c>
      <c r="D16" s="2" t="s">
        <v>37</v>
      </c>
      <c r="E16" s="2" t="s">
        <v>30</v>
      </c>
      <c r="F16" s="2" t="s">
        <v>30</v>
      </c>
      <c r="G16" s="2" t="s">
        <v>99</v>
      </c>
      <c r="H16" s="2" t="s">
        <v>100</v>
      </c>
      <c r="I16" s="2" t="s">
        <v>101</v>
      </c>
      <c r="J16" s="2">
        <f>HYPERLINK("http://fantom.gsc.riken.jp/cat/v1/#/genes/ENSG00000214548.10", "CAT_browser_link")</f>
        <v>0</v>
      </c>
    </row>
    <row r="17" spans="1:10">
      <c r="A17" s="2" t="s">
        <v>102</v>
      </c>
      <c r="B17" s="2" t="s">
        <v>103</v>
      </c>
      <c r="C17" s="2" t="s">
        <v>28</v>
      </c>
      <c r="D17" s="2" t="s">
        <v>29</v>
      </c>
      <c r="E17" s="2" t="s">
        <v>43</v>
      </c>
      <c r="F17" s="2" t="s">
        <v>30</v>
      </c>
      <c r="G17" s="2" t="s">
        <v>103</v>
      </c>
      <c r="H17" s="2" t="s">
        <v>104</v>
      </c>
      <c r="I17" s="2" t="s">
        <v>105</v>
      </c>
      <c r="J17" s="2">
        <f>HYPERLINK("http://fantom.gsc.riken.jp/cat/v1/#/genes/ENSG00000215256.3", "CAT_browser_link")</f>
        <v>0</v>
      </c>
    </row>
    <row r="18" spans="1:10">
      <c r="A18" s="2" t="s">
        <v>106</v>
      </c>
      <c r="B18" s="2" t="s">
        <v>107</v>
      </c>
      <c r="C18" s="2" t="s">
        <v>36</v>
      </c>
      <c r="D18" s="2" t="s">
        <v>108</v>
      </c>
      <c r="E18" s="2" t="s">
        <v>30</v>
      </c>
      <c r="F18" s="2" t="s">
        <v>30</v>
      </c>
      <c r="G18" s="2" t="s">
        <v>107</v>
      </c>
      <c r="H18" s="2" t="s">
        <v>109</v>
      </c>
      <c r="I18" s="2" t="s">
        <v>110</v>
      </c>
      <c r="J18" s="2">
        <f>HYPERLINK("http://fantom.gsc.riken.jp/cat/v1/#/genes/ENSG00000223403.3", "CAT_browser_link")</f>
        <v>0</v>
      </c>
    </row>
    <row r="19" spans="1:10">
      <c r="A19" s="2" t="s">
        <v>111</v>
      </c>
      <c r="B19" s="2" t="s">
        <v>112</v>
      </c>
      <c r="C19" s="2" t="s">
        <v>42</v>
      </c>
      <c r="D19" s="2" t="s">
        <v>37</v>
      </c>
      <c r="E19" s="2" t="s">
        <v>30</v>
      </c>
      <c r="F19" s="2" t="s">
        <v>30</v>
      </c>
      <c r="G19" s="2" t="s">
        <v>112</v>
      </c>
      <c r="H19" s="2" t="s">
        <v>113</v>
      </c>
      <c r="I19" s="2" t="s">
        <v>114</v>
      </c>
      <c r="J19" s="2">
        <f>HYPERLINK("http://fantom.gsc.riken.jp/cat/v1/#/genes/ENSG00000223573.2", "CAT_browser_link")</f>
        <v>0</v>
      </c>
    </row>
    <row r="20" spans="1:10">
      <c r="A20" s="2" t="s">
        <v>115</v>
      </c>
      <c r="B20" s="2" t="s">
        <v>116</v>
      </c>
      <c r="C20" s="2" t="s">
        <v>28</v>
      </c>
      <c r="D20" s="2" t="s">
        <v>29</v>
      </c>
      <c r="E20" s="2" t="s">
        <v>30</v>
      </c>
      <c r="F20" s="2" t="s">
        <v>30</v>
      </c>
      <c r="G20" s="2" t="s">
        <v>116</v>
      </c>
      <c r="H20" s="2" t="s">
        <v>117</v>
      </c>
      <c r="I20" s="2" t="s">
        <v>118</v>
      </c>
      <c r="J20" s="2">
        <f>HYPERLINK("http://fantom.gsc.riken.jp/cat/v1/#/genes/ENSG00000224177.2", "CAT_browser_link")</f>
        <v>0</v>
      </c>
    </row>
    <row r="21" spans="1:10">
      <c r="A21" s="2" t="s">
        <v>119</v>
      </c>
      <c r="B21" s="2" t="s">
        <v>120</v>
      </c>
      <c r="C21" s="2" t="s">
        <v>36</v>
      </c>
      <c r="D21" s="2" t="s">
        <v>37</v>
      </c>
      <c r="E21" s="2" t="s">
        <v>43</v>
      </c>
      <c r="F21" s="2" t="s">
        <v>43</v>
      </c>
      <c r="G21" s="2" t="s">
        <v>121</v>
      </c>
      <c r="H21" s="2" t="s">
        <v>122</v>
      </c>
      <c r="I21" s="2" t="s">
        <v>123</v>
      </c>
      <c r="J21" s="2">
        <f>HYPERLINK("http://fantom.gsc.riken.jp/cat/v1/#/genes/ENSG00000224805.2", "CAT_browser_link")</f>
        <v>0</v>
      </c>
    </row>
    <row r="22" spans="1:10">
      <c r="A22" s="2" t="s">
        <v>124</v>
      </c>
      <c r="B22" s="2" t="s">
        <v>125</v>
      </c>
      <c r="C22" s="2" t="s">
        <v>42</v>
      </c>
      <c r="D22" s="2" t="s">
        <v>37</v>
      </c>
      <c r="E22" s="2" t="s">
        <v>30</v>
      </c>
      <c r="F22" s="2" t="s">
        <v>30</v>
      </c>
      <c r="G22" s="2" t="s">
        <v>125</v>
      </c>
      <c r="H22" s="2" t="s">
        <v>126</v>
      </c>
      <c r="I22" s="2" t="s">
        <v>127</v>
      </c>
      <c r="J22" s="2">
        <f>HYPERLINK("http://fantom.gsc.riken.jp/cat/v1/#/genes/ENSG00000225127.2", "CAT_browser_link")</f>
        <v>0</v>
      </c>
    </row>
    <row r="23" spans="1:10">
      <c r="A23" s="2" t="s">
        <v>128</v>
      </c>
      <c r="B23" s="2" t="s">
        <v>129</v>
      </c>
      <c r="C23" s="2" t="s">
        <v>42</v>
      </c>
      <c r="D23" s="2" t="s">
        <v>37</v>
      </c>
      <c r="E23" s="2" t="s">
        <v>43</v>
      </c>
      <c r="F23" s="2" t="s">
        <v>43</v>
      </c>
      <c r="G23" s="2" t="s">
        <v>130</v>
      </c>
      <c r="H23" s="2" t="s">
        <v>131</v>
      </c>
      <c r="I23" s="2" t="s">
        <v>132</v>
      </c>
      <c r="J23" s="2">
        <f>HYPERLINK("http://fantom.gsc.riken.jp/cat/v1/#/genes/ENSG00000225470.2", "CAT_browser_link")</f>
        <v>0</v>
      </c>
    </row>
    <row r="24" spans="1:10">
      <c r="A24" s="2" t="s">
        <v>133</v>
      </c>
      <c r="B24" s="2" t="s">
        <v>134</v>
      </c>
      <c r="C24" s="2" t="s">
        <v>36</v>
      </c>
      <c r="D24" s="2" t="s">
        <v>37</v>
      </c>
      <c r="E24" s="2" t="s">
        <v>43</v>
      </c>
      <c r="F24" s="2" t="s">
        <v>43</v>
      </c>
      <c r="G24" s="2" t="s">
        <v>134</v>
      </c>
      <c r="H24" s="2" t="s">
        <v>135</v>
      </c>
      <c r="I24" s="2" t="s">
        <v>136</v>
      </c>
      <c r="J24" s="2">
        <f>HYPERLINK("http://fantom.gsc.riken.jp/cat/v1/#/genes/ENSG00000225506.2", "CAT_browser_link")</f>
        <v>0</v>
      </c>
    </row>
    <row r="25" spans="1:10">
      <c r="A25" s="2" t="s">
        <v>137</v>
      </c>
      <c r="B25" s="2" t="s">
        <v>138</v>
      </c>
      <c r="C25" s="2" t="s">
        <v>42</v>
      </c>
      <c r="D25" s="2" t="s">
        <v>37</v>
      </c>
      <c r="E25" s="2" t="s">
        <v>30</v>
      </c>
      <c r="F25" s="2" t="s">
        <v>30</v>
      </c>
      <c r="G25" s="2" t="s">
        <v>139</v>
      </c>
      <c r="H25" s="2" t="s">
        <v>140</v>
      </c>
      <c r="I25" s="2" t="s">
        <v>141</v>
      </c>
      <c r="J25" s="2">
        <f>HYPERLINK("http://fantom.gsc.riken.jp/cat/v1/#/genes/ENSG00000225783.2", "CAT_browser_link")</f>
        <v>0</v>
      </c>
    </row>
    <row r="26" spans="1:10">
      <c r="A26" s="2" t="s">
        <v>142</v>
      </c>
      <c r="B26" s="2" t="s">
        <v>143</v>
      </c>
      <c r="C26" s="2" t="s">
        <v>87</v>
      </c>
      <c r="D26" s="2" t="s">
        <v>37</v>
      </c>
      <c r="E26" s="2" t="s">
        <v>43</v>
      </c>
      <c r="F26" s="2" t="s">
        <v>30</v>
      </c>
      <c r="G26" s="2" t="s">
        <v>143</v>
      </c>
      <c r="H26" s="2" t="s">
        <v>144</v>
      </c>
      <c r="I26" s="2" t="s">
        <v>145</v>
      </c>
      <c r="J26" s="2">
        <f>HYPERLINK("http://fantom.gsc.riken.jp/cat/v1/#/genes/ENSG00000227418.2", "CAT_browser_link")</f>
        <v>0</v>
      </c>
    </row>
    <row r="27" spans="1:10">
      <c r="A27" s="2" t="s">
        <v>146</v>
      </c>
      <c r="B27" s="2" t="s">
        <v>147</v>
      </c>
      <c r="C27" s="2" t="s">
        <v>42</v>
      </c>
      <c r="D27" s="2" t="s">
        <v>37</v>
      </c>
      <c r="E27" s="2" t="s">
        <v>43</v>
      </c>
      <c r="F27" s="2" t="s">
        <v>30</v>
      </c>
      <c r="G27" s="2" t="s">
        <v>147</v>
      </c>
      <c r="H27" s="2" t="s">
        <v>148</v>
      </c>
      <c r="I27" s="2" t="s">
        <v>149</v>
      </c>
      <c r="J27" s="2">
        <f>HYPERLINK("http://fantom.gsc.riken.jp/cat/v1/#/genes/ENSG00000228126.1", "CAT_browser_link")</f>
        <v>0</v>
      </c>
    </row>
    <row r="28" spans="1:10">
      <c r="A28" s="2" t="s">
        <v>150</v>
      </c>
      <c r="B28" s="2" t="s">
        <v>151</v>
      </c>
      <c r="C28" s="2" t="s">
        <v>42</v>
      </c>
      <c r="D28" s="2" t="s">
        <v>37</v>
      </c>
      <c r="E28" s="2" t="s">
        <v>30</v>
      </c>
      <c r="F28" s="2" t="s">
        <v>30</v>
      </c>
      <c r="G28" s="2" t="s">
        <v>152</v>
      </c>
      <c r="H28" s="2" t="s">
        <v>153</v>
      </c>
      <c r="I28" s="2" t="s">
        <v>154</v>
      </c>
      <c r="J28" s="2">
        <f>HYPERLINK("http://fantom.gsc.riken.jp/cat/v1/#/genes/ENSG00000228288.2", "CAT_browser_link")</f>
        <v>0</v>
      </c>
    </row>
    <row r="29" spans="1:10">
      <c r="A29" s="2" t="s">
        <v>155</v>
      </c>
      <c r="B29" s="2" t="s">
        <v>156</v>
      </c>
      <c r="C29" s="2" t="s">
        <v>36</v>
      </c>
      <c r="D29" s="2" t="s">
        <v>37</v>
      </c>
      <c r="E29" s="2" t="s">
        <v>30</v>
      </c>
      <c r="F29" s="2" t="s">
        <v>30</v>
      </c>
      <c r="G29" s="2" t="s">
        <v>156</v>
      </c>
      <c r="H29" s="2" t="s">
        <v>157</v>
      </c>
      <c r="I29" s="2" t="s">
        <v>158</v>
      </c>
      <c r="J29" s="2">
        <f>HYPERLINK("http://fantom.gsc.riken.jp/cat/v1/#/genes/ENSG00000228630.1", "CAT_browser_link")</f>
        <v>0</v>
      </c>
    </row>
    <row r="30" spans="1:10">
      <c r="A30" s="2" t="s">
        <v>159</v>
      </c>
      <c r="B30" s="2" t="s">
        <v>160</v>
      </c>
      <c r="C30" s="2" t="s">
        <v>87</v>
      </c>
      <c r="D30" s="2" t="s">
        <v>37</v>
      </c>
      <c r="E30" s="2" t="s">
        <v>30</v>
      </c>
      <c r="F30" s="2" t="s">
        <v>30</v>
      </c>
      <c r="G30" s="2" t="s">
        <v>161</v>
      </c>
      <c r="H30" s="2" t="s">
        <v>162</v>
      </c>
      <c r="I30" s="2" t="s">
        <v>163</v>
      </c>
      <c r="J30" s="2">
        <f>HYPERLINK("http://fantom.gsc.riken.jp/cat/v1/#/genes/ENSG00000229140.4", "CAT_browser_link")</f>
        <v>0</v>
      </c>
    </row>
    <row r="31" spans="1:10">
      <c r="A31" s="2" t="s">
        <v>164</v>
      </c>
      <c r="B31" s="2" t="s">
        <v>165</v>
      </c>
      <c r="C31" s="2" t="s">
        <v>42</v>
      </c>
      <c r="D31" s="2" t="s">
        <v>37</v>
      </c>
      <c r="E31" s="2" t="s">
        <v>30</v>
      </c>
      <c r="F31" s="2" t="s">
        <v>30</v>
      </c>
      <c r="G31" s="2" t="s">
        <v>166</v>
      </c>
      <c r="H31" s="2" t="s">
        <v>167</v>
      </c>
      <c r="I31" s="2" t="s">
        <v>168</v>
      </c>
      <c r="J31" s="2">
        <f>HYPERLINK("http://fantom.gsc.riken.jp/cat/v1/#/genes/ENSG00000229807.5", "CAT_browser_link")</f>
        <v>0</v>
      </c>
    </row>
    <row r="32" spans="1:10">
      <c r="A32" s="2" t="s">
        <v>169</v>
      </c>
      <c r="B32" s="2" t="s">
        <v>170</v>
      </c>
      <c r="C32" s="2" t="s">
        <v>28</v>
      </c>
      <c r="D32" s="2" t="s">
        <v>29</v>
      </c>
      <c r="E32" s="2" t="s">
        <v>30</v>
      </c>
      <c r="F32" s="2" t="s">
        <v>30</v>
      </c>
      <c r="G32" s="2" t="s">
        <v>171</v>
      </c>
      <c r="H32" s="2" t="s">
        <v>172</v>
      </c>
      <c r="I32" s="2" t="s">
        <v>173</v>
      </c>
      <c r="J32" s="2">
        <f>HYPERLINK("http://fantom.gsc.riken.jp/cat/v1/#/genes/ENSG00000229847.4", "CAT_browser_link")</f>
        <v>0</v>
      </c>
    </row>
    <row r="33" spans="1:10">
      <c r="A33" s="2" t="s">
        <v>174</v>
      </c>
      <c r="B33" s="2" t="s">
        <v>175</v>
      </c>
      <c r="C33" s="2" t="s">
        <v>28</v>
      </c>
      <c r="D33" s="2" t="s">
        <v>29</v>
      </c>
      <c r="E33" s="2" t="s">
        <v>30</v>
      </c>
      <c r="F33" s="2" t="s">
        <v>30</v>
      </c>
      <c r="G33" s="2" t="s">
        <v>176</v>
      </c>
      <c r="H33" s="2" t="s">
        <v>177</v>
      </c>
      <c r="I33" s="2" t="s">
        <v>178</v>
      </c>
      <c r="J33" s="2">
        <f>HYPERLINK("http://fantom.gsc.riken.jp/cat/v1/#/genes/ENSG00000230223.2", "CAT_browser_link")</f>
        <v>0</v>
      </c>
    </row>
    <row r="34" spans="1:10">
      <c r="A34" s="2" t="s">
        <v>179</v>
      </c>
      <c r="B34" s="2" t="s">
        <v>180</v>
      </c>
      <c r="C34" s="2" t="s">
        <v>28</v>
      </c>
      <c r="D34" s="2" t="s">
        <v>29</v>
      </c>
      <c r="E34" s="2" t="s">
        <v>30</v>
      </c>
      <c r="F34" s="2" t="s">
        <v>30</v>
      </c>
      <c r="G34" s="2" t="s">
        <v>181</v>
      </c>
      <c r="H34" s="2" t="s">
        <v>182</v>
      </c>
      <c r="I34" s="2" t="s">
        <v>183</v>
      </c>
      <c r="J34" s="2">
        <f>HYPERLINK("http://fantom.gsc.riken.jp/cat/v1/#/genes/ENSG00000230461.4", "CAT_browser_link")</f>
        <v>0</v>
      </c>
    </row>
    <row r="35" spans="1:10">
      <c r="A35" s="2" t="s">
        <v>184</v>
      </c>
      <c r="B35" s="2" t="s">
        <v>185</v>
      </c>
      <c r="C35" s="2" t="s">
        <v>42</v>
      </c>
      <c r="D35" s="2" t="s">
        <v>37</v>
      </c>
      <c r="E35" s="2" t="s">
        <v>30</v>
      </c>
      <c r="F35" s="2" t="s">
        <v>30</v>
      </c>
      <c r="G35" s="2" t="s">
        <v>185</v>
      </c>
      <c r="H35" s="2" t="s">
        <v>186</v>
      </c>
      <c r="I35" s="2" t="s">
        <v>187</v>
      </c>
      <c r="J35" s="2">
        <f>HYPERLINK("http://fantom.gsc.riken.jp/cat/v1/#/genes/ENSG00000231133.2", "CAT_browser_link")</f>
        <v>0</v>
      </c>
    </row>
    <row r="36" spans="1:10">
      <c r="A36" s="2" t="s">
        <v>188</v>
      </c>
      <c r="B36" s="2" t="s">
        <v>189</v>
      </c>
      <c r="C36" s="2" t="s">
        <v>87</v>
      </c>
      <c r="D36" s="2" t="s">
        <v>37</v>
      </c>
      <c r="E36" s="2" t="s">
        <v>43</v>
      </c>
      <c r="F36" s="2" t="s">
        <v>30</v>
      </c>
      <c r="G36" s="2" t="s">
        <v>190</v>
      </c>
      <c r="H36" s="2" t="s">
        <v>191</v>
      </c>
      <c r="I36" s="2" t="s">
        <v>192</v>
      </c>
      <c r="J36" s="2">
        <f>HYPERLINK("http://fantom.gsc.riken.jp/cat/v1/#/genes/ENSG00000231265.1", "CAT_browser_link")</f>
        <v>0</v>
      </c>
    </row>
    <row r="37" spans="1:10">
      <c r="A37" s="2" t="s">
        <v>193</v>
      </c>
      <c r="B37" s="2" t="s">
        <v>194</v>
      </c>
      <c r="C37" s="2" t="s">
        <v>42</v>
      </c>
      <c r="D37" s="2" t="s">
        <v>37</v>
      </c>
      <c r="E37" s="2" t="s">
        <v>30</v>
      </c>
      <c r="F37" s="2" t="s">
        <v>30</v>
      </c>
      <c r="G37" s="2" t="s">
        <v>194</v>
      </c>
      <c r="H37" s="2" t="s">
        <v>195</v>
      </c>
      <c r="I37" s="2" t="s">
        <v>196</v>
      </c>
      <c r="J37" s="2">
        <f>HYPERLINK("http://fantom.gsc.riken.jp/cat/v1/#/genes/ENSG00000231607.4", "CAT_browser_link")</f>
        <v>0</v>
      </c>
    </row>
    <row r="38" spans="1:10">
      <c r="A38" s="2" t="s">
        <v>197</v>
      </c>
      <c r="B38" s="2" t="s">
        <v>198</v>
      </c>
      <c r="C38" s="2" t="s">
        <v>87</v>
      </c>
      <c r="D38" s="2" t="s">
        <v>37</v>
      </c>
      <c r="E38" s="2" t="s">
        <v>30</v>
      </c>
      <c r="F38" s="2" t="s">
        <v>30</v>
      </c>
      <c r="G38" s="2" t="s">
        <v>199</v>
      </c>
      <c r="H38" s="2" t="s">
        <v>200</v>
      </c>
      <c r="I38" s="2" t="s">
        <v>201</v>
      </c>
      <c r="J38" s="2">
        <f>HYPERLINK("http://fantom.gsc.riken.jp/cat/v1/#/genes/ENSG00000231764.4", "CAT_browser_link")</f>
        <v>0</v>
      </c>
    </row>
    <row r="39" spans="1:10">
      <c r="A39" s="2" t="s">
        <v>202</v>
      </c>
      <c r="B39" s="2" t="s">
        <v>203</v>
      </c>
      <c r="C39" s="2" t="s">
        <v>36</v>
      </c>
      <c r="D39" s="2" t="s">
        <v>37</v>
      </c>
      <c r="E39" s="2" t="s">
        <v>30</v>
      </c>
      <c r="F39" s="2" t="s">
        <v>43</v>
      </c>
      <c r="G39" s="2" t="s">
        <v>204</v>
      </c>
      <c r="H39" s="2" t="s">
        <v>205</v>
      </c>
      <c r="I39" s="2" t="s">
        <v>206</v>
      </c>
      <c r="J39" s="2">
        <f>HYPERLINK("http://fantom.gsc.riken.jp/cat/v1/#/genes/ENSG00000232591.1", "CAT_browser_link")</f>
        <v>0</v>
      </c>
    </row>
    <row r="40" spans="1:10">
      <c r="A40" s="2" t="s">
        <v>207</v>
      </c>
      <c r="B40" s="2" t="s">
        <v>208</v>
      </c>
      <c r="C40" s="2" t="s">
        <v>28</v>
      </c>
      <c r="D40" s="2" t="s">
        <v>29</v>
      </c>
      <c r="E40" s="2" t="s">
        <v>30</v>
      </c>
      <c r="F40" s="2" t="s">
        <v>30</v>
      </c>
      <c r="G40" s="2" t="s">
        <v>208</v>
      </c>
      <c r="H40" s="2" t="s">
        <v>209</v>
      </c>
      <c r="I40" s="2" t="s">
        <v>210</v>
      </c>
      <c r="J40" s="2">
        <f>HYPERLINK("http://fantom.gsc.riken.jp/cat/v1/#/genes/ENSG00000233429.5", "CAT_browser_link")</f>
        <v>0</v>
      </c>
    </row>
    <row r="41" spans="1:10">
      <c r="A41" s="2" t="s">
        <v>211</v>
      </c>
      <c r="B41" s="2" t="s">
        <v>212</v>
      </c>
      <c r="C41" s="2" t="s">
        <v>28</v>
      </c>
      <c r="D41" s="2" t="s">
        <v>29</v>
      </c>
      <c r="E41" s="2" t="s">
        <v>30</v>
      </c>
      <c r="F41" s="2" t="s">
        <v>30</v>
      </c>
      <c r="G41" s="2" t="s">
        <v>212</v>
      </c>
      <c r="H41" s="2" t="s">
        <v>213</v>
      </c>
      <c r="I41" s="2" t="s">
        <v>214</v>
      </c>
      <c r="J41" s="2">
        <f>HYPERLINK("http://fantom.gsc.riken.jp/cat/v1/#/genes/ENSG00000234741.3", "CAT_browser_link")</f>
        <v>0</v>
      </c>
    </row>
    <row r="42" spans="1:10">
      <c r="A42" s="2" t="s">
        <v>215</v>
      </c>
      <c r="B42" s="2" t="s">
        <v>216</v>
      </c>
      <c r="C42" s="2" t="s">
        <v>42</v>
      </c>
      <c r="D42" s="2" t="s">
        <v>37</v>
      </c>
      <c r="E42" s="2" t="s">
        <v>30</v>
      </c>
      <c r="F42" s="2" t="s">
        <v>30</v>
      </c>
      <c r="G42" s="2" t="s">
        <v>217</v>
      </c>
      <c r="H42" s="2" t="s">
        <v>218</v>
      </c>
      <c r="I42" s="2" t="s">
        <v>219</v>
      </c>
      <c r="J42" s="2">
        <f>HYPERLINK("http://fantom.gsc.riken.jp/cat/v1/#/genes/ENSG00000235590.3", "CAT_browser_link")</f>
        <v>0</v>
      </c>
    </row>
    <row r="43" spans="1:10">
      <c r="A43" s="2" t="s">
        <v>220</v>
      </c>
      <c r="B43" s="2" t="s">
        <v>221</v>
      </c>
      <c r="C43" s="2" t="s">
        <v>87</v>
      </c>
      <c r="D43" s="2" t="s">
        <v>222</v>
      </c>
      <c r="E43" s="2" t="s">
        <v>30</v>
      </c>
      <c r="F43" s="2" t="s">
        <v>30</v>
      </c>
      <c r="G43" s="2" t="s">
        <v>223</v>
      </c>
      <c r="H43" s="2" t="s">
        <v>224</v>
      </c>
      <c r="I43" s="2" t="s">
        <v>225</v>
      </c>
      <c r="J43" s="2">
        <f>HYPERLINK("http://fantom.gsc.riken.jp/cat/v1/#/genes/ENSG00000235947.1", "CAT_browser_link")</f>
        <v>0</v>
      </c>
    </row>
    <row r="44" spans="1:10">
      <c r="A44" s="2" t="s">
        <v>226</v>
      </c>
      <c r="B44" s="2" t="s">
        <v>227</v>
      </c>
      <c r="C44" s="2" t="s">
        <v>28</v>
      </c>
      <c r="D44" s="2" t="s">
        <v>29</v>
      </c>
      <c r="E44" s="2" t="s">
        <v>30</v>
      </c>
      <c r="F44" s="2" t="s">
        <v>30</v>
      </c>
      <c r="G44" s="2" t="s">
        <v>228</v>
      </c>
      <c r="H44" s="2" t="s">
        <v>229</v>
      </c>
      <c r="I44" s="2" t="s">
        <v>230</v>
      </c>
      <c r="J44" s="2">
        <f>HYPERLINK("http://fantom.gsc.riken.jp/cat/v1/#/genes/ENSG00000236404.4", "CAT_browser_link")</f>
        <v>0</v>
      </c>
    </row>
    <row r="45" spans="1:10">
      <c r="A45" s="2" t="s">
        <v>231</v>
      </c>
      <c r="B45" s="2" t="s">
        <v>232</v>
      </c>
      <c r="C45" s="2" t="s">
        <v>87</v>
      </c>
      <c r="D45" s="2" t="s">
        <v>233</v>
      </c>
      <c r="E45" s="2" t="s">
        <v>30</v>
      </c>
      <c r="F45" s="2" t="s">
        <v>43</v>
      </c>
      <c r="G45" s="2" t="s">
        <v>232</v>
      </c>
      <c r="H45" s="2" t="s">
        <v>234</v>
      </c>
      <c r="I45" s="2" t="s">
        <v>235</v>
      </c>
      <c r="J45" s="2">
        <f>HYPERLINK("http://fantom.gsc.riken.jp/cat/v1/#/genes/ENSG00000236790.1", "CAT_browser_link")</f>
        <v>0</v>
      </c>
    </row>
    <row r="46" spans="1:10">
      <c r="A46" s="2" t="s">
        <v>236</v>
      </c>
      <c r="B46" s="2" t="s">
        <v>237</v>
      </c>
      <c r="C46" s="2" t="s">
        <v>28</v>
      </c>
      <c r="D46" s="2" t="s">
        <v>29</v>
      </c>
      <c r="E46" s="2" t="s">
        <v>30</v>
      </c>
      <c r="F46" s="2" t="s">
        <v>30</v>
      </c>
      <c r="G46" s="2" t="s">
        <v>238</v>
      </c>
      <c r="H46" s="2" t="s">
        <v>239</v>
      </c>
      <c r="I46" s="2" t="s">
        <v>240</v>
      </c>
      <c r="J46" s="2">
        <f>HYPERLINK("http://fantom.gsc.riken.jp/cat/v1/#/genes/ENSG00000238057.4", "CAT_browser_link")</f>
        <v>0</v>
      </c>
    </row>
    <row r="47" spans="1:10">
      <c r="A47" s="2" t="s">
        <v>241</v>
      </c>
      <c r="B47" s="2" t="s">
        <v>242</v>
      </c>
      <c r="C47" s="2" t="s">
        <v>28</v>
      </c>
      <c r="D47" s="2" t="s">
        <v>29</v>
      </c>
      <c r="E47" s="2" t="s">
        <v>30</v>
      </c>
      <c r="F47" s="2" t="s">
        <v>43</v>
      </c>
      <c r="G47" s="2" t="s">
        <v>243</v>
      </c>
      <c r="H47" s="2" t="s">
        <v>244</v>
      </c>
      <c r="I47" s="2" t="s">
        <v>245</v>
      </c>
      <c r="J47" s="2">
        <f>HYPERLINK("http://fantom.gsc.riken.jp/cat/v1/#/genes/ENSG00000240498.2", "CAT_browser_link")</f>
        <v>0</v>
      </c>
    </row>
    <row r="48" spans="1:10">
      <c r="A48" s="2" t="s">
        <v>246</v>
      </c>
      <c r="B48" s="2" t="s">
        <v>247</v>
      </c>
      <c r="C48" s="2" t="s">
        <v>28</v>
      </c>
      <c r="D48" s="2" t="s">
        <v>29</v>
      </c>
      <c r="E48" s="2" t="s">
        <v>30</v>
      </c>
      <c r="F48" s="2" t="s">
        <v>30</v>
      </c>
      <c r="G48" s="2" t="s">
        <v>248</v>
      </c>
      <c r="H48" s="2" t="s">
        <v>249</v>
      </c>
      <c r="I48" s="2" t="s">
        <v>250</v>
      </c>
      <c r="J48" s="2">
        <f>HYPERLINK("http://fantom.gsc.riken.jp/cat/v1/#/genes/ENSG00000240990.5", "CAT_browser_link")</f>
        <v>0</v>
      </c>
    </row>
    <row r="49" spans="1:10">
      <c r="A49" s="2" t="s">
        <v>251</v>
      </c>
      <c r="B49" s="2" t="s">
        <v>252</v>
      </c>
      <c r="C49" s="2" t="s">
        <v>42</v>
      </c>
      <c r="D49" s="2" t="s">
        <v>37</v>
      </c>
      <c r="E49" s="2" t="s">
        <v>30</v>
      </c>
      <c r="F49" s="2" t="s">
        <v>30</v>
      </c>
      <c r="G49" s="2" t="s">
        <v>252</v>
      </c>
      <c r="H49" s="2" t="s">
        <v>253</v>
      </c>
      <c r="I49" s="2" t="s">
        <v>254</v>
      </c>
      <c r="J49" s="2">
        <f>HYPERLINK("http://fantom.gsc.riken.jp/cat/v1/#/genes/ENSG00000241684.1", "CAT_browser_link")</f>
        <v>0</v>
      </c>
    </row>
    <row r="50" spans="1:10">
      <c r="A50" s="2" t="s">
        <v>255</v>
      </c>
      <c r="B50" s="2" t="s">
        <v>256</v>
      </c>
      <c r="C50" s="2" t="s">
        <v>36</v>
      </c>
      <c r="D50" s="2" t="s">
        <v>233</v>
      </c>
      <c r="E50" s="2" t="s">
        <v>43</v>
      </c>
      <c r="F50" s="2" t="s">
        <v>30</v>
      </c>
      <c r="G50" s="2" t="s">
        <v>256</v>
      </c>
      <c r="H50" s="2" t="s">
        <v>257</v>
      </c>
      <c r="I50" s="2" t="s">
        <v>258</v>
      </c>
      <c r="J50" s="2">
        <f>HYPERLINK("http://fantom.gsc.riken.jp/cat/v1/#/genes/ENSG00000242125.2", "CAT_browser_link")</f>
        <v>0</v>
      </c>
    </row>
    <row r="51" spans="1:10">
      <c r="A51" s="2" t="s">
        <v>259</v>
      </c>
      <c r="B51" s="2" t="s">
        <v>260</v>
      </c>
      <c r="C51" s="2" t="s">
        <v>36</v>
      </c>
      <c r="D51" s="2" t="s">
        <v>37</v>
      </c>
      <c r="E51" s="2" t="s">
        <v>30</v>
      </c>
      <c r="F51" s="2" t="s">
        <v>30</v>
      </c>
      <c r="G51" s="2" t="s">
        <v>261</v>
      </c>
      <c r="H51" s="2" t="s">
        <v>262</v>
      </c>
      <c r="I51" s="2" t="s">
        <v>263</v>
      </c>
      <c r="J51" s="2">
        <f>HYPERLINK("http://fantom.gsc.riken.jp/cat/v1/#/genes/ENSG00000242808.3", "CAT_browser_link")</f>
        <v>0</v>
      </c>
    </row>
    <row r="52" spans="1:10">
      <c r="A52" s="2" t="s">
        <v>264</v>
      </c>
      <c r="B52" s="2" t="s">
        <v>265</v>
      </c>
      <c r="C52" s="2" t="s">
        <v>36</v>
      </c>
      <c r="D52" s="2" t="s">
        <v>222</v>
      </c>
      <c r="E52" s="2" t="s">
        <v>43</v>
      </c>
      <c r="F52" s="2" t="s">
        <v>30</v>
      </c>
      <c r="G52" s="2" t="s">
        <v>266</v>
      </c>
      <c r="H52" s="2" t="s">
        <v>267</v>
      </c>
      <c r="I52" s="2" t="s">
        <v>268</v>
      </c>
      <c r="J52" s="2">
        <f>HYPERLINK("http://fantom.gsc.riken.jp/cat/v1/#/genes/ENSG00000243197.3", "CAT_browser_link")</f>
        <v>0</v>
      </c>
    </row>
    <row r="53" spans="1:10">
      <c r="A53" s="2" t="s">
        <v>269</v>
      </c>
      <c r="B53" s="2" t="s">
        <v>270</v>
      </c>
      <c r="C53" s="2" t="s">
        <v>36</v>
      </c>
      <c r="D53" s="2" t="s">
        <v>29</v>
      </c>
      <c r="E53" s="2" t="s">
        <v>30</v>
      </c>
      <c r="F53" s="2" t="s">
        <v>30</v>
      </c>
      <c r="G53" s="2" t="s">
        <v>270</v>
      </c>
      <c r="H53" s="2" t="s">
        <v>271</v>
      </c>
      <c r="I53" s="2" t="s">
        <v>272</v>
      </c>
      <c r="J53" s="2">
        <f>HYPERLINK("http://fantom.gsc.riken.jp/cat/v1/#/genes/ENSG00000243766.3", "CAT_browser_link")</f>
        <v>0</v>
      </c>
    </row>
    <row r="54" spans="1:10">
      <c r="A54" s="2" t="s">
        <v>273</v>
      </c>
      <c r="B54" s="2" t="s">
        <v>274</v>
      </c>
      <c r="C54" s="2" t="s">
        <v>42</v>
      </c>
      <c r="D54" s="2" t="s">
        <v>37</v>
      </c>
      <c r="E54" s="2" t="s">
        <v>30</v>
      </c>
      <c r="F54" s="2" t="s">
        <v>43</v>
      </c>
      <c r="G54" s="2" t="s">
        <v>274</v>
      </c>
      <c r="H54" s="2" t="s">
        <v>275</v>
      </c>
      <c r="I54" s="2" t="s">
        <v>276</v>
      </c>
      <c r="J54" s="2">
        <f>HYPERLINK("http://fantom.gsc.riken.jp/cat/v1/#/genes/ENSG00000245532.4", "CAT_browser_link")</f>
        <v>0</v>
      </c>
    </row>
    <row r="55" spans="1:10">
      <c r="A55" s="2" t="s">
        <v>277</v>
      </c>
      <c r="B55" s="2" t="s">
        <v>278</v>
      </c>
      <c r="C55" s="2" t="s">
        <v>28</v>
      </c>
      <c r="D55" s="2" t="s">
        <v>29</v>
      </c>
      <c r="E55" s="2" t="s">
        <v>30</v>
      </c>
      <c r="F55" s="2" t="s">
        <v>30</v>
      </c>
      <c r="G55" s="2" t="s">
        <v>278</v>
      </c>
      <c r="H55" s="2" t="s">
        <v>279</v>
      </c>
      <c r="I55" s="2" t="s">
        <v>280</v>
      </c>
      <c r="J55" s="2">
        <f>HYPERLINK("http://fantom.gsc.riken.jp/cat/v1/#/genes/ENSG00000245694.4", "CAT_browser_link")</f>
        <v>0</v>
      </c>
    </row>
    <row r="56" spans="1:10">
      <c r="A56" s="2" t="s">
        <v>281</v>
      </c>
      <c r="B56" s="2" t="s">
        <v>282</v>
      </c>
      <c r="C56" s="2" t="s">
        <v>42</v>
      </c>
      <c r="D56" s="2" t="s">
        <v>37</v>
      </c>
      <c r="E56" s="2" t="s">
        <v>43</v>
      </c>
      <c r="F56" s="2" t="s">
        <v>30</v>
      </c>
      <c r="G56" s="2" t="s">
        <v>282</v>
      </c>
      <c r="H56" s="2" t="s">
        <v>283</v>
      </c>
      <c r="I56" s="2" t="s">
        <v>284</v>
      </c>
      <c r="J56" s="2">
        <f>HYPERLINK("http://fantom.gsc.riken.jp/cat/v1/#/genes/ENSG00000245910.4", "CAT_browser_link")</f>
        <v>0</v>
      </c>
    </row>
    <row r="57" spans="1:10">
      <c r="A57" s="2" t="s">
        <v>285</v>
      </c>
      <c r="B57" s="2" t="s">
        <v>286</v>
      </c>
      <c r="C57" s="2" t="s">
        <v>36</v>
      </c>
      <c r="D57" s="2" t="s">
        <v>233</v>
      </c>
      <c r="E57" s="2" t="s">
        <v>43</v>
      </c>
      <c r="F57" s="2" t="s">
        <v>30</v>
      </c>
      <c r="G57" s="2" t="s">
        <v>287</v>
      </c>
      <c r="H57" s="2" t="s">
        <v>288</v>
      </c>
      <c r="I57" s="2" t="s">
        <v>289</v>
      </c>
      <c r="J57" s="2">
        <f>HYPERLINK("http://fantom.gsc.riken.jp/cat/v1/#/genes/ENSG00000247556.2", "CAT_browser_link")</f>
        <v>0</v>
      </c>
    </row>
    <row r="58" spans="1:10">
      <c r="A58" s="2" t="s">
        <v>290</v>
      </c>
      <c r="B58" s="2" t="s">
        <v>291</v>
      </c>
      <c r="C58" s="2" t="s">
        <v>28</v>
      </c>
      <c r="D58" s="2" t="s">
        <v>29</v>
      </c>
      <c r="E58" s="2" t="s">
        <v>30</v>
      </c>
      <c r="F58" s="2" t="s">
        <v>30</v>
      </c>
      <c r="G58" s="2" t="s">
        <v>292</v>
      </c>
      <c r="H58" s="2" t="s">
        <v>293</v>
      </c>
      <c r="I58" s="2" t="s">
        <v>294</v>
      </c>
      <c r="J58" s="2">
        <f>HYPERLINK("http://fantom.gsc.riken.jp/cat/v1/#/genes/ENSG00000247828.3", "CAT_browser_link")</f>
        <v>0</v>
      </c>
    </row>
    <row r="59" spans="1:10">
      <c r="A59" s="2" t="s">
        <v>295</v>
      </c>
      <c r="B59" s="2" t="s">
        <v>296</v>
      </c>
      <c r="C59" s="2" t="s">
        <v>87</v>
      </c>
      <c r="D59" s="2" t="s">
        <v>37</v>
      </c>
      <c r="E59" s="2" t="s">
        <v>30</v>
      </c>
      <c r="F59" s="2" t="s">
        <v>30</v>
      </c>
      <c r="G59" s="2" t="s">
        <v>296</v>
      </c>
      <c r="H59" s="2" t="s">
        <v>297</v>
      </c>
      <c r="I59" s="2" t="s">
        <v>298</v>
      </c>
      <c r="J59" s="2">
        <f>HYPERLINK("http://fantom.gsc.riken.jp/cat/v1/#/genes/ENSG00000247844.1", "CAT_browser_link")</f>
        <v>0</v>
      </c>
    </row>
    <row r="60" spans="1:10">
      <c r="A60" s="2" t="s">
        <v>299</v>
      </c>
      <c r="B60" s="2" t="s">
        <v>300</v>
      </c>
      <c r="C60" s="2" t="s">
        <v>87</v>
      </c>
      <c r="D60" s="2" t="s">
        <v>37</v>
      </c>
      <c r="E60" s="2" t="s">
        <v>30</v>
      </c>
      <c r="F60" s="2" t="s">
        <v>30</v>
      </c>
      <c r="G60" s="2" t="s">
        <v>300</v>
      </c>
      <c r="H60" s="2" t="s">
        <v>301</v>
      </c>
      <c r="I60" s="2" t="s">
        <v>302</v>
      </c>
      <c r="J60" s="2">
        <f>HYPERLINK("http://fantom.gsc.riken.jp/cat/v1/#/genes/ENSG00000248323.1", "CAT_browser_link")</f>
        <v>0</v>
      </c>
    </row>
    <row r="61" spans="1:10">
      <c r="A61" s="2" t="s">
        <v>303</v>
      </c>
      <c r="B61" s="2" t="s">
        <v>304</v>
      </c>
      <c r="C61" s="2" t="s">
        <v>36</v>
      </c>
      <c r="D61" s="2" t="s">
        <v>37</v>
      </c>
      <c r="E61" s="2" t="s">
        <v>30</v>
      </c>
      <c r="F61" s="2" t="s">
        <v>30</v>
      </c>
      <c r="G61" s="2" t="s">
        <v>305</v>
      </c>
      <c r="H61" s="2" t="s">
        <v>306</v>
      </c>
      <c r="I61" s="2" t="s">
        <v>307</v>
      </c>
      <c r="J61" s="2">
        <f>HYPERLINK("http://fantom.gsc.riken.jp/cat/v1/#/genes/ENSG00000248550.3", "CAT_browser_link")</f>
        <v>0</v>
      </c>
    </row>
    <row r="62" spans="1:10">
      <c r="A62" s="2" t="s">
        <v>308</v>
      </c>
      <c r="B62" s="2" t="s">
        <v>309</v>
      </c>
      <c r="C62" s="2" t="s">
        <v>28</v>
      </c>
      <c r="D62" s="2" t="s">
        <v>29</v>
      </c>
      <c r="E62" s="2" t="s">
        <v>30</v>
      </c>
      <c r="F62" s="2" t="s">
        <v>30</v>
      </c>
      <c r="G62" s="2" t="s">
        <v>309</v>
      </c>
      <c r="H62" s="2" t="s">
        <v>310</v>
      </c>
      <c r="I62" s="2" t="s">
        <v>311</v>
      </c>
      <c r="J62" s="2">
        <f>HYPERLINK("http://fantom.gsc.riken.jp/cat/v1/#/genes/ENSG00000248587.2", "CAT_browser_link")</f>
        <v>0</v>
      </c>
    </row>
    <row r="63" spans="1:10">
      <c r="A63" s="2" t="s">
        <v>312</v>
      </c>
      <c r="B63" s="2" t="s">
        <v>313</v>
      </c>
      <c r="C63" s="2" t="s">
        <v>42</v>
      </c>
      <c r="D63" s="2" t="s">
        <v>37</v>
      </c>
      <c r="E63" s="2" t="s">
        <v>30</v>
      </c>
      <c r="F63" s="2" t="s">
        <v>43</v>
      </c>
      <c r="G63" s="2" t="s">
        <v>314</v>
      </c>
      <c r="H63" s="2" t="s">
        <v>315</v>
      </c>
      <c r="I63" s="2" t="s">
        <v>316</v>
      </c>
      <c r="J63" s="2">
        <f>HYPERLINK("http://fantom.gsc.riken.jp/cat/v1/#/genes/ENSG00000249859.3", "CAT_browser_link")</f>
        <v>0</v>
      </c>
    </row>
    <row r="64" spans="1:10">
      <c r="A64" s="2" t="s">
        <v>317</v>
      </c>
      <c r="B64" s="2" t="s">
        <v>318</v>
      </c>
      <c r="C64" s="2" t="s">
        <v>42</v>
      </c>
      <c r="D64" s="2" t="s">
        <v>37</v>
      </c>
      <c r="E64" s="2" t="s">
        <v>30</v>
      </c>
      <c r="F64" s="2" t="s">
        <v>30</v>
      </c>
      <c r="G64" s="2" t="s">
        <v>319</v>
      </c>
      <c r="H64" s="2" t="s">
        <v>320</v>
      </c>
      <c r="I64" s="2" t="s">
        <v>321</v>
      </c>
      <c r="J64" s="2">
        <f>HYPERLINK("http://fantom.gsc.riken.jp/cat/v1/#/genes/ENSG00000250366.2", "CAT_browser_link")</f>
        <v>0</v>
      </c>
    </row>
    <row r="65" spans="1:10">
      <c r="A65" s="2" t="s">
        <v>322</v>
      </c>
      <c r="B65" s="2" t="s">
        <v>323</v>
      </c>
      <c r="C65" s="2" t="s">
        <v>87</v>
      </c>
      <c r="D65" s="2" t="s">
        <v>37</v>
      </c>
      <c r="E65" s="2" t="s">
        <v>30</v>
      </c>
      <c r="F65" s="2" t="s">
        <v>30</v>
      </c>
      <c r="G65" s="2" t="s">
        <v>324</v>
      </c>
      <c r="H65" s="2" t="s">
        <v>325</v>
      </c>
      <c r="I65" s="2" t="s">
        <v>326</v>
      </c>
      <c r="J65" s="2">
        <f>HYPERLINK("http://fantom.gsc.riken.jp/cat/v1/#/genes/ENSG00000251002.3", "CAT_browser_link")</f>
        <v>0</v>
      </c>
    </row>
    <row r="66" spans="1:10">
      <c r="A66" s="2" t="s">
        <v>327</v>
      </c>
      <c r="B66" s="2" t="s">
        <v>328</v>
      </c>
      <c r="C66" s="2" t="s">
        <v>36</v>
      </c>
      <c r="D66" s="2" t="s">
        <v>233</v>
      </c>
      <c r="E66" s="2" t="s">
        <v>43</v>
      </c>
      <c r="F66" s="2" t="s">
        <v>30</v>
      </c>
      <c r="G66" s="2" t="s">
        <v>328</v>
      </c>
      <c r="H66" s="2" t="s">
        <v>329</v>
      </c>
      <c r="I66" s="2" t="s">
        <v>330</v>
      </c>
      <c r="J66" s="2">
        <f>HYPERLINK("http://fantom.gsc.riken.jp/cat/v1/#/genes/ENSG00000251164.1", "CAT_browser_link")</f>
        <v>0</v>
      </c>
    </row>
    <row r="67" spans="1:10">
      <c r="A67" s="2" t="s">
        <v>331</v>
      </c>
      <c r="B67" s="2" t="s">
        <v>332</v>
      </c>
      <c r="C67" s="2" t="s">
        <v>42</v>
      </c>
      <c r="D67" s="2" t="s">
        <v>37</v>
      </c>
      <c r="E67" s="2" t="s">
        <v>43</v>
      </c>
      <c r="F67" s="2" t="s">
        <v>30</v>
      </c>
      <c r="G67" s="2" t="s">
        <v>333</v>
      </c>
      <c r="H67" s="2" t="s">
        <v>334</v>
      </c>
      <c r="I67" s="2" t="s">
        <v>335</v>
      </c>
      <c r="J67" s="2">
        <f>HYPERLINK("http://fantom.gsc.riken.jp/cat/v1/#/genes/ENSG00000251562.3", "CAT_browser_link")</f>
        <v>0</v>
      </c>
    </row>
    <row r="68" spans="1:10">
      <c r="A68" s="2" t="s">
        <v>336</v>
      </c>
      <c r="B68" s="2" t="s">
        <v>337</v>
      </c>
      <c r="C68" s="2" t="s">
        <v>42</v>
      </c>
      <c r="D68" s="2" t="s">
        <v>37</v>
      </c>
      <c r="E68" s="2" t="s">
        <v>30</v>
      </c>
      <c r="F68" s="2" t="s">
        <v>30</v>
      </c>
      <c r="G68" s="2" t="s">
        <v>338</v>
      </c>
      <c r="H68" s="2" t="s">
        <v>339</v>
      </c>
      <c r="I68" s="2" t="s">
        <v>340</v>
      </c>
      <c r="J68" s="2">
        <f>HYPERLINK("http://fantom.gsc.riken.jp/cat/v1/#/genes/ENSG00000253230.2", "CAT_browser_link")</f>
        <v>0</v>
      </c>
    </row>
    <row r="69" spans="1:10">
      <c r="A69" s="2" t="s">
        <v>341</v>
      </c>
      <c r="B69" s="2" t="s">
        <v>342</v>
      </c>
      <c r="C69" s="2" t="s">
        <v>28</v>
      </c>
      <c r="D69" s="2" t="s">
        <v>29</v>
      </c>
      <c r="E69" s="2" t="s">
        <v>30</v>
      </c>
      <c r="F69" s="2" t="s">
        <v>30</v>
      </c>
      <c r="G69" s="2" t="s">
        <v>342</v>
      </c>
      <c r="H69" s="2" t="s">
        <v>343</v>
      </c>
      <c r="I69" s="2" t="s">
        <v>344</v>
      </c>
      <c r="J69" s="2">
        <f>HYPERLINK("http://fantom.gsc.riken.jp/cat/v1/#/genes/ENSG00000253352.4", "CAT_browser_link")</f>
        <v>0</v>
      </c>
    </row>
    <row r="70" spans="1:10">
      <c r="A70" s="2" t="s">
        <v>345</v>
      </c>
      <c r="B70" s="2" t="s">
        <v>346</v>
      </c>
      <c r="C70" s="2" t="s">
        <v>87</v>
      </c>
      <c r="D70" s="2" t="s">
        <v>37</v>
      </c>
      <c r="E70" s="2" t="s">
        <v>30</v>
      </c>
      <c r="F70" s="2" t="s">
        <v>30</v>
      </c>
      <c r="G70" s="2" t="s">
        <v>347</v>
      </c>
      <c r="H70" s="2" t="s">
        <v>348</v>
      </c>
      <c r="I70" s="2" t="s">
        <v>349</v>
      </c>
      <c r="J70" s="2">
        <f>HYPERLINK("http://fantom.gsc.riken.jp/cat/v1/#/genes/ENSG00000253438.2", "CAT_browser_link")</f>
        <v>0</v>
      </c>
    </row>
    <row r="71" spans="1:10">
      <c r="A71" s="2" t="s">
        <v>350</v>
      </c>
      <c r="B71" s="2" t="s">
        <v>351</v>
      </c>
      <c r="C71" s="2" t="s">
        <v>36</v>
      </c>
      <c r="D71" s="2" t="s">
        <v>29</v>
      </c>
      <c r="E71" s="2" t="s">
        <v>30</v>
      </c>
      <c r="F71" s="2" t="s">
        <v>30</v>
      </c>
      <c r="G71" s="2" t="s">
        <v>352</v>
      </c>
      <c r="H71" s="2" t="s">
        <v>353</v>
      </c>
      <c r="I71" s="2" t="s">
        <v>354</v>
      </c>
      <c r="J71" s="2">
        <f>HYPERLINK("http://fantom.gsc.riken.jp/cat/v1/#/genes/ENSG00000253552.3", "CAT_browser_link")</f>
        <v>0</v>
      </c>
    </row>
    <row r="72" spans="1:10">
      <c r="A72" s="2" t="s">
        <v>355</v>
      </c>
      <c r="B72" s="2" t="s">
        <v>356</v>
      </c>
      <c r="C72" s="2" t="s">
        <v>28</v>
      </c>
      <c r="D72" s="2" t="s">
        <v>29</v>
      </c>
      <c r="E72" s="2" t="s">
        <v>43</v>
      </c>
      <c r="F72" s="2" t="s">
        <v>30</v>
      </c>
      <c r="G72" s="2" t="s">
        <v>356</v>
      </c>
      <c r="H72" s="2" t="s">
        <v>357</v>
      </c>
      <c r="I72" s="2" t="s">
        <v>358</v>
      </c>
      <c r="J72" s="2">
        <f>HYPERLINK("http://fantom.gsc.riken.jp/cat/v1/#/genes/ENSG00000255717.2", "CAT_browser_link")</f>
        <v>0</v>
      </c>
    </row>
    <row r="73" spans="1:10">
      <c r="A73" s="2" t="s">
        <v>359</v>
      </c>
      <c r="B73" s="2" t="s">
        <v>360</v>
      </c>
      <c r="C73" s="2" t="s">
        <v>36</v>
      </c>
      <c r="D73" s="2" t="s">
        <v>37</v>
      </c>
      <c r="E73" s="2" t="s">
        <v>30</v>
      </c>
      <c r="F73" s="2" t="s">
        <v>43</v>
      </c>
      <c r="G73" s="2" t="s">
        <v>360</v>
      </c>
      <c r="H73" s="2" t="s">
        <v>361</v>
      </c>
      <c r="I73" s="2" t="s">
        <v>362</v>
      </c>
      <c r="J73" s="2">
        <f>HYPERLINK("http://fantom.gsc.riken.jp/cat/v1/#/genes/ENSG00000255733.1", "CAT_browser_link")</f>
        <v>0</v>
      </c>
    </row>
    <row r="74" spans="1:10">
      <c r="A74" s="2" t="s">
        <v>363</v>
      </c>
      <c r="B74" s="2" t="s">
        <v>364</v>
      </c>
      <c r="C74" s="2" t="s">
        <v>36</v>
      </c>
      <c r="D74" s="2" t="s">
        <v>37</v>
      </c>
      <c r="E74" s="2" t="s">
        <v>43</v>
      </c>
      <c r="F74" s="2" t="s">
        <v>30</v>
      </c>
      <c r="G74" s="2" t="s">
        <v>365</v>
      </c>
      <c r="H74" s="2" t="s">
        <v>366</v>
      </c>
      <c r="I74" s="2" t="s">
        <v>367</v>
      </c>
      <c r="J74" s="2">
        <f>HYPERLINK("http://fantom.gsc.riken.jp/cat/v1/#/genes/ENSG00000258399.2", "CAT_browser_link")</f>
        <v>0</v>
      </c>
    </row>
    <row r="75" spans="1:10">
      <c r="A75" s="2" t="s">
        <v>368</v>
      </c>
      <c r="B75" s="2" t="s">
        <v>369</v>
      </c>
      <c r="C75" s="2" t="s">
        <v>28</v>
      </c>
      <c r="D75" s="2" t="s">
        <v>29</v>
      </c>
      <c r="E75" s="2" t="s">
        <v>30</v>
      </c>
      <c r="F75" s="2" t="s">
        <v>30</v>
      </c>
      <c r="G75" s="2" t="s">
        <v>370</v>
      </c>
      <c r="H75" s="2" t="s">
        <v>371</v>
      </c>
      <c r="I75" s="2" t="s">
        <v>372</v>
      </c>
      <c r="J75" s="2">
        <f>HYPERLINK("http://fantom.gsc.riken.jp/cat/v1/#/genes/ENSG00000258486.2", "CAT_browser_link")</f>
        <v>0</v>
      </c>
    </row>
    <row r="76" spans="1:10">
      <c r="A76" s="2" t="s">
        <v>373</v>
      </c>
      <c r="B76" s="2" t="s">
        <v>374</v>
      </c>
      <c r="C76" s="2" t="s">
        <v>42</v>
      </c>
      <c r="D76" s="2" t="s">
        <v>37</v>
      </c>
      <c r="E76" s="2" t="s">
        <v>30</v>
      </c>
      <c r="F76" s="2" t="s">
        <v>30</v>
      </c>
      <c r="G76" s="2" t="s">
        <v>375</v>
      </c>
      <c r="H76" s="2" t="s">
        <v>376</v>
      </c>
      <c r="I76" s="2" t="s">
        <v>377</v>
      </c>
      <c r="J76" s="2">
        <f>HYPERLINK("http://fantom.gsc.riken.jp/cat/v1/#/genes/ENSG00000258498.2", "CAT_browser_link")</f>
        <v>0</v>
      </c>
    </row>
    <row r="77" spans="1:10">
      <c r="A77" s="2" t="s">
        <v>378</v>
      </c>
      <c r="B77" s="2" t="s">
        <v>379</v>
      </c>
      <c r="C77" s="2" t="s">
        <v>36</v>
      </c>
      <c r="D77" s="2" t="s">
        <v>37</v>
      </c>
      <c r="E77" s="2" t="s">
        <v>43</v>
      </c>
      <c r="F77" s="2" t="s">
        <v>30</v>
      </c>
      <c r="G77" s="2" t="s">
        <v>379</v>
      </c>
      <c r="H77" s="2" t="s">
        <v>380</v>
      </c>
      <c r="I77" s="2" t="s">
        <v>381</v>
      </c>
      <c r="J77" s="2">
        <f>HYPERLINK("http://fantom.gsc.riken.jp/cat/v1/#/genes/ENSG00000259104.2", "CAT_browser_link")</f>
        <v>0</v>
      </c>
    </row>
    <row r="78" spans="1:10">
      <c r="A78" s="2" t="s">
        <v>382</v>
      </c>
      <c r="B78" s="2" t="s">
        <v>383</v>
      </c>
      <c r="C78" s="2" t="s">
        <v>42</v>
      </c>
      <c r="D78" s="2" t="s">
        <v>37</v>
      </c>
      <c r="E78" s="2" t="s">
        <v>30</v>
      </c>
      <c r="F78" s="2" t="s">
        <v>30</v>
      </c>
      <c r="G78" s="2" t="s">
        <v>384</v>
      </c>
      <c r="H78" s="2" t="s">
        <v>385</v>
      </c>
      <c r="I78" s="2" t="s">
        <v>386</v>
      </c>
      <c r="J78" s="2">
        <f>HYPERLINK("http://fantom.gsc.riken.jp/cat/v1/#/genes/ENSG00000259439.1", "CAT_browser_link")</f>
        <v>0</v>
      </c>
    </row>
    <row r="79" spans="1:10">
      <c r="A79" s="2" t="s">
        <v>387</v>
      </c>
      <c r="B79" s="2" t="s">
        <v>388</v>
      </c>
      <c r="C79" s="2" t="s">
        <v>87</v>
      </c>
      <c r="D79" s="2" t="s">
        <v>37</v>
      </c>
      <c r="E79" s="2" t="s">
        <v>43</v>
      </c>
      <c r="F79" s="2" t="s">
        <v>43</v>
      </c>
      <c r="G79" s="2" t="s">
        <v>389</v>
      </c>
      <c r="H79" s="2" t="s">
        <v>390</v>
      </c>
      <c r="I79" s="2" t="s">
        <v>391</v>
      </c>
      <c r="J79" s="2">
        <f>HYPERLINK("http://fantom.gsc.riken.jp/cat/v1/#/genes/ENSG00000261040.2", "CAT_browser_link")</f>
        <v>0</v>
      </c>
    </row>
    <row r="80" spans="1:10">
      <c r="A80" s="2" t="s">
        <v>392</v>
      </c>
      <c r="B80" s="2" t="s">
        <v>393</v>
      </c>
      <c r="C80" s="2" t="s">
        <v>36</v>
      </c>
      <c r="D80" s="2" t="s">
        <v>222</v>
      </c>
      <c r="E80" s="2" t="s">
        <v>43</v>
      </c>
      <c r="F80" s="2" t="s">
        <v>30</v>
      </c>
      <c r="G80" s="2" t="s">
        <v>394</v>
      </c>
      <c r="H80" s="2" t="s">
        <v>395</v>
      </c>
      <c r="I80" s="2" t="s">
        <v>396</v>
      </c>
      <c r="J80" s="2">
        <f>HYPERLINK("http://fantom.gsc.riken.jp/cat/v1/#/genes/ENSG00000269821.1", "CAT_browser_link")</f>
        <v>0</v>
      </c>
    </row>
    <row r="81" spans="1:10">
      <c r="A81" s="2" t="s">
        <v>397</v>
      </c>
      <c r="B81" s="2" t="s">
        <v>398</v>
      </c>
      <c r="C81" s="2" t="s">
        <v>87</v>
      </c>
      <c r="D81" s="2" t="s">
        <v>222</v>
      </c>
      <c r="E81" s="2" t="s">
        <v>43</v>
      </c>
      <c r="F81" s="2" t="s">
        <v>30</v>
      </c>
      <c r="G81" s="2" t="s">
        <v>399</v>
      </c>
      <c r="H81" s="2" t="s">
        <v>400</v>
      </c>
      <c r="I81" s="2" t="s">
        <v>401</v>
      </c>
      <c r="J81" s="2">
        <f>HYPERLINK("http://fantom.gsc.riken.jp/cat/v1/#/genes/ENSG00000272620.1", "CAT_browser_link")</f>
        <v>0</v>
      </c>
    </row>
  </sheetData>
  <hyperlinks>
    <hyperlink ref="I2" r:id="rId1"/>
    <hyperlink ref="I3" r:id="rId2"/>
    <hyperlink ref="I4" r:id="rId3"/>
    <hyperlink ref="I5" r:id="rId4"/>
    <hyperlink ref="I6" r:id="rId5"/>
    <hyperlink ref="I7" r:id="rId6"/>
    <hyperlink ref="I8" r:id="rId7"/>
    <hyperlink ref="I9" r:id="rId8"/>
    <hyperlink ref="I10" r:id="rId9"/>
    <hyperlink ref="I11" r:id="rId10"/>
    <hyperlink ref="I12" r:id="rId11"/>
    <hyperlink ref="I13" r:id="rId12"/>
    <hyperlink ref="I14" r:id="rId13"/>
    <hyperlink ref="I15" r:id="rId14"/>
    <hyperlink ref="I16" r:id="rId15"/>
    <hyperlink ref="I17" r:id="rId16"/>
    <hyperlink ref="I18" r:id="rId17"/>
    <hyperlink ref="I19" r:id="rId18"/>
    <hyperlink ref="I20" r:id="rId19"/>
    <hyperlink ref="I21" r:id="rId20"/>
    <hyperlink ref="I22" r:id="rId21"/>
    <hyperlink ref="I23" r:id="rId22"/>
    <hyperlink ref="I24" r:id="rId23"/>
    <hyperlink ref="I25" r:id="rId24"/>
    <hyperlink ref="I26" r:id="rId25"/>
    <hyperlink ref="I27" r:id="rId26"/>
    <hyperlink ref="I28" r:id="rId27"/>
    <hyperlink ref="I29" r:id="rId28"/>
    <hyperlink ref="I30" r:id="rId29"/>
    <hyperlink ref="I31" r:id="rId30"/>
    <hyperlink ref="I32" r:id="rId31"/>
    <hyperlink ref="I33" r:id="rId32"/>
    <hyperlink ref="I34" r:id="rId33"/>
    <hyperlink ref="I35" r:id="rId34"/>
    <hyperlink ref="I36" r:id="rId35"/>
    <hyperlink ref="I37" r:id="rId36"/>
    <hyperlink ref="I38" r:id="rId37"/>
    <hyperlink ref="I39" r:id="rId38"/>
    <hyperlink ref="I40" r:id="rId39"/>
    <hyperlink ref="I41" r:id="rId40"/>
    <hyperlink ref="I42" r:id="rId41"/>
    <hyperlink ref="I43" r:id="rId42"/>
    <hyperlink ref="I44" r:id="rId43"/>
    <hyperlink ref="I45" r:id="rId44"/>
    <hyperlink ref="I46" r:id="rId45"/>
    <hyperlink ref="I47" r:id="rId46"/>
    <hyperlink ref="I48" r:id="rId47"/>
    <hyperlink ref="I49" r:id="rId48"/>
    <hyperlink ref="I50" r:id="rId49"/>
    <hyperlink ref="I51" r:id="rId50"/>
    <hyperlink ref="I52" r:id="rId51"/>
    <hyperlink ref="I53" r:id="rId52"/>
    <hyperlink ref="I54" r:id="rId53"/>
    <hyperlink ref="I55" r:id="rId54"/>
    <hyperlink ref="I56" r:id="rId55"/>
    <hyperlink ref="I57" r:id="rId56"/>
    <hyperlink ref="I58" r:id="rId57"/>
    <hyperlink ref="I59" r:id="rId58"/>
    <hyperlink ref="I60" r:id="rId59"/>
    <hyperlink ref="I61" r:id="rId60"/>
    <hyperlink ref="I62" r:id="rId61"/>
    <hyperlink ref="I63" r:id="rId62"/>
    <hyperlink ref="I64" r:id="rId63"/>
    <hyperlink ref="I65" r:id="rId64"/>
    <hyperlink ref="I66" r:id="rId65"/>
    <hyperlink ref="I67" r:id="rId66"/>
    <hyperlink ref="I68" r:id="rId67"/>
    <hyperlink ref="I69" r:id="rId68"/>
    <hyperlink ref="I70" r:id="rId69"/>
    <hyperlink ref="I71" r:id="rId70"/>
    <hyperlink ref="I72" r:id="rId71"/>
    <hyperlink ref="I73" r:id="rId72"/>
    <hyperlink ref="I74" r:id="rId73"/>
    <hyperlink ref="I75" r:id="rId74"/>
    <hyperlink ref="I76" r:id="rId75"/>
    <hyperlink ref="I77" r:id="rId76"/>
    <hyperlink ref="I78" r:id="rId77"/>
    <hyperlink ref="I79" r:id="rId78"/>
    <hyperlink ref="I80" r:id="rId79"/>
    <hyperlink ref="I81" r:id="rId8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supp_table_05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2017-08-01T07:38:45Z</dcterms:created>
  <dcterms:modified xsi:type="dcterms:W3CDTF">2017-08-01T07:38:45Z</dcterms:modified>
</cp:coreProperties>
</file>