
<file path=[Content_Types].xml><?xml version="1.0" encoding="utf-8"?>
<Types xmlns="http://schemas.openxmlformats.org/package/2006/content-types">
  <Override PartName="/xl/worksheets/sheet12.xml" ContentType="application/vnd.openxmlformats-officedocument.spreadsheetml.worksheet+xml"/>
  <Override PartName="/xl/worksheets/sheet1.xml" ContentType="application/vnd.openxmlformats-officedocument.spreadsheetml.worksheet+xml"/>
  <Override PartName="/xl/worksheets/sheet31.xml" ContentType="application/vnd.openxmlformats-officedocument.spreadsheetml.worksheet+xml"/>
  <Override PartName="/xl/worksheets/sheet2.xml" ContentType="application/vnd.openxmlformats-officedocument.spreadsheetml.worksheet+xml"/>
  <Override PartName="/xl/worksheets/sheet27.xml" ContentType="application/vnd.openxmlformats-officedocument.spreadsheetml.worksheet+xml"/>
  <Override PartName="/xl/worksheets/sheet35.xml" ContentType="application/vnd.openxmlformats-officedocument.spreadsheetml.worksheet+xml"/>
  <Override PartName="/xl/worksheets/sheet14.xml" ContentType="application/vnd.openxmlformats-officedocument.spreadsheetml.worksheet+xml"/>
  <Override PartName="/docProps/app.xml" ContentType="application/vnd.openxmlformats-officedocument.extended-properties+xml"/>
  <Override PartName="/xl/worksheets/sheet7.xml" ContentType="application/vnd.openxmlformats-officedocument.spreadsheetml.worksheet+xml"/>
  <Override PartName="/xl/worksheets/sheet22.xml" ContentType="application/vnd.openxmlformats-officedocument.spreadsheetml.worksheet+xml"/>
  <Override PartName="/xl/worksheets/sheet9.xml" ContentType="application/vnd.openxmlformats-officedocument.spreadsheetml.worksheet+xml"/>
  <Override PartName="/xl/worksheets/sheet15.xml" ContentType="application/vnd.openxmlformats-officedocument.spreadsheetml.worksheet+xml"/>
  <Override PartName="/xl/worksheets/sheet13.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34.xml" ContentType="application/vnd.openxmlformats-officedocument.spreadsheetml.worksheet+xml"/>
  <Override PartName="/xl/calcChain.xml" ContentType="application/vnd.openxmlformats-officedocument.spreadsheetml.calcChain+xml"/>
  <Override PartName="/xl/worksheets/sheet16.xml" ContentType="application/vnd.openxmlformats-officedocument.spreadsheetml.worksheet+xml"/>
  <Override PartName="/xl/workbook.xml" ContentType="application/vnd.openxmlformats-officedocument.spreadsheetml.sheet.main+xml"/>
  <Override PartName="/xl/worksheets/sheet24.xml" ContentType="application/vnd.openxmlformats-officedocument.spreadsheetml.worksheet+xml"/>
  <Override PartName="/xl/worksheets/sheet20.xml" ContentType="application/vnd.openxmlformats-officedocument.spreadsheetml.worksheet+xml"/>
  <Override PartName="/xl/worksheets/sheet25.xml" ContentType="application/vnd.openxmlformats-officedocument.spreadsheetml.worksheet+xml"/>
  <Override PartName="/xl/worksheets/sheet18.xml" ContentType="application/vnd.openxmlformats-officedocument.spreadsheetml.worksheet+xml"/>
  <Default Extension="xml" ContentType="application/xml"/>
  <Override PartName="/xl/worksheets/sheet26.xml" ContentType="application/vnd.openxmlformats-officedocument.spreadsheetml.worksheet+xml"/>
  <Override PartName="/xl/worksheets/sheet3.xml" ContentType="application/vnd.openxmlformats-officedocument.spreadsheetml.worksheet+xml"/>
  <Override PartName="/xl/worksheets/sheet29.xml" ContentType="application/vnd.openxmlformats-officedocument.spreadsheetml.worksheet+xml"/>
  <Override PartName="/xl/worksheets/sheet4.xml" ContentType="application/vnd.openxmlformats-officedocument.spreadsheetml.worksheet+xml"/>
  <Override PartName="/xl/worksheets/sheet8.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worksheets/sheet23.xml" ContentType="application/vnd.openxmlformats-officedocument.spreadsheetml.worksheet+xml"/>
  <Override PartName="/xl/sharedStrings.xml" ContentType="application/vnd.openxmlformats-officedocument.spreadsheetml.sharedStrings+xml"/>
  <Default Extension="rels" ContentType="application/vnd.openxmlformats-package.relationships+xml"/>
  <Override PartName="/docProps/core.xml" ContentType="application/vnd.openxmlformats-package.core-properties+xml"/>
  <Override PartName="/xl/worksheets/sheet28.xml" ContentType="application/vnd.openxmlformats-officedocument.spreadsheetml.worksheet+xml"/>
  <Override PartName="/xl/worksheets/sheet17.xml" ContentType="application/vnd.openxmlformats-officedocument.spreadsheetml.worksheet+xml"/>
  <Override PartName="/xl/worksheets/sheet21.xml" ContentType="application/vnd.openxmlformats-officedocument.spreadsheetml.worksheet+xml"/>
  <Override PartName="/xl/worksheets/sheet11.xml" ContentType="application/vnd.openxmlformats-officedocument.spreadsheetml.worksheet+xml"/>
  <Override PartName="/xl/worksheets/sheet30.xml" ContentType="application/vnd.openxmlformats-officedocument.spreadsheetml.worksheet+xml"/>
  <Override PartName="/xl/styles.xml" ContentType="application/vnd.openxmlformats-officedocument.spreadsheetml.styles+xml"/>
  <Override PartName="/xl/worksheets/sheet19.xml" ContentType="application/vnd.openxmlformats-officedocument.spreadsheetml.worksheet+xml"/>
</Types>
</file>

<file path=_rels/.rels><?xml version="1.0" encoding="UTF-8" standalone="yes"?>
<Relationships xmlns="http://schemas.openxmlformats.org/package/2006/relationships"><Relationship Id="rId2" Type="http://schemas.openxmlformats.org/package/2006/relationships/metadata/core-properties" Target="docProps/core.xml"/><Relationship Id="rId3" Type="http://schemas.openxmlformats.org/officeDocument/2006/relationships/extended-properties" Target="docProps/app.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1100" yWindow="-80" windowWidth="21520" windowHeight="15400" tabRatio="900" activeTab="1"/>
  </bookViews>
  <sheets>
    <sheet name="IDF" sheetId="33" r:id="rId1"/>
    <sheet name="SDRF-Study-TCexp" sheetId="2" r:id="rId2"/>
    <sheet name="SDRF-Assaay-TCexp-qRTPCR" sheetId="54" r:id="rId3"/>
    <sheet name="SDRF-Assay-TCexp-CAGE_step1" sheetId="34" r:id="rId4"/>
    <sheet name="SDRF-Assay-TCexp-CAGE_step2" sheetId="35" r:id="rId5"/>
    <sheet name="SDRF-Assay-TCexp-CAGE3" sheetId="4" r:id="rId6"/>
    <sheet name="SDRF-Assay-TCexp-illumina" sheetId="5" r:id="rId7"/>
    <sheet name="SDRF-Study-TCchIP" sheetId="12" r:id="rId8"/>
    <sheet name="SDRF-Assay-TCchIP-1" sheetId="18" r:id="rId9"/>
    <sheet name="SDRF-Assay-TCchIP-Prmtr1" sheetId="13" r:id="rId10"/>
    <sheet name="SDRF-Assay-TCchIP-Prmtr2" sheetId="24" r:id="rId11"/>
    <sheet name="SDRF-Assay-TCchIP-His1" sheetId="17" r:id="rId12"/>
    <sheet name="SDRF-Assay-TCchIP-His2" sheetId="21" r:id="rId13"/>
    <sheet name="SDRF-Assay-TCchIP-PolII1" sheetId="19" r:id="rId14"/>
    <sheet name="SDRF-Assay-TCchip-PolII2" sheetId="23" r:id="rId15"/>
    <sheet name="SDRF-Study-KDseries1" sheetId="42" r:id="rId16"/>
    <sheet name="SDRF-Assay-KDseries1" sheetId="43" r:id="rId17"/>
    <sheet name="SDRF-Study-KDseries2" sheetId="44" r:id="rId18"/>
    <sheet name="SDRF-Assay-KDseries2" sheetId="45" r:id="rId19"/>
    <sheet name="SDRF-Study-KDseries3" sheetId="46" r:id="rId20"/>
    <sheet name="SDRF-Assay-KDseries3" sheetId="47" r:id="rId21"/>
    <sheet name="SDRF-Study-KDseries4" sheetId="48" r:id="rId22"/>
    <sheet name="SDRF-Assay-KDseries4" sheetId="49" r:id="rId23"/>
    <sheet name="SDRF-Study-smallRNA" sheetId="60" r:id="rId24"/>
    <sheet name="SDRF-Assay-smallRNA_step12" sheetId="59" r:id="rId25"/>
    <sheet name="SDRF-Assay-smallRNA_step3" sheetId="61" r:id="rId26"/>
    <sheet name="SDRF-Study-THP1-LPS" sheetId="55" r:id="rId27"/>
    <sheet name="SDRF-Assay-THP1-LPS-CAGE_step1" sheetId="56" r:id="rId28"/>
    <sheet name="SDRF-Assay-THP1-LPS-CAGE_step2" sheetId="57" r:id="rId29"/>
    <sheet name="SDRF-Assay-THP1-LPS-CAGE_step3" sheetId="58" r:id="rId30"/>
    <sheet name="SDRF-aCGH" sheetId="64" r:id="rId31"/>
    <sheet name="SDRF-OtherHumanCAGE" sheetId="50" r:id="rId32"/>
    <sheet name="SDRF-MouseCAGE" sheetId="51" r:id="rId33"/>
    <sheet name="SDRF-Human-TagClusters" sheetId="62" r:id="rId34"/>
    <sheet name="SDRF-Mouse-TagClusters" sheetId="63" r:id="rId35"/>
  </sheet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C15" i="54"/>
  <c r="C3"/>
  <c r="C4"/>
  <c r="C5"/>
  <c r="C6"/>
  <c r="C7"/>
  <c r="C8"/>
  <c r="C9"/>
  <c r="C10"/>
  <c r="C11"/>
  <c r="C12"/>
  <c r="C13"/>
  <c r="C14"/>
  <c r="C16"/>
  <c r="C17"/>
  <c r="C18"/>
  <c r="C19"/>
  <c r="C20"/>
  <c r="C21"/>
  <c r="C2"/>
  <c r="H3"/>
  <c r="H4"/>
  <c r="H5"/>
  <c r="H6"/>
  <c r="H7"/>
  <c r="H8"/>
  <c r="H9"/>
  <c r="H10"/>
  <c r="H11"/>
  <c r="H12"/>
  <c r="H13"/>
  <c r="H14"/>
  <c r="H15"/>
  <c r="H16"/>
  <c r="H17"/>
  <c r="H18"/>
  <c r="H19"/>
  <c r="H20"/>
  <c r="H21"/>
  <c r="B3"/>
  <c r="B4"/>
  <c r="B5"/>
  <c r="B6"/>
  <c r="B7"/>
  <c r="B8"/>
  <c r="B9"/>
  <c r="B10"/>
  <c r="B11"/>
  <c r="B12"/>
  <c r="B13"/>
  <c r="B14"/>
  <c r="B15"/>
  <c r="B21"/>
  <c r="B20"/>
  <c r="B19"/>
  <c r="B18"/>
  <c r="B17"/>
  <c r="B16"/>
  <c r="D2" i="43"/>
  <c r="J2"/>
  <c r="D3"/>
  <c r="J3"/>
  <c r="D4"/>
  <c r="J4"/>
  <c r="D5"/>
  <c r="J5"/>
  <c r="D6"/>
  <c r="J6"/>
  <c r="D7"/>
  <c r="J7"/>
  <c r="D8"/>
  <c r="J8"/>
  <c r="D9"/>
  <c r="J9"/>
  <c r="D10"/>
  <c r="J10"/>
  <c r="D11"/>
  <c r="J11"/>
  <c r="D12"/>
  <c r="J12"/>
  <c r="D13"/>
  <c r="J13"/>
  <c r="D14"/>
  <c r="J14"/>
  <c r="D15"/>
  <c r="J15"/>
  <c r="D16"/>
  <c r="J16"/>
  <c r="D17"/>
  <c r="J17"/>
  <c r="D18"/>
  <c r="J18"/>
  <c r="D19"/>
  <c r="J19"/>
  <c r="D20"/>
  <c r="J20"/>
  <c r="D21"/>
  <c r="J21"/>
  <c r="D22"/>
  <c r="J22"/>
  <c r="D23"/>
  <c r="J23"/>
  <c r="D24"/>
  <c r="J24"/>
  <c r="D25"/>
  <c r="J25"/>
  <c r="D26"/>
  <c r="J26"/>
  <c r="D27"/>
  <c r="J27"/>
  <c r="D28"/>
  <c r="J28"/>
  <c r="D29"/>
  <c r="J29"/>
  <c r="D30"/>
  <c r="J30"/>
  <c r="D31"/>
  <c r="J31"/>
  <c r="D32"/>
  <c r="J32"/>
  <c r="D33"/>
  <c r="J33"/>
  <c r="D34"/>
  <c r="J34"/>
  <c r="D35"/>
  <c r="J35"/>
  <c r="D36"/>
  <c r="J36"/>
  <c r="D37"/>
  <c r="J37"/>
  <c r="D38"/>
  <c r="J38"/>
  <c r="D39"/>
  <c r="J39"/>
  <c r="D40"/>
  <c r="J40"/>
  <c r="D41"/>
  <c r="J41"/>
  <c r="D42"/>
  <c r="J42"/>
  <c r="D43"/>
  <c r="J43"/>
  <c r="D44"/>
  <c r="J44"/>
  <c r="D45"/>
  <c r="J45"/>
  <c r="D46"/>
  <c r="J46"/>
  <c r="D47"/>
  <c r="J47"/>
  <c r="D48"/>
  <c r="J48"/>
  <c r="D49"/>
  <c r="J49"/>
  <c r="D50"/>
  <c r="J50"/>
  <c r="D51"/>
  <c r="J51"/>
  <c r="D52"/>
  <c r="J52"/>
  <c r="D53"/>
  <c r="J53"/>
  <c r="D54"/>
  <c r="J54"/>
  <c r="D55"/>
  <c r="J55"/>
  <c r="D56"/>
  <c r="J56"/>
  <c r="D57"/>
  <c r="J57"/>
  <c r="D58"/>
  <c r="J58"/>
  <c r="D59"/>
  <c r="J59"/>
  <c r="D60"/>
  <c r="J60"/>
  <c r="D61"/>
  <c r="J61"/>
  <c r="D62"/>
  <c r="J62"/>
  <c r="D63"/>
  <c r="J63"/>
  <c r="D64"/>
  <c r="J64"/>
  <c r="D65"/>
  <c r="J65"/>
  <c r="D66"/>
  <c r="J66"/>
  <c r="D67"/>
  <c r="J67"/>
  <c r="D68"/>
  <c r="J68"/>
  <c r="D69"/>
  <c r="J69"/>
  <c r="D70"/>
  <c r="J70"/>
  <c r="D71"/>
  <c r="J71"/>
  <c r="D72"/>
  <c r="J72"/>
  <c r="D73"/>
  <c r="J73"/>
  <c r="D74"/>
  <c r="J74"/>
  <c r="D75"/>
  <c r="J75"/>
  <c r="D76"/>
  <c r="J76"/>
  <c r="D77"/>
  <c r="J77"/>
  <c r="D78"/>
  <c r="J78"/>
  <c r="D79"/>
  <c r="J79"/>
  <c r="D80"/>
  <c r="J80"/>
  <c r="D81"/>
  <c r="J81"/>
  <c r="D82"/>
  <c r="J82"/>
  <c r="D84"/>
  <c r="J84"/>
  <c r="D85"/>
  <c r="J85"/>
  <c r="D86"/>
  <c r="J86"/>
  <c r="D87"/>
  <c r="J87"/>
  <c r="D88"/>
  <c r="J88"/>
  <c r="N2"/>
  <c r="N104"/>
  <c r="N103"/>
  <c r="N102"/>
  <c r="N101"/>
  <c r="N100"/>
  <c r="N99"/>
  <c r="N98"/>
  <c r="N97"/>
  <c r="N96"/>
  <c r="N94"/>
  <c r="N92"/>
  <c r="N91"/>
  <c r="N90"/>
  <c r="N88"/>
  <c r="N87"/>
  <c r="N86"/>
  <c r="N85"/>
  <c r="N84"/>
  <c r="N82"/>
  <c r="N81"/>
  <c r="N80"/>
  <c r="N79"/>
  <c r="N78"/>
  <c r="N77"/>
  <c r="N76"/>
  <c r="N75"/>
  <c r="N74"/>
  <c r="N73"/>
  <c r="N72"/>
  <c r="N71"/>
  <c r="N70"/>
  <c r="N69"/>
  <c r="N68"/>
  <c r="N67"/>
  <c r="N66"/>
  <c r="N65"/>
  <c r="N64"/>
  <c r="N63"/>
  <c r="N62"/>
  <c r="N61"/>
  <c r="N60"/>
  <c r="N59"/>
  <c r="N58"/>
  <c r="N57"/>
  <c r="N56"/>
  <c r="N55"/>
  <c r="N54"/>
  <c r="N53"/>
  <c r="N52"/>
  <c r="N51"/>
  <c r="N50"/>
  <c r="N49"/>
  <c r="N48"/>
  <c r="N47"/>
  <c r="N46"/>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N3"/>
  <c r="D104"/>
  <c r="J104"/>
  <c r="D103"/>
  <c r="J103"/>
  <c r="D102"/>
  <c r="J102"/>
  <c r="D101"/>
  <c r="J101"/>
  <c r="D100"/>
  <c r="J100"/>
  <c r="D99"/>
  <c r="J99"/>
  <c r="D98"/>
  <c r="J98"/>
  <c r="D97"/>
  <c r="J97"/>
  <c r="D96"/>
  <c r="J96"/>
  <c r="D94"/>
  <c r="J94"/>
  <c r="D92"/>
  <c r="J92"/>
  <c r="D91"/>
  <c r="J91"/>
  <c r="D90"/>
  <c r="J90"/>
  <c r="M35" i="45"/>
  <c r="D35"/>
  <c r="J35"/>
  <c r="M36"/>
  <c r="D36"/>
  <c r="J36"/>
  <c r="M32"/>
  <c r="D32"/>
  <c r="J32"/>
  <c r="M28"/>
  <c r="D28"/>
  <c r="J28"/>
  <c r="M24"/>
  <c r="D24"/>
  <c r="J24"/>
  <c r="M3"/>
  <c r="M2"/>
  <c r="M69"/>
  <c r="M68"/>
  <c r="M67"/>
  <c r="M66"/>
  <c r="M64"/>
  <c r="M63"/>
  <c r="M62"/>
  <c r="M61"/>
  <c r="M60"/>
  <c r="M59"/>
  <c r="M58"/>
  <c r="M57"/>
  <c r="M56"/>
  <c r="M55"/>
  <c r="M54"/>
  <c r="M53"/>
  <c r="M52"/>
  <c r="M51"/>
  <c r="M50"/>
  <c r="M49"/>
  <c r="M48"/>
  <c r="M47"/>
  <c r="M46"/>
  <c r="M45"/>
  <c r="M44"/>
  <c r="M43"/>
  <c r="M42"/>
  <c r="M41"/>
  <c r="M40"/>
  <c r="M39"/>
  <c r="M38"/>
  <c r="M37"/>
  <c r="M34"/>
  <c r="M33"/>
  <c r="M31"/>
  <c r="M30"/>
  <c r="M29"/>
  <c r="M27"/>
  <c r="M26"/>
  <c r="M25"/>
  <c r="M23"/>
  <c r="M22"/>
  <c r="M21"/>
  <c r="M20"/>
  <c r="M19"/>
  <c r="M18"/>
  <c r="M17"/>
  <c r="M16"/>
  <c r="M15"/>
  <c r="M14"/>
  <c r="M13"/>
  <c r="M12"/>
  <c r="M11"/>
  <c r="M10"/>
  <c r="M9"/>
  <c r="M8"/>
  <c r="M7"/>
  <c r="M6"/>
  <c r="M5"/>
  <c r="M4"/>
  <c r="D69"/>
  <c r="J69"/>
  <c r="D68"/>
  <c r="J68"/>
  <c r="D67"/>
  <c r="J67"/>
  <c r="D66"/>
  <c r="J66"/>
  <c r="D64"/>
  <c r="J64"/>
  <c r="D63"/>
  <c r="J63"/>
  <c r="D62"/>
  <c r="J62"/>
  <c r="D61"/>
  <c r="J61"/>
  <c r="D60"/>
  <c r="J60"/>
  <c r="D59"/>
  <c r="J59"/>
  <c r="D58"/>
  <c r="J58"/>
  <c r="D57"/>
  <c r="J57"/>
  <c r="D56"/>
  <c r="J56"/>
  <c r="D55"/>
  <c r="J55"/>
  <c r="D54"/>
  <c r="J54"/>
  <c r="D53"/>
  <c r="J53"/>
  <c r="D52"/>
  <c r="J52"/>
  <c r="D51"/>
  <c r="J51"/>
  <c r="D50"/>
  <c r="J50"/>
  <c r="D49"/>
  <c r="J49"/>
  <c r="D48"/>
  <c r="J48"/>
  <c r="D47"/>
  <c r="J47"/>
  <c r="D46"/>
  <c r="J46"/>
  <c r="D45"/>
  <c r="J45"/>
  <c r="D44"/>
  <c r="J44"/>
  <c r="D43"/>
  <c r="J43"/>
  <c r="D42"/>
  <c r="J42"/>
  <c r="D41"/>
  <c r="J41"/>
  <c r="D40"/>
  <c r="J40"/>
  <c r="D39"/>
  <c r="J39"/>
  <c r="D38"/>
  <c r="J38"/>
  <c r="D37"/>
  <c r="J37"/>
  <c r="D34"/>
  <c r="J34"/>
  <c r="D33"/>
  <c r="J33"/>
  <c r="D31"/>
  <c r="J31"/>
  <c r="D30"/>
  <c r="J30"/>
  <c r="D29"/>
  <c r="J29"/>
  <c r="D27"/>
  <c r="J27"/>
  <c r="D26"/>
  <c r="J26"/>
  <c r="D25"/>
  <c r="J25"/>
  <c r="D23"/>
  <c r="J23"/>
  <c r="D22"/>
  <c r="J22"/>
  <c r="D21"/>
  <c r="J21"/>
  <c r="D20"/>
  <c r="J20"/>
  <c r="D19"/>
  <c r="J19"/>
  <c r="D18"/>
  <c r="J18"/>
  <c r="D17"/>
  <c r="J17"/>
  <c r="D16"/>
  <c r="J16"/>
  <c r="D15"/>
  <c r="J15"/>
  <c r="D14"/>
  <c r="J14"/>
  <c r="D13"/>
  <c r="J13"/>
  <c r="D12"/>
  <c r="J12"/>
  <c r="D11"/>
  <c r="J11"/>
  <c r="D10"/>
  <c r="J10"/>
  <c r="D9"/>
  <c r="J9"/>
  <c r="D8"/>
  <c r="J8"/>
  <c r="D7"/>
  <c r="J7"/>
  <c r="D6"/>
  <c r="J6"/>
  <c r="D5"/>
  <c r="J5"/>
  <c r="D4"/>
  <c r="J4"/>
  <c r="D3"/>
  <c r="J3"/>
  <c r="D2"/>
  <c r="J2"/>
  <c r="D11" i="47"/>
  <c r="J11"/>
  <c r="D10"/>
  <c r="J10"/>
  <c r="D9"/>
  <c r="J9"/>
  <c r="M7"/>
  <c r="D7"/>
  <c r="J7"/>
  <c r="M6"/>
  <c r="D6"/>
  <c r="J6"/>
  <c r="M5"/>
  <c r="D5"/>
  <c r="J5"/>
  <c r="M4"/>
  <c r="D4"/>
  <c r="J4"/>
  <c r="M3"/>
  <c r="D3"/>
  <c r="J3"/>
  <c r="M2"/>
  <c r="D2"/>
  <c r="J2"/>
  <c r="M6" i="49"/>
  <c r="M5"/>
  <c r="M4"/>
  <c r="M3"/>
  <c r="M2"/>
  <c r="D10"/>
  <c r="J10"/>
  <c r="D9"/>
  <c r="J9"/>
  <c r="D8"/>
  <c r="J8"/>
  <c r="D7"/>
  <c r="J7"/>
  <c r="D6"/>
  <c r="J6"/>
  <c r="D5"/>
  <c r="J5"/>
  <c r="D4"/>
  <c r="J4"/>
  <c r="D3"/>
  <c r="J3"/>
  <c r="D2"/>
  <c r="J2"/>
  <c r="L3" i="59"/>
  <c r="L4"/>
  <c r="L5"/>
  <c r="L6"/>
  <c r="L7"/>
  <c r="L8"/>
  <c r="L9"/>
  <c r="L10"/>
  <c r="L11"/>
  <c r="L12"/>
  <c r="L13"/>
  <c r="L14"/>
  <c r="L15"/>
  <c r="L16"/>
  <c r="L17"/>
  <c r="L18"/>
  <c r="L19"/>
  <c r="L20"/>
  <c r="L21"/>
  <c r="L2"/>
  <c r="E21" i="18"/>
  <c r="E20"/>
  <c r="E18"/>
  <c r="E17"/>
  <c r="E16"/>
  <c r="E15"/>
  <c r="E13"/>
  <c r="E12"/>
  <c r="E11"/>
  <c r="E10"/>
  <c r="E8"/>
  <c r="E7"/>
  <c r="E5"/>
  <c r="E4"/>
  <c r="E3"/>
  <c r="E2"/>
  <c r="H3" i="17"/>
  <c r="H4"/>
  <c r="H5"/>
  <c r="H6"/>
  <c r="H7"/>
  <c r="H8"/>
  <c r="H9"/>
  <c r="H10"/>
  <c r="H11"/>
  <c r="H12"/>
  <c r="H13"/>
  <c r="H14"/>
  <c r="H15"/>
  <c r="H16"/>
  <c r="H2"/>
  <c r="I3"/>
  <c r="I4"/>
  <c r="I5"/>
  <c r="I6"/>
  <c r="I7"/>
  <c r="I8"/>
  <c r="I9"/>
  <c r="I10"/>
  <c r="I11"/>
  <c r="I12"/>
  <c r="I13"/>
  <c r="I14"/>
  <c r="I15"/>
  <c r="I16"/>
  <c r="H3" i="19"/>
  <c r="H4"/>
  <c r="H5"/>
  <c r="H6"/>
  <c r="H7"/>
  <c r="H2"/>
  <c r="C25" i="13"/>
  <c r="H25"/>
  <c r="C26"/>
  <c r="H26"/>
  <c r="C27"/>
  <c r="H27"/>
  <c r="C28"/>
  <c r="H28"/>
  <c r="C29"/>
  <c r="H29"/>
  <c r="C30"/>
  <c r="H30"/>
  <c r="C31"/>
  <c r="H31"/>
  <c r="C24"/>
  <c r="H24"/>
  <c r="C16"/>
  <c r="H16"/>
  <c r="C17"/>
  <c r="H17"/>
  <c r="C18"/>
  <c r="H18"/>
  <c r="C19"/>
  <c r="H19"/>
  <c r="C20"/>
  <c r="H20"/>
  <c r="C21"/>
  <c r="H21"/>
  <c r="C22"/>
  <c r="H22"/>
  <c r="C15"/>
  <c r="H15"/>
  <c r="C13"/>
  <c r="H13"/>
  <c r="C7"/>
  <c r="H7"/>
  <c r="C8"/>
  <c r="H8"/>
  <c r="C9"/>
  <c r="H9"/>
  <c r="C10"/>
  <c r="H10"/>
  <c r="C11"/>
  <c r="H11"/>
  <c r="C12"/>
  <c r="H12"/>
  <c r="C6"/>
  <c r="H6"/>
  <c r="C3"/>
  <c r="H3"/>
  <c r="C4"/>
  <c r="H4"/>
  <c r="C2"/>
  <c r="H2"/>
  <c r="I25"/>
  <c r="I26"/>
  <c r="I27"/>
  <c r="I28"/>
  <c r="I29"/>
  <c r="I30"/>
  <c r="I31"/>
  <c r="I16"/>
  <c r="I17"/>
  <c r="I18"/>
  <c r="I19"/>
  <c r="I20"/>
  <c r="I21"/>
  <c r="I22"/>
  <c r="I7"/>
  <c r="I8"/>
  <c r="I9"/>
  <c r="I10"/>
  <c r="I11"/>
  <c r="I12"/>
  <c r="I13"/>
  <c r="I3"/>
  <c r="I4"/>
  <c r="J3" i="34"/>
  <c r="J10"/>
  <c r="J17"/>
  <c r="J18"/>
  <c r="J19"/>
  <c r="J20"/>
  <c r="J21"/>
  <c r="C3"/>
  <c r="C4"/>
  <c r="C5"/>
  <c r="C6"/>
  <c r="C7"/>
  <c r="C21"/>
  <c r="C20"/>
  <c r="C19"/>
  <c r="C18"/>
  <c r="C17"/>
  <c r="C16"/>
  <c r="J11"/>
  <c r="J12"/>
  <c r="J13"/>
  <c r="J14"/>
  <c r="C14"/>
  <c r="C13"/>
  <c r="C12"/>
  <c r="C11"/>
  <c r="C10"/>
  <c r="C9"/>
  <c r="J4"/>
  <c r="J5"/>
  <c r="J6"/>
  <c r="J7"/>
  <c r="I3" i="4"/>
  <c r="I4"/>
  <c r="I5"/>
  <c r="I6"/>
  <c r="I7"/>
  <c r="I8"/>
  <c r="I9"/>
  <c r="I10"/>
  <c r="I11"/>
  <c r="I12"/>
  <c r="I13"/>
  <c r="I14"/>
  <c r="I15"/>
  <c r="I16"/>
  <c r="I17"/>
  <c r="I18"/>
  <c r="I19"/>
  <c r="I2"/>
  <c r="D3" i="5"/>
  <c r="J3"/>
  <c r="D4"/>
  <c r="J4"/>
  <c r="D5"/>
  <c r="J5"/>
  <c r="D6"/>
  <c r="J6"/>
  <c r="D7"/>
  <c r="J7"/>
  <c r="D8"/>
  <c r="J8"/>
  <c r="D9"/>
  <c r="J9"/>
  <c r="D10"/>
  <c r="J10"/>
  <c r="D11"/>
  <c r="J11"/>
  <c r="D12"/>
  <c r="J12"/>
  <c r="D13"/>
  <c r="J13"/>
  <c r="D14"/>
  <c r="J14"/>
  <c r="D15"/>
  <c r="J15"/>
  <c r="D16"/>
  <c r="J16"/>
  <c r="D17"/>
  <c r="J17"/>
  <c r="D18"/>
  <c r="J18"/>
  <c r="D19"/>
  <c r="J19"/>
  <c r="D20"/>
  <c r="J20"/>
  <c r="D21"/>
  <c r="J21"/>
  <c r="D22"/>
  <c r="J22"/>
  <c r="D23"/>
  <c r="J23"/>
  <c r="D24"/>
  <c r="J24"/>
  <c r="D25"/>
  <c r="J25"/>
  <c r="D26"/>
  <c r="J26"/>
  <c r="D27"/>
  <c r="J27"/>
  <c r="D28"/>
  <c r="J28"/>
  <c r="D29"/>
  <c r="J29"/>
  <c r="D30"/>
  <c r="J30"/>
  <c r="D31"/>
  <c r="J31"/>
  <c r="D2"/>
  <c r="J2"/>
  <c r="M3"/>
  <c r="M4"/>
  <c r="M5"/>
  <c r="M6"/>
  <c r="M7"/>
  <c r="M8"/>
  <c r="M9"/>
  <c r="M10"/>
  <c r="M11"/>
  <c r="M12"/>
  <c r="M13"/>
  <c r="M14"/>
  <c r="M15"/>
  <c r="M16"/>
  <c r="M17"/>
  <c r="M18"/>
  <c r="M19"/>
  <c r="M20"/>
  <c r="M21"/>
  <c r="M22"/>
  <c r="M23"/>
  <c r="M24"/>
  <c r="M25"/>
  <c r="M26"/>
  <c r="M27"/>
  <c r="M28"/>
  <c r="M29"/>
  <c r="M30"/>
  <c r="M31"/>
  <c r="F3"/>
  <c r="F4"/>
  <c r="F5"/>
  <c r="F6"/>
  <c r="F7"/>
  <c r="F8"/>
  <c r="F9"/>
  <c r="F10"/>
  <c r="F11"/>
  <c r="F12"/>
  <c r="F13"/>
  <c r="F14"/>
  <c r="F15"/>
  <c r="F16"/>
  <c r="F17"/>
  <c r="F18"/>
  <c r="F19"/>
  <c r="F20"/>
  <c r="F21"/>
  <c r="F22"/>
  <c r="F23"/>
  <c r="F24"/>
  <c r="F25"/>
  <c r="F26"/>
  <c r="F27"/>
  <c r="F28"/>
  <c r="F29"/>
  <c r="F30"/>
  <c r="F31"/>
  <c r="E3"/>
  <c r="E4"/>
  <c r="E5"/>
  <c r="E6"/>
  <c r="E7"/>
  <c r="E8"/>
  <c r="E9"/>
  <c r="E10"/>
  <c r="E11"/>
  <c r="E12"/>
  <c r="E13"/>
  <c r="E14"/>
  <c r="E15"/>
  <c r="E16"/>
  <c r="E17"/>
  <c r="E18"/>
  <c r="E19"/>
  <c r="E20"/>
  <c r="E21"/>
  <c r="E22"/>
  <c r="E23"/>
  <c r="E24"/>
  <c r="E25"/>
  <c r="E26"/>
  <c r="E27"/>
  <c r="E28"/>
  <c r="E29"/>
  <c r="E30"/>
  <c r="E31"/>
  <c r="J3" i="58"/>
  <c r="J4"/>
  <c r="J5"/>
  <c r="J6"/>
  <c r="J7"/>
  <c r="J8"/>
  <c r="J9"/>
  <c r="J10"/>
  <c r="J11"/>
  <c r="J2"/>
  <c r="K2"/>
  <c r="K3"/>
  <c r="K4"/>
  <c r="K5"/>
  <c r="K6"/>
  <c r="K7"/>
  <c r="K8"/>
  <c r="K9"/>
  <c r="K10"/>
  <c r="K11"/>
  <c r="AM88" i="51"/>
  <c r="AR88"/>
  <c r="AM89"/>
  <c r="AR89"/>
  <c r="AM90"/>
  <c r="AR90"/>
  <c r="AM91"/>
  <c r="AR91"/>
  <c r="AM92"/>
  <c r="AR92"/>
  <c r="AM93"/>
  <c r="AR93"/>
  <c r="AM94"/>
  <c r="AR94"/>
  <c r="AM95"/>
  <c r="AR95"/>
  <c r="AM96"/>
  <c r="AR96"/>
  <c r="AM97"/>
  <c r="AR97"/>
  <c r="AM98"/>
  <c r="AR98"/>
  <c r="AM99"/>
  <c r="AR99"/>
  <c r="AM100"/>
  <c r="AR100"/>
  <c r="AM101"/>
  <c r="AR101"/>
  <c r="AM102"/>
  <c r="AR102"/>
  <c r="AM103"/>
  <c r="AR103"/>
  <c r="AM104"/>
  <c r="AR104"/>
  <c r="AM105"/>
  <c r="AR105"/>
  <c r="AM106"/>
  <c r="AR106"/>
  <c r="AM107"/>
  <c r="AR107"/>
  <c r="AM108"/>
  <c r="AR108"/>
  <c r="AM109"/>
  <c r="AR109"/>
  <c r="AM110"/>
  <c r="AR110"/>
  <c r="AM111"/>
  <c r="AR111"/>
  <c r="AM112"/>
  <c r="AR112"/>
  <c r="AM113"/>
  <c r="AR113"/>
  <c r="AM114"/>
  <c r="AR114"/>
  <c r="AM115"/>
  <c r="AR115"/>
  <c r="AM116"/>
  <c r="AR116"/>
  <c r="AM117"/>
  <c r="AR117"/>
  <c r="AM118"/>
  <c r="AR118"/>
  <c r="AM119"/>
  <c r="AR119"/>
  <c r="AM120"/>
  <c r="AR120"/>
  <c r="AM121"/>
  <c r="AR121"/>
  <c r="AM122"/>
  <c r="AR122"/>
  <c r="AM123"/>
  <c r="AR123"/>
  <c r="AM124"/>
  <c r="AR124"/>
  <c r="AM125"/>
  <c r="AR125"/>
  <c r="AM126"/>
  <c r="AR126"/>
  <c r="AM127"/>
  <c r="AR127"/>
  <c r="AM128"/>
  <c r="AR128"/>
  <c r="AM129"/>
  <c r="AR129"/>
  <c r="AM130"/>
  <c r="AR130"/>
  <c r="AM131"/>
  <c r="AR131"/>
  <c r="AM132"/>
  <c r="AR132"/>
  <c r="AM133"/>
  <c r="AR133"/>
  <c r="AM134"/>
  <c r="AR134"/>
  <c r="AM135"/>
  <c r="AR135"/>
  <c r="AM136"/>
  <c r="AR136"/>
  <c r="AM137"/>
  <c r="AR137"/>
  <c r="AM138"/>
  <c r="AR138"/>
  <c r="AM139"/>
  <c r="AR139"/>
  <c r="AM140"/>
  <c r="AR140"/>
  <c r="AM141"/>
  <c r="AR141"/>
  <c r="AM142"/>
  <c r="AR142"/>
  <c r="AM143"/>
  <c r="AR143"/>
  <c r="AM144"/>
  <c r="AR144"/>
  <c r="AM145"/>
  <c r="AR145"/>
  <c r="AM146"/>
  <c r="AR146"/>
  <c r="AM147"/>
  <c r="AR147"/>
  <c r="AM148"/>
  <c r="AR148"/>
  <c r="AM149"/>
  <c r="AR149"/>
  <c r="AM150"/>
  <c r="AR150"/>
  <c r="AM151"/>
  <c r="AR151"/>
  <c r="AM152"/>
  <c r="AR152"/>
  <c r="AM153"/>
  <c r="AR153"/>
  <c r="AM154"/>
  <c r="AR154"/>
  <c r="AM155"/>
  <c r="AR155"/>
  <c r="AM156"/>
  <c r="AR156"/>
  <c r="AM157"/>
  <c r="AR157"/>
  <c r="AM158"/>
  <c r="AR158"/>
  <c r="AM159"/>
  <c r="AR159"/>
  <c r="AM160"/>
  <c r="AR160"/>
  <c r="AM161"/>
  <c r="AR161"/>
  <c r="AM162"/>
  <c r="AR162"/>
  <c r="AM163"/>
  <c r="AR163"/>
  <c r="AM164"/>
  <c r="AR164"/>
  <c r="AM165"/>
  <c r="AR165"/>
  <c r="AM166"/>
  <c r="AR166"/>
  <c r="AM167"/>
  <c r="AR167"/>
  <c r="AM168"/>
  <c r="AR168"/>
  <c r="AM169"/>
  <c r="AR169"/>
  <c r="AM170"/>
  <c r="AR170"/>
  <c r="AM171"/>
  <c r="AR171"/>
  <c r="AM172"/>
  <c r="AR172"/>
  <c r="AM173"/>
  <c r="AR173"/>
  <c r="AM174"/>
  <c r="AR174"/>
  <c r="AM175"/>
  <c r="AR175"/>
  <c r="AM176"/>
  <c r="AR176"/>
  <c r="AM177"/>
  <c r="AR177"/>
  <c r="AM178"/>
  <c r="AR178"/>
  <c r="AM179"/>
  <c r="AR179"/>
  <c r="AM180"/>
  <c r="AR180"/>
  <c r="AM181"/>
  <c r="AR181"/>
  <c r="AM182"/>
  <c r="AR182"/>
  <c r="AM183"/>
  <c r="AR183"/>
  <c r="AM184"/>
  <c r="AR184"/>
  <c r="AM185"/>
  <c r="AR185"/>
  <c r="AM186"/>
  <c r="AR186"/>
  <c r="AM187"/>
  <c r="AR187"/>
  <c r="AM188"/>
  <c r="AR188"/>
  <c r="AM189"/>
  <c r="AR189"/>
  <c r="AM190"/>
  <c r="AR190"/>
  <c r="AM191"/>
  <c r="AR191"/>
  <c r="AM192"/>
  <c r="AR192"/>
  <c r="AM193"/>
  <c r="AR193"/>
  <c r="AM194"/>
  <c r="AR194"/>
  <c r="AM195"/>
  <c r="AR195"/>
  <c r="AM196"/>
  <c r="AR196"/>
  <c r="AM197"/>
  <c r="AR197"/>
  <c r="AM198"/>
  <c r="AR198"/>
  <c r="AM199"/>
  <c r="AR199"/>
  <c r="AM200"/>
  <c r="AR200"/>
  <c r="AM201"/>
  <c r="AR201"/>
  <c r="AM202"/>
  <c r="AR202"/>
  <c r="AM203"/>
  <c r="AR203"/>
  <c r="AM204"/>
  <c r="AR204"/>
  <c r="AM205"/>
  <c r="AR205"/>
  <c r="AM206"/>
  <c r="AR206"/>
  <c r="AM207"/>
  <c r="AR207"/>
  <c r="AM208"/>
  <c r="AR208"/>
  <c r="AM209"/>
  <c r="AR209"/>
  <c r="AM210"/>
  <c r="AR210"/>
  <c r="AM211"/>
  <c r="AR211"/>
  <c r="AM212"/>
  <c r="AR212"/>
  <c r="AM213"/>
  <c r="AR213"/>
  <c r="AM214"/>
  <c r="AR214"/>
  <c r="AM215"/>
  <c r="AR215"/>
  <c r="AM216"/>
  <c r="AR216"/>
  <c r="AM217"/>
  <c r="AR217"/>
  <c r="AM218"/>
  <c r="AR218"/>
  <c r="AM219"/>
  <c r="AR219"/>
  <c r="AM220"/>
  <c r="AR220"/>
  <c r="AM221"/>
  <c r="AR221"/>
  <c r="AM222"/>
  <c r="AR222"/>
  <c r="AM223"/>
  <c r="AR223"/>
  <c r="AM224"/>
  <c r="AR224"/>
  <c r="AM225"/>
  <c r="AR225"/>
  <c r="AM226"/>
  <c r="AR226"/>
  <c r="AM227"/>
  <c r="AR227"/>
  <c r="AM228"/>
  <c r="AR228"/>
  <c r="AM229"/>
  <c r="AR229"/>
  <c r="AM230"/>
  <c r="AR230"/>
  <c r="AM231"/>
  <c r="AR231"/>
  <c r="AM232"/>
  <c r="AR232"/>
  <c r="AM233"/>
  <c r="AR233"/>
  <c r="AM234"/>
  <c r="AR234"/>
  <c r="AM235"/>
  <c r="AR235"/>
  <c r="AM236"/>
  <c r="AR236"/>
  <c r="AM237"/>
  <c r="AR237"/>
  <c r="AM238"/>
  <c r="AR238"/>
  <c r="AM239"/>
  <c r="AR239"/>
  <c r="AM240"/>
  <c r="AR240"/>
  <c r="AM18"/>
  <c r="AR18"/>
  <c r="AM19"/>
  <c r="AR19"/>
  <c r="AM20"/>
  <c r="AR20"/>
  <c r="AM21"/>
  <c r="AR21"/>
  <c r="AM22"/>
  <c r="AR22"/>
  <c r="AM23"/>
  <c r="AR23"/>
  <c r="AM24"/>
  <c r="AR24"/>
  <c r="AM25"/>
  <c r="AR25"/>
  <c r="AM26"/>
  <c r="AR26"/>
  <c r="AM27"/>
  <c r="AR27"/>
  <c r="AM28"/>
  <c r="AR28"/>
  <c r="AM29"/>
  <c r="AR29"/>
  <c r="AM30"/>
  <c r="AR30"/>
  <c r="AM31"/>
  <c r="AR31"/>
  <c r="AM32"/>
  <c r="AR32"/>
  <c r="AM33"/>
  <c r="AR33"/>
  <c r="AM34"/>
  <c r="AR34"/>
  <c r="AM35"/>
  <c r="AR35"/>
  <c r="AM36"/>
  <c r="AR36"/>
  <c r="AM37"/>
  <c r="AR37"/>
  <c r="AM38"/>
  <c r="AR38"/>
  <c r="AM39"/>
  <c r="AR39"/>
  <c r="AM40"/>
  <c r="AR40"/>
  <c r="AM41"/>
  <c r="AR41"/>
  <c r="AM42"/>
  <c r="AR42"/>
  <c r="AM43"/>
  <c r="AR43"/>
  <c r="AM44"/>
  <c r="AR44"/>
  <c r="AM45"/>
  <c r="AR45"/>
  <c r="AM46"/>
  <c r="AR46"/>
  <c r="AM47"/>
  <c r="AR47"/>
  <c r="AM48"/>
  <c r="AR48"/>
  <c r="AM49"/>
  <c r="AR49"/>
  <c r="AM50"/>
  <c r="AR50"/>
  <c r="AM51"/>
  <c r="AR51"/>
  <c r="AM52"/>
  <c r="AR52"/>
  <c r="AM53"/>
  <c r="AR53"/>
  <c r="AM54"/>
  <c r="AR54"/>
  <c r="AM55"/>
  <c r="AR55"/>
  <c r="AM56"/>
  <c r="AR56"/>
  <c r="AM57"/>
  <c r="AR57"/>
  <c r="AM58"/>
  <c r="AR58"/>
  <c r="AM59"/>
  <c r="AR59"/>
  <c r="AM60"/>
  <c r="AR60"/>
  <c r="AM61"/>
  <c r="AR61"/>
  <c r="AM62"/>
  <c r="AR62"/>
  <c r="AM63"/>
  <c r="AR63"/>
  <c r="AM64"/>
  <c r="AR64"/>
  <c r="AM65"/>
  <c r="AR65"/>
  <c r="AM66"/>
  <c r="AR66"/>
  <c r="AM67"/>
  <c r="AR67"/>
  <c r="AM68"/>
  <c r="AR68"/>
  <c r="AM69"/>
  <c r="AR69"/>
  <c r="AM70"/>
  <c r="AR70"/>
  <c r="AM71"/>
  <c r="AR71"/>
  <c r="AM72"/>
  <c r="AR72"/>
  <c r="AM73"/>
  <c r="AR73"/>
  <c r="AM74"/>
  <c r="AR74"/>
  <c r="AM75"/>
  <c r="AR75"/>
  <c r="AM76"/>
  <c r="AR76"/>
  <c r="AM77"/>
  <c r="AR77"/>
  <c r="AM78"/>
  <c r="AR78"/>
  <c r="AM79"/>
  <c r="AR79"/>
  <c r="AM80"/>
  <c r="AR80"/>
  <c r="AM81"/>
  <c r="AR81"/>
  <c r="AM82"/>
  <c r="AR82"/>
  <c r="AM83"/>
  <c r="AR83"/>
  <c r="AM84"/>
  <c r="AR84"/>
  <c r="AM85"/>
  <c r="AR85"/>
  <c r="AM86"/>
  <c r="AR86"/>
  <c r="AM87"/>
  <c r="AR87"/>
  <c r="AM3"/>
  <c r="AR3"/>
  <c r="AM4"/>
  <c r="AR4"/>
  <c r="AM5"/>
  <c r="AR5"/>
  <c r="AM6"/>
  <c r="AR6"/>
  <c r="AM7"/>
  <c r="AR7"/>
  <c r="AM8"/>
  <c r="AR8"/>
  <c r="AM9"/>
  <c r="AR9"/>
  <c r="AM10"/>
  <c r="AR10"/>
  <c r="AM11"/>
  <c r="AR11"/>
  <c r="AM12"/>
  <c r="AR12"/>
  <c r="AM13"/>
  <c r="AR13"/>
  <c r="AM14"/>
  <c r="AR14"/>
  <c r="AM15"/>
  <c r="AR15"/>
  <c r="AM16"/>
  <c r="AR16"/>
  <c r="AM17"/>
  <c r="AR17"/>
  <c r="AM2"/>
  <c r="AR2"/>
  <c r="AI2" i="50"/>
  <c r="AI3"/>
  <c r="AN3"/>
  <c r="AI4"/>
  <c r="AN4"/>
  <c r="AI5"/>
  <c r="AN5"/>
  <c r="AI6"/>
  <c r="AN6"/>
  <c r="AI7"/>
  <c r="AN7"/>
  <c r="AI8"/>
  <c r="AN8"/>
  <c r="AI9"/>
  <c r="AN9"/>
  <c r="AI10"/>
  <c r="AN10"/>
  <c r="AI11"/>
  <c r="AN11"/>
  <c r="AI12"/>
  <c r="AN12"/>
  <c r="AI13"/>
  <c r="AN13"/>
  <c r="AI14"/>
  <c r="AN14"/>
  <c r="AI15"/>
  <c r="AN15"/>
  <c r="AI16"/>
  <c r="AN16"/>
  <c r="AI17"/>
  <c r="AN17"/>
  <c r="AI18"/>
  <c r="AN18"/>
  <c r="AI19"/>
  <c r="AN19"/>
  <c r="AI20"/>
  <c r="AN20"/>
  <c r="AI21"/>
  <c r="AN21"/>
  <c r="AI22"/>
  <c r="AN22"/>
  <c r="AI23"/>
  <c r="AN23"/>
  <c r="AI24"/>
  <c r="AN24"/>
  <c r="AI25"/>
  <c r="AN25"/>
  <c r="AI26"/>
  <c r="AN26"/>
  <c r="AI27"/>
  <c r="AN27"/>
  <c r="AI28"/>
  <c r="AN28"/>
  <c r="AI29"/>
  <c r="AN29"/>
  <c r="AI30"/>
  <c r="AN30"/>
  <c r="AI31"/>
  <c r="AN31"/>
  <c r="AI32"/>
  <c r="AN32"/>
  <c r="AI33"/>
  <c r="AN33"/>
  <c r="AI34"/>
  <c r="AN34"/>
  <c r="AI35"/>
  <c r="AN35"/>
  <c r="AI36"/>
  <c r="AN36"/>
  <c r="AI37"/>
  <c r="AN37"/>
  <c r="AI38"/>
  <c r="AN38"/>
  <c r="AI39"/>
  <c r="AN39"/>
  <c r="AI40"/>
  <c r="AN40"/>
  <c r="AI41"/>
  <c r="AN41"/>
  <c r="AI42"/>
  <c r="AN42"/>
  <c r="AI43"/>
  <c r="AN43"/>
  <c r="AI44"/>
  <c r="AN44"/>
  <c r="AI45"/>
  <c r="AN45"/>
  <c r="AI46"/>
  <c r="AN46"/>
  <c r="AI47"/>
  <c r="AN47"/>
  <c r="AI48"/>
  <c r="AN48"/>
  <c r="AI49"/>
  <c r="AN49"/>
  <c r="AI50"/>
  <c r="AN50"/>
  <c r="AI51"/>
  <c r="AN51"/>
  <c r="AI52"/>
  <c r="AN52"/>
  <c r="AI53"/>
  <c r="AN53"/>
  <c r="AI54"/>
  <c r="AN54"/>
  <c r="AI55"/>
  <c r="AN55"/>
  <c r="AI56"/>
  <c r="AN56"/>
  <c r="AI57"/>
  <c r="AN57"/>
  <c r="AI58"/>
  <c r="AN58"/>
  <c r="AI59"/>
  <c r="AN59"/>
  <c r="AI60"/>
  <c r="AN60"/>
  <c r="AI61"/>
  <c r="AN61"/>
  <c r="AI62"/>
  <c r="AN62"/>
  <c r="AI63"/>
  <c r="AN63"/>
  <c r="AI64"/>
  <c r="AN64"/>
  <c r="AI65"/>
  <c r="AN65"/>
  <c r="AI66"/>
  <c r="AN66"/>
  <c r="AI67"/>
  <c r="AN67"/>
  <c r="AI68"/>
  <c r="AN68"/>
  <c r="AI69"/>
  <c r="AN69"/>
  <c r="AI70"/>
  <c r="AN70"/>
  <c r="AI71"/>
  <c r="AN71"/>
  <c r="AI72"/>
  <c r="AN72"/>
  <c r="AI73"/>
  <c r="AN73"/>
  <c r="AI74"/>
  <c r="AN74"/>
  <c r="AI75"/>
  <c r="AN75"/>
  <c r="AI76"/>
  <c r="AN76"/>
  <c r="AI77"/>
  <c r="AN77"/>
  <c r="AI78"/>
  <c r="AN78"/>
  <c r="AI79"/>
  <c r="AN79"/>
  <c r="AI80"/>
  <c r="AN80"/>
  <c r="AI81"/>
  <c r="AN81"/>
  <c r="AI82"/>
  <c r="AN82"/>
  <c r="AI83"/>
  <c r="AN83"/>
  <c r="AI84"/>
  <c r="AN84"/>
  <c r="AI85"/>
  <c r="AN85"/>
  <c r="AI86"/>
  <c r="AN86"/>
  <c r="AI87"/>
  <c r="AN87"/>
  <c r="AI88"/>
  <c r="AN88"/>
  <c r="AI89"/>
  <c r="AN89"/>
  <c r="AI90"/>
  <c r="AN90"/>
  <c r="AI91"/>
  <c r="AN91"/>
  <c r="AI92"/>
  <c r="AN92"/>
  <c r="AI93"/>
  <c r="AN93"/>
  <c r="AI94"/>
  <c r="AN94"/>
  <c r="AI95"/>
  <c r="AN95"/>
  <c r="AI96"/>
  <c r="AN96"/>
  <c r="AI97"/>
  <c r="AN97"/>
  <c r="AI98"/>
  <c r="AN98"/>
  <c r="AI99"/>
  <c r="AN99"/>
  <c r="AI100"/>
  <c r="AN100"/>
  <c r="AI101"/>
  <c r="AN101"/>
  <c r="AI102"/>
  <c r="AN102"/>
  <c r="AI103"/>
  <c r="AN103"/>
  <c r="AI104"/>
  <c r="AN104"/>
  <c r="AI105"/>
  <c r="AN105"/>
  <c r="AI106"/>
  <c r="AN106"/>
  <c r="AI107"/>
  <c r="AN107"/>
  <c r="AI108"/>
  <c r="AN108"/>
  <c r="AI109"/>
  <c r="AN109"/>
  <c r="AI110"/>
  <c r="AN110"/>
  <c r="AI111"/>
  <c r="AN111"/>
  <c r="AI112"/>
  <c r="AN112"/>
  <c r="AI113"/>
  <c r="AN113"/>
  <c r="AI114"/>
  <c r="AN114"/>
  <c r="AI115"/>
  <c r="AN115"/>
  <c r="AI116"/>
  <c r="AN116"/>
  <c r="AI117"/>
  <c r="AN117"/>
  <c r="AI118"/>
  <c r="AN118"/>
  <c r="AN2"/>
  <c r="G3" i="42"/>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2"/>
  <c r="B3"/>
  <c r="B4"/>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91"/>
  <c r="B92"/>
  <c r="B93"/>
  <c r="B94"/>
  <c r="B95"/>
  <c r="B96"/>
  <c r="B97"/>
  <c r="B98"/>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91"/>
  <c r="A92"/>
  <c r="A93"/>
  <c r="A94"/>
  <c r="A95"/>
  <c r="A96"/>
  <c r="A97"/>
  <c r="A98"/>
  <c r="K83"/>
  <c r="K100"/>
  <c r="I100"/>
  <c r="B99"/>
  <c r="B100"/>
  <c r="A99"/>
  <c r="A100"/>
  <c r="K99"/>
  <c r="I99"/>
  <c r="K98"/>
  <c r="I98"/>
  <c r="K97"/>
  <c r="I97"/>
  <c r="K96"/>
  <c r="I96"/>
  <c r="K95"/>
  <c r="I95"/>
  <c r="K94"/>
  <c r="I94"/>
  <c r="K93"/>
  <c r="I93"/>
  <c r="K92"/>
  <c r="I92"/>
  <c r="K91"/>
  <c r="I91"/>
  <c r="K90"/>
  <c r="I90"/>
  <c r="B88"/>
  <c r="B89"/>
  <c r="B90"/>
  <c r="A88"/>
  <c r="A89"/>
  <c r="A90"/>
  <c r="K89"/>
  <c r="I89"/>
  <c r="K88"/>
  <c r="I88"/>
  <c r="K87"/>
  <c r="I87"/>
  <c r="K86"/>
  <c r="I86"/>
  <c r="K85"/>
  <c r="I85"/>
  <c r="K84"/>
  <c r="I84"/>
  <c r="I83"/>
  <c r="K82"/>
  <c r="I82"/>
  <c r="K81"/>
  <c r="I81"/>
  <c r="K80"/>
  <c r="I80"/>
  <c r="K79"/>
  <c r="I79"/>
  <c r="K78"/>
  <c r="I78"/>
  <c r="K77"/>
  <c r="I77"/>
  <c r="K76"/>
  <c r="I76"/>
  <c r="K75"/>
  <c r="I75"/>
  <c r="K74"/>
  <c r="I74"/>
  <c r="K73"/>
  <c r="I73"/>
  <c r="K72"/>
  <c r="I72"/>
  <c r="K71"/>
  <c r="I71"/>
  <c r="K70"/>
  <c r="I70"/>
  <c r="K69"/>
  <c r="I69"/>
  <c r="K68"/>
  <c r="I68"/>
  <c r="K67"/>
  <c r="I67"/>
  <c r="K66"/>
  <c r="I66"/>
  <c r="K65"/>
  <c r="I65"/>
  <c r="K64"/>
  <c r="I64"/>
  <c r="K63"/>
  <c r="I63"/>
  <c r="K62"/>
  <c r="I62"/>
  <c r="K61"/>
  <c r="I61"/>
  <c r="K60"/>
  <c r="I60"/>
  <c r="K59"/>
  <c r="I59"/>
  <c r="K58"/>
  <c r="I58"/>
  <c r="K57"/>
  <c r="I57"/>
  <c r="K56"/>
  <c r="I56"/>
  <c r="K55"/>
  <c r="I55"/>
  <c r="K54"/>
  <c r="I54"/>
  <c r="K53"/>
  <c r="I53"/>
  <c r="K52"/>
  <c r="I52"/>
  <c r="K51"/>
  <c r="I51"/>
  <c r="K50"/>
  <c r="I50"/>
  <c r="K49"/>
  <c r="I49"/>
  <c r="K48"/>
  <c r="I48"/>
  <c r="K47"/>
  <c r="I47"/>
  <c r="K46"/>
  <c r="I46"/>
  <c r="K45"/>
  <c r="I45"/>
  <c r="K44"/>
  <c r="I44"/>
  <c r="K43"/>
  <c r="I43"/>
  <c r="K42"/>
  <c r="I42"/>
  <c r="K41"/>
  <c r="I41"/>
  <c r="K40"/>
  <c r="I40"/>
  <c r="K39"/>
  <c r="I39"/>
  <c r="K38"/>
  <c r="I38"/>
  <c r="K37"/>
  <c r="I37"/>
  <c r="K36"/>
  <c r="I36"/>
  <c r="K35"/>
  <c r="I35"/>
  <c r="K34"/>
  <c r="I34"/>
  <c r="K33"/>
  <c r="I33"/>
  <c r="K32"/>
  <c r="I32"/>
  <c r="K31"/>
  <c r="I31"/>
  <c r="K30"/>
  <c r="I30"/>
  <c r="K29"/>
  <c r="I29"/>
  <c r="K28"/>
  <c r="I28"/>
  <c r="K27"/>
  <c r="I27"/>
  <c r="K26"/>
  <c r="I26"/>
  <c r="K25"/>
  <c r="I25"/>
  <c r="K24"/>
  <c r="I24"/>
  <c r="K23"/>
  <c r="I23"/>
  <c r="K22"/>
  <c r="I22"/>
  <c r="K21"/>
  <c r="I21"/>
  <c r="K20"/>
  <c r="I20"/>
  <c r="K19"/>
  <c r="I19"/>
  <c r="K18"/>
  <c r="I18"/>
  <c r="K17"/>
  <c r="I17"/>
  <c r="K16"/>
  <c r="I16"/>
  <c r="K15"/>
  <c r="I15"/>
  <c r="K14"/>
  <c r="I14"/>
  <c r="K13"/>
  <c r="I13"/>
  <c r="K12"/>
  <c r="I12"/>
  <c r="K11"/>
  <c r="I11"/>
  <c r="K10"/>
  <c r="I10"/>
  <c r="K9"/>
  <c r="I9"/>
  <c r="K8"/>
  <c r="I8"/>
  <c r="K7"/>
  <c r="I7"/>
  <c r="K6"/>
  <c r="I6"/>
  <c r="K5"/>
  <c r="I5"/>
  <c r="K4"/>
  <c r="I4"/>
  <c r="K3"/>
  <c r="I3"/>
  <c r="K2"/>
  <c r="I2"/>
  <c r="G3" i="44"/>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2"/>
  <c r="K35"/>
  <c r="I35"/>
  <c r="B3"/>
  <c r="B4"/>
  <c r="B5"/>
  <c r="B6"/>
  <c r="B7"/>
  <c r="B8"/>
  <c r="B9"/>
  <c r="B10"/>
  <c r="B11"/>
  <c r="B12"/>
  <c r="B13"/>
  <c r="B14"/>
  <c r="B15"/>
  <c r="B16"/>
  <c r="B17"/>
  <c r="B18"/>
  <c r="B19"/>
  <c r="B20"/>
  <c r="B21"/>
  <c r="B22"/>
  <c r="B23"/>
  <c r="B25"/>
  <c r="B26"/>
  <c r="B27"/>
  <c r="B29"/>
  <c r="B30"/>
  <c r="B32"/>
  <c r="B35"/>
  <c r="A3"/>
  <c r="A4"/>
  <c r="A5"/>
  <c r="A6"/>
  <c r="A7"/>
  <c r="A8"/>
  <c r="A9"/>
  <c r="A10"/>
  <c r="A11"/>
  <c r="A12"/>
  <c r="A13"/>
  <c r="A14"/>
  <c r="A15"/>
  <c r="A16"/>
  <c r="A17"/>
  <c r="A18"/>
  <c r="A19"/>
  <c r="A20"/>
  <c r="A21"/>
  <c r="A22"/>
  <c r="A23"/>
  <c r="A25"/>
  <c r="A26"/>
  <c r="A27"/>
  <c r="A29"/>
  <c r="A30"/>
  <c r="A32"/>
  <c r="A35"/>
  <c r="K36"/>
  <c r="I36"/>
  <c r="B31"/>
  <c r="B33"/>
  <c r="B36"/>
  <c r="A31"/>
  <c r="A33"/>
  <c r="A36"/>
  <c r="K32"/>
  <c r="I32"/>
  <c r="K28"/>
  <c r="I28"/>
  <c r="B28"/>
  <c r="A28"/>
  <c r="K24"/>
  <c r="I24"/>
  <c r="B24"/>
  <c r="A24"/>
  <c r="B34"/>
  <c r="B37"/>
  <c r="B38"/>
  <c r="B39"/>
  <c r="B40"/>
  <c r="B41"/>
  <c r="B42"/>
  <c r="B43"/>
  <c r="B44"/>
  <c r="B45"/>
  <c r="B46"/>
  <c r="B47"/>
  <c r="B48"/>
  <c r="B49"/>
  <c r="B50"/>
  <c r="B51"/>
  <c r="B52"/>
  <c r="B53"/>
  <c r="B54"/>
  <c r="B55"/>
  <c r="B56"/>
  <c r="B57"/>
  <c r="B58"/>
  <c r="B59"/>
  <c r="B60"/>
  <c r="B61"/>
  <c r="B62"/>
  <c r="B63"/>
  <c r="B64"/>
  <c r="B65"/>
  <c r="A34"/>
  <c r="A37"/>
  <c r="A38"/>
  <c r="A39"/>
  <c r="A40"/>
  <c r="A41"/>
  <c r="A42"/>
  <c r="A43"/>
  <c r="A44"/>
  <c r="A45"/>
  <c r="A46"/>
  <c r="A47"/>
  <c r="A48"/>
  <c r="A49"/>
  <c r="A50"/>
  <c r="A51"/>
  <c r="A52"/>
  <c r="A53"/>
  <c r="A54"/>
  <c r="A55"/>
  <c r="A56"/>
  <c r="A57"/>
  <c r="A58"/>
  <c r="A59"/>
  <c r="A60"/>
  <c r="A61"/>
  <c r="A62"/>
  <c r="A63"/>
  <c r="A64"/>
  <c r="A65"/>
  <c r="K68"/>
  <c r="I68"/>
  <c r="B66"/>
  <c r="B67"/>
  <c r="B68"/>
  <c r="A66"/>
  <c r="A67"/>
  <c r="A68"/>
  <c r="K67"/>
  <c r="I67"/>
  <c r="K66"/>
  <c r="I66"/>
  <c r="K65"/>
  <c r="I65"/>
  <c r="K64"/>
  <c r="I64"/>
  <c r="K63"/>
  <c r="I63"/>
  <c r="K62"/>
  <c r="I62"/>
  <c r="K61"/>
  <c r="I61"/>
  <c r="K60"/>
  <c r="I60"/>
  <c r="K59"/>
  <c r="I59"/>
  <c r="K58"/>
  <c r="I58"/>
  <c r="K57"/>
  <c r="I57"/>
  <c r="K56"/>
  <c r="I56"/>
  <c r="K55"/>
  <c r="I55"/>
  <c r="K54"/>
  <c r="I54"/>
  <c r="K53"/>
  <c r="I53"/>
  <c r="K52"/>
  <c r="I52"/>
  <c r="K51"/>
  <c r="I51"/>
  <c r="K50"/>
  <c r="I50"/>
  <c r="K49"/>
  <c r="I49"/>
  <c r="K48"/>
  <c r="I48"/>
  <c r="K47"/>
  <c r="I47"/>
  <c r="K46"/>
  <c r="I46"/>
  <c r="K45"/>
  <c r="I45"/>
  <c r="K44"/>
  <c r="I44"/>
  <c r="K43"/>
  <c r="I43"/>
  <c r="K42"/>
  <c r="I42"/>
  <c r="K41"/>
  <c r="I41"/>
  <c r="K40"/>
  <c r="I40"/>
  <c r="K39"/>
  <c r="I39"/>
  <c r="K38"/>
  <c r="I38"/>
  <c r="K37"/>
  <c r="I37"/>
  <c r="K34"/>
  <c r="I34"/>
  <c r="K33"/>
  <c r="I33"/>
  <c r="K31"/>
  <c r="I31"/>
  <c r="K30"/>
  <c r="I30"/>
  <c r="K29"/>
  <c r="I29"/>
  <c r="K27"/>
  <c r="I27"/>
  <c r="K26"/>
  <c r="I26"/>
  <c r="K25"/>
  <c r="I25"/>
  <c r="K23"/>
  <c r="I23"/>
  <c r="K22"/>
  <c r="I22"/>
  <c r="K21"/>
  <c r="I21"/>
  <c r="K20"/>
  <c r="I20"/>
  <c r="K19"/>
  <c r="I19"/>
  <c r="K18"/>
  <c r="I18"/>
  <c r="K17"/>
  <c r="I17"/>
  <c r="K16"/>
  <c r="K15"/>
  <c r="K14"/>
  <c r="K13"/>
  <c r="K12"/>
  <c r="K11"/>
  <c r="K10"/>
  <c r="I10"/>
  <c r="K9"/>
  <c r="I9"/>
  <c r="K8"/>
  <c r="I8"/>
  <c r="K7"/>
  <c r="I7"/>
  <c r="K6"/>
  <c r="I6"/>
  <c r="K5"/>
  <c r="I5"/>
  <c r="K4"/>
  <c r="I4"/>
  <c r="K3"/>
  <c r="I3"/>
  <c r="K2"/>
  <c r="I2"/>
  <c r="G10" i="46"/>
  <c r="K10"/>
  <c r="I10"/>
  <c r="B3"/>
  <c r="B4"/>
  <c r="B5"/>
  <c r="B6"/>
  <c r="B7"/>
  <c r="B8"/>
  <c r="B9"/>
  <c r="B10"/>
  <c r="A3"/>
  <c r="A4"/>
  <c r="A5"/>
  <c r="A6"/>
  <c r="A7"/>
  <c r="A8"/>
  <c r="A9"/>
  <c r="A10"/>
  <c r="G9"/>
  <c r="K9"/>
  <c r="I9"/>
  <c r="G8"/>
  <c r="K8"/>
  <c r="I8"/>
  <c r="G7"/>
  <c r="K7"/>
  <c r="I7"/>
  <c r="G6"/>
  <c r="K6"/>
  <c r="I6"/>
  <c r="G5"/>
  <c r="K5"/>
  <c r="I5"/>
  <c r="G4"/>
  <c r="K4"/>
  <c r="I4"/>
  <c r="G3"/>
  <c r="K3"/>
  <c r="I3"/>
  <c r="G2"/>
  <c r="K2"/>
  <c r="I2"/>
  <c r="G9" i="48"/>
  <c r="G10"/>
  <c r="K10"/>
  <c r="I10"/>
  <c r="B3"/>
  <c r="B4"/>
  <c r="B5"/>
  <c r="B6"/>
  <c r="B7"/>
  <c r="B8"/>
  <c r="B9"/>
  <c r="B10"/>
  <c r="A3"/>
  <c r="A4"/>
  <c r="A5"/>
  <c r="A6"/>
  <c r="A7"/>
  <c r="A8"/>
  <c r="A9"/>
  <c r="A10"/>
  <c r="K9"/>
  <c r="I9"/>
  <c r="G8"/>
  <c r="K8"/>
  <c r="I8"/>
  <c r="G7"/>
  <c r="K7"/>
  <c r="I7"/>
  <c r="G6"/>
  <c r="K6"/>
  <c r="I6"/>
  <c r="G5"/>
  <c r="K5"/>
  <c r="I5"/>
  <c r="G4"/>
  <c r="K4"/>
  <c r="I4"/>
  <c r="G3"/>
  <c r="K3"/>
  <c r="I3"/>
  <c r="G2"/>
  <c r="K2"/>
  <c r="I2"/>
  <c r="S21" i="60"/>
  <c r="J3"/>
  <c r="J4"/>
  <c r="J5"/>
  <c r="J6"/>
  <c r="J7"/>
  <c r="J8"/>
  <c r="J9"/>
  <c r="J10"/>
  <c r="J11"/>
  <c r="J12"/>
  <c r="J13"/>
  <c r="J14"/>
  <c r="J15"/>
  <c r="J16"/>
  <c r="J17"/>
  <c r="J18"/>
  <c r="J19"/>
  <c r="J20"/>
  <c r="J21"/>
  <c r="A3"/>
  <c r="A4"/>
  <c r="A5"/>
  <c r="A6"/>
  <c r="A7"/>
  <c r="A8"/>
  <c r="A9"/>
  <c r="A10"/>
  <c r="A11"/>
  <c r="A12"/>
  <c r="A13"/>
  <c r="A14"/>
  <c r="A15"/>
  <c r="A16"/>
  <c r="A17"/>
  <c r="A18"/>
  <c r="A19"/>
  <c r="A20"/>
  <c r="A21"/>
  <c r="S20"/>
  <c r="S19"/>
  <c r="S18"/>
  <c r="S17"/>
  <c r="S16"/>
  <c r="S15"/>
  <c r="S14"/>
  <c r="S13"/>
  <c r="S12"/>
  <c r="S11"/>
  <c r="S10"/>
  <c r="S9"/>
  <c r="S8"/>
  <c r="S7"/>
  <c r="S6"/>
  <c r="S5"/>
  <c r="S4"/>
  <c r="S3"/>
  <c r="S2"/>
  <c r="F15" i="12"/>
  <c r="B3"/>
  <c r="B4"/>
  <c r="B5"/>
  <c r="B6"/>
  <c r="B7"/>
  <c r="B8"/>
  <c r="B9"/>
  <c r="B10"/>
  <c r="B11"/>
  <c r="B12"/>
  <c r="B13"/>
  <c r="B14"/>
  <c r="B15"/>
  <c r="A3"/>
  <c r="A4"/>
  <c r="A5"/>
  <c r="A6"/>
  <c r="A7"/>
  <c r="A8"/>
  <c r="A9"/>
  <c r="A10"/>
  <c r="A11"/>
  <c r="A12"/>
  <c r="A13"/>
  <c r="A14"/>
  <c r="A15"/>
  <c r="F14"/>
  <c r="F13"/>
  <c r="F12"/>
  <c r="F11"/>
  <c r="F10"/>
  <c r="F9"/>
  <c r="F8"/>
  <c r="F7"/>
  <c r="F6"/>
  <c r="F5"/>
  <c r="F4"/>
  <c r="F3"/>
  <c r="F2"/>
  <c r="A3" i="2"/>
  <c r="A4"/>
  <c r="O2"/>
  <c r="K23"/>
  <c r="K24"/>
  <c r="K25"/>
  <c r="K26"/>
  <c r="K27"/>
  <c r="K28"/>
  <c r="K29"/>
  <c r="K30"/>
  <c r="K31"/>
  <c r="K13"/>
  <c r="K14"/>
  <c r="K15"/>
  <c r="K16"/>
  <c r="K17"/>
  <c r="K18"/>
  <c r="K19"/>
  <c r="K20"/>
  <c r="K21"/>
  <c r="K3"/>
  <c r="K4"/>
  <c r="K5"/>
  <c r="K6"/>
  <c r="K7"/>
  <c r="K8"/>
  <c r="K9"/>
  <c r="K10"/>
  <c r="K11"/>
  <c r="S2"/>
  <c r="O24"/>
  <c r="S24"/>
  <c r="O9"/>
  <c r="S9"/>
  <c r="T31"/>
  <c r="O31"/>
  <c r="S31"/>
  <c r="J3"/>
  <c r="J4"/>
  <c r="J5"/>
  <c r="J6"/>
  <c r="J7"/>
  <c r="J8"/>
  <c r="J9"/>
  <c r="J10"/>
  <c r="J11"/>
  <c r="J12"/>
  <c r="J13"/>
  <c r="J14"/>
  <c r="J15"/>
  <c r="J16"/>
  <c r="J17"/>
  <c r="J18"/>
  <c r="J19"/>
  <c r="J20"/>
  <c r="J21"/>
  <c r="J22"/>
  <c r="J23"/>
  <c r="J24"/>
  <c r="J25"/>
  <c r="J26"/>
  <c r="J27"/>
  <c r="J28"/>
  <c r="J29"/>
  <c r="J30"/>
  <c r="J31"/>
  <c r="A5"/>
  <c r="A6"/>
  <c r="A7"/>
  <c r="A8"/>
  <c r="A9"/>
  <c r="A10"/>
  <c r="A11"/>
  <c r="A12"/>
  <c r="A13"/>
  <c r="A14"/>
  <c r="A15"/>
  <c r="A16"/>
  <c r="A17"/>
  <c r="A18"/>
  <c r="A19"/>
  <c r="A20"/>
  <c r="A21"/>
  <c r="A22"/>
  <c r="A23"/>
  <c r="A24"/>
  <c r="A25"/>
  <c r="A26"/>
  <c r="A27"/>
  <c r="A28"/>
  <c r="A29"/>
  <c r="A30"/>
  <c r="A31"/>
  <c r="T30"/>
  <c r="O30"/>
  <c r="S30"/>
  <c r="T29"/>
  <c r="O29"/>
  <c r="S29"/>
  <c r="T28"/>
  <c r="O28"/>
  <c r="S28"/>
  <c r="T27"/>
  <c r="O27"/>
  <c r="S27"/>
  <c r="T26"/>
  <c r="O26"/>
  <c r="S26"/>
  <c r="T25"/>
  <c r="O25"/>
  <c r="S25"/>
  <c r="T24"/>
  <c r="T23"/>
  <c r="O23"/>
  <c r="S23"/>
  <c r="T22"/>
  <c r="O22"/>
  <c r="S22"/>
  <c r="T21"/>
  <c r="O21"/>
  <c r="S21"/>
  <c r="T20"/>
  <c r="O20"/>
  <c r="S20"/>
  <c r="T19"/>
  <c r="O19"/>
  <c r="S19"/>
  <c r="T18"/>
  <c r="O18"/>
  <c r="S18"/>
  <c r="T17"/>
  <c r="O17"/>
  <c r="S17"/>
  <c r="T16"/>
  <c r="O16"/>
  <c r="S16"/>
  <c r="T15"/>
  <c r="O15"/>
  <c r="S15"/>
  <c r="T14"/>
  <c r="O14"/>
  <c r="S14"/>
  <c r="T13"/>
  <c r="O13"/>
  <c r="S13"/>
  <c r="T12"/>
  <c r="O12"/>
  <c r="S12"/>
  <c r="T11"/>
  <c r="O11"/>
  <c r="S11"/>
  <c r="T10"/>
  <c r="O10"/>
  <c r="S10"/>
  <c r="T9"/>
  <c r="T8"/>
  <c r="O8"/>
  <c r="S8"/>
  <c r="T7"/>
  <c r="O7"/>
  <c r="S7"/>
  <c r="T6"/>
  <c r="O6"/>
  <c r="S6"/>
  <c r="T5"/>
  <c r="O5"/>
  <c r="S5"/>
  <c r="T4"/>
  <c r="O4"/>
  <c r="S4"/>
  <c r="T3"/>
  <c r="O3"/>
  <c r="S3"/>
  <c r="T2"/>
  <c r="W2" i="55"/>
  <c r="A3"/>
  <c r="J3"/>
  <c r="W3"/>
  <c r="A4"/>
  <c r="J4"/>
  <c r="W4"/>
  <c r="A5"/>
  <c r="J5"/>
  <c r="W5"/>
  <c r="A6"/>
  <c r="J6"/>
  <c r="W6"/>
  <c r="A7"/>
  <c r="J7"/>
  <c r="W7"/>
  <c r="A8"/>
  <c r="J8"/>
  <c r="W8"/>
  <c r="A9"/>
  <c r="J9"/>
  <c r="W9"/>
  <c r="A10"/>
  <c r="J10"/>
  <c r="W10"/>
  <c r="A11"/>
  <c r="J11"/>
  <c r="W11"/>
</calcChain>
</file>

<file path=xl/sharedStrings.xml><?xml version="1.0" encoding="utf-8"?>
<sst xmlns="http://schemas.openxmlformats.org/spreadsheetml/2006/main" count="17268" uniqueCount="2773">
  <si>
    <t>1. Copy number conversion for each gene
We calculated copy numbers by using coefficients (slope and intercept) of standard curves which were obtained by using genomic DNA.
  raw copy number = 10 ^ { ( raw Ct value - intercept ) / slope }
2. Invariant Set (IS)
We looked for genes that retained their ordering across two experimental
 samples and considered this subset a rank invariant set. (Because copy number below 40 is not reliable, we didnt include any
 invariant gene that has copy number &lt; 40 in a invariant set.)
We found rank invariant sets for each possible pairwise combination of experimental samples within a time course and then took the intersection of all the invariant sets. 
3. Scaling for each sample 
We scaled all copy numbers in each sample by the geometric average of copy number of the genes in the final invariant set. The scale factor used is a ratio of the 2 geometric averages of copy numbers. 
For sample t, 
  the scale factor = {geometric average expression of IS in control sample} / {geometric average expression of IS in sample t}
For gene g in sample t, 
  normalized copy number = {copy number of gene g in sample t} * {the scale factor of sample t} 
The control sample here is PMA_0_hour</t>
    <phoneticPr fontId="7"/>
  </si>
  <si>
    <t>Characteristic[GEO]</t>
    <phoneticPr fontId="7"/>
  </si>
  <si>
    <t>GSE15528</t>
    <phoneticPr fontId="7"/>
  </si>
  <si>
    <t>reference_of_genomic_DNA</t>
    <phoneticPr fontId="7"/>
  </si>
  <si>
    <t>Human Genomic DNA: Female (Promega Corporation, Madison, WI, USA)</t>
    <phoneticPr fontId="7"/>
  </si>
  <si>
    <t>-</t>
    <phoneticPr fontId="7"/>
  </si>
  <si>
    <t>Characteristic[comments]</t>
    <phoneticPr fontId="7"/>
  </si>
  <si>
    <t>Agilent_technology_manifactured_protocol_version_5.0</t>
    <phoneticPr fontId="7"/>
  </si>
  <si>
    <t>Array Design REF</t>
    <phoneticPr fontId="7"/>
  </si>
  <si>
    <t>the Human Genome CGH Microarray Kit 244A</t>
  </si>
  <si>
    <t>http://www.ncbi.nlm.nih.gov/geo/query/acc.cgi?acc=GSE15528</t>
  </si>
  <si>
    <t>TF-qRT-PCR-NORMALIZE</t>
    <phoneticPr fontId="7"/>
  </si>
  <si>
    <t>qrtpcr_pma_timecourse</t>
  </si>
  <si>
    <t>http://fantom.gsc.riken.jp/4/download/Tables/human/SmallRNA/tag_counts/</t>
    <phoneticPr fontId="7"/>
  </si>
  <si>
    <t>http://fantom.gsc.riken.jp/4/download/Tables/human/CAGE/tag_counts/</t>
    <phoneticPr fontId="7"/>
  </si>
  <si>
    <t>http://fantom.gsc.riken.jp/4/download/Tables/human/SmallRNA/tag_counts_initial/</t>
    <phoneticPr fontId="7"/>
  </si>
  <si>
    <t>illumina_hg6v2_pma_timecourse</t>
    <phoneticPr fontId="7"/>
  </si>
  <si>
    <t>http://fantom.gsc.riken.jp/4/download/Tables/human/SmallRNA/raw_data/</t>
    <phoneticPr fontId="7"/>
  </si>
  <si>
    <t>http://fantom.gsc.riken.jp/4/download/Tables/human/qRT-PCR/</t>
    <phoneticPr fontId="7"/>
  </si>
  <si>
    <t>http://fantom.gsc.riken.jp/4/download/Tables/human/CAGE/raw_data/</t>
    <phoneticPr fontId="7"/>
  </si>
  <si>
    <t>http://fantom.gsc.riken.jp/4/download/Tables/human/CAGE/raw_data/</t>
    <phoneticPr fontId="7"/>
  </si>
  <si>
    <t>http://fantom.gsc.riken.jp/4/download/Tables/human/CAGE/tag_counts</t>
    <phoneticPr fontId="7"/>
  </si>
  <si>
    <t>http://fantom.gsc.riken.jp/4/download/Tables/human/Microarray/</t>
    <phoneticPr fontId="7"/>
  </si>
  <si>
    <t>http://fantom.gsc.riken.jp/4/download/Tables/human/CAGE/promoters/level_123_clusters/</t>
    <phoneticPr fontId="7"/>
  </si>
  <si>
    <t>http://fantom.gsc.riken.jp/4/download/Tables/human/CAGE/mapping/</t>
  </si>
  <si>
    <t>h93_tag_counts</t>
    <phoneticPr fontId="7"/>
  </si>
  <si>
    <t>i02_tag_counts</t>
    <phoneticPr fontId="7"/>
  </si>
  <si>
    <t>i03_tag_counts</t>
    <phoneticPr fontId="7"/>
  </si>
  <si>
    <t>Characteristic[ExpColumn]</t>
    <phoneticPr fontId="7"/>
  </si>
  <si>
    <t>RIKEN_KD_series2_MAFB_lot2_RNA</t>
    <phoneticPr fontId="7"/>
  </si>
  <si>
    <t>RIKEN_KD_series2_MAFB_lot3_RNA</t>
    <phoneticPr fontId="7"/>
  </si>
  <si>
    <t>RIKEN_KD_series2_MAFB_lot4_RNA</t>
    <phoneticPr fontId="7"/>
  </si>
  <si>
    <t xml:space="preserve">Agilent MicroArray Scanner G2505A </t>
    <phoneticPr fontId="7"/>
  </si>
  <si>
    <t xml:space="preserve">Agilent MicroArray Scanner G2505A </t>
    <phoneticPr fontId="7"/>
  </si>
  <si>
    <t>CGH-v4_95_Feb07 protocol</t>
    <phoneticPr fontId="7"/>
  </si>
  <si>
    <t>Agilent DNA Analytics 4.0 software (version 4.0.81)/Aberration Detection Method 2 (ADM-2)</t>
    <phoneticPr fontId="7"/>
  </si>
  <si>
    <t>CBX82</t>
  </si>
  <si>
    <t>Characteristic[CIBEX]</t>
    <phoneticPr fontId="7"/>
  </si>
  <si>
    <t>Characteristic[URL]</t>
    <phoneticPr fontId="7"/>
  </si>
  <si>
    <t>http://cibex.nig.ac.jp/repository/submission92/THP1_FEdata.txt</t>
    <phoneticPr fontId="7"/>
  </si>
  <si>
    <t>Cy5</t>
    <phoneticPr fontId="7"/>
  </si>
  <si>
    <t>Cy3</t>
    <phoneticPr fontId="7"/>
  </si>
  <si>
    <t>ParameterValue[label_compound]</t>
    <phoneticPr fontId="7"/>
  </si>
  <si>
    <t>Hybridization Name</t>
    <phoneticPr fontId="7"/>
  </si>
  <si>
    <t>THP-1_Promega</t>
  </si>
  <si>
    <r>
      <t xml:space="preserve"> Total RNA was purified from TRIzol lysates according to manufacturer</t>
    </r>
    <r>
      <rPr>
        <sz val="11"/>
        <rFont val="Arial"/>
      </rPr>
      <t>Å</t>
    </r>
    <r>
      <rPr>
        <sz val="11"/>
        <rFont val="ＭＳ Ｐゴシック"/>
        <charset val="128"/>
      </rPr>
      <t>fs instructions. Genespecific primer pairs were designed using Primer3 software, with an optimal primer size of 20 bases, amplification size of 140bp, and annealing temperature of 60</t>
    </r>
    <r>
      <rPr>
        <sz val="11"/>
        <rFont val="Arial"/>
      </rPr>
      <t>Åã</t>
    </r>
    <r>
      <rPr>
        <sz val="11"/>
        <rFont val="ＭＳ Ｐゴシック"/>
        <charset val="128"/>
      </rPr>
      <t>C. Primer sequences were designed for 2,396 candidate genes including four potential controls: GAPDH, beta actin (ACTB), beta-2-microglobulin (B2M), phosphoglycerate kinase 1 (PGK1). The RNA samples were reverse transcribed to produce cDNA and then subjected to quantitative PCR using SYBR Green (Molecular Probes) using the ABI Prism 7900HT system (Applied Biosystems, Foster City, CA, USA) with a 384-well amplification plate; genes for each sample were assayed in triplicate. Reactions were carried out in 20</t>
    </r>
    <r>
      <rPr>
        <sz val="11"/>
        <rFont val="Arial"/>
      </rPr>
      <t>É</t>
    </r>
    <r>
      <rPr>
        <sz val="11"/>
        <rFont val="ＭＳ Ｐゴシック"/>
        <charset val="128"/>
      </rPr>
      <t> L volumes in 384-well plates; each reaction contained: 0.5 U of HotStar Taq DNA polymerase (Qiagen) and the manufacturer</t>
    </r>
    <r>
      <rPr>
        <sz val="11"/>
        <rFont val="Arial"/>
      </rPr>
      <t>Å</t>
    </r>
    <r>
      <rPr>
        <sz val="11"/>
        <rFont val="ＭＳ Ｐゴシック"/>
        <charset val="128"/>
      </rPr>
      <t>fs 1</t>
    </r>
    <r>
      <rPr>
        <sz val="11"/>
        <rFont val="Arial"/>
      </rPr>
      <t>Å</t>
    </r>
    <r>
      <rPr>
        <sz val="11"/>
        <rFont val="ＭＳ Ｐゴシック"/>
        <charset val="128"/>
      </rPr>
      <t>~ amplification buffer adjusted to a final concentration of 1mM MgCl2, 160</t>
    </r>
    <r>
      <rPr>
        <sz val="11"/>
        <rFont val="Arial"/>
      </rPr>
      <t>É</t>
    </r>
    <r>
      <rPr>
        <sz val="11"/>
        <rFont val="ＭＳ Ｐゴシック"/>
        <charset val="128"/>
      </rPr>
      <t> M dNTPs, 1/38000 SYBR Green I (Molecular Probes), 7% DMSO, 0.4% ROX Reference Dye (Invitrogen), 300 nM of each primer (forward and reverse), and 2</t>
    </r>
    <r>
      <rPr>
        <sz val="11"/>
        <rFont val="Arial"/>
      </rPr>
      <t>É</t>
    </r>
    <r>
      <rPr>
        <sz val="11"/>
        <rFont val="ＭＳ Ｐゴシック"/>
        <charset val="128"/>
      </rPr>
      <t> L of 40-fold diluted first-strand cDNA synthesis reaction mixture (12.5ng total RNA equivalent). Polymerase activation at 95?C for 15 min was followed by 40 cycles of 15 s at 94?C, 30 s at 60?C, and 30 s at 72?C. The dissociation curve analysis, which evaluates each PCR product to be amplified from single cDNA, was carried out in accordance with the manufacturer</t>
    </r>
    <r>
      <rPr>
        <sz val="11"/>
        <rFont val="Arial"/>
      </rPr>
      <t>Å</t>
    </r>
    <r>
      <rPr>
        <sz val="11"/>
        <rFont val="ＭＳ Ｐゴシック"/>
        <charset val="128"/>
      </rPr>
      <t xml:space="preserve">fs protocol. Expression levels were reported as Ct values. The large number of genes assayed and the replicates measures required that samples be distributed across multiple amplification plates, with an average of twelve plates per sample. Because it was envisioned that GAPDH would serve as a single-gene normalization control, this gene was included on each plate. All primer pairs were replicated in triplicates. Raw qPCR expression measures were quantified using Applied Biosystems SDS software and reported as Ct values. The Ct value represents the number of cycles or rounds of amplification required for the fluorescence of a gene or primer pair to surpass an arbitrary threshold. The magnitude of the Ct value is inversely proportional to the expression level so that a gene expressed at a high level will have a low Ct value and vice versa. Replicate Ct values were combined by averaging, with additional quality control constraints imposed by a filtering method for the preprocessing of qPCR data. This method entails: 1. Sort the triplicate Ct values in ascending order: Ct1, Ct2, Ct3. Calculate differences between consecutive Ct values: difference1 = Ct2 ? Ct1 and difference2 = Ct3 ? Ct2. 2. Four regions are defined (where Region4 overrides the other regions): Region1: difference </t>
    </r>
    <r>
      <rPr>
        <sz val="11"/>
        <rFont val="Arial"/>
      </rPr>
      <t>ÅÖ</t>
    </r>
    <r>
      <rPr>
        <sz val="11"/>
        <rFont val="ＭＳ Ｐゴシック"/>
        <charset val="128"/>
      </rPr>
      <t xml:space="preserve"> 0.2, Region2: 0.2 &lt; difference </t>
    </r>
    <r>
      <rPr>
        <sz val="11"/>
        <rFont val="Arial"/>
      </rPr>
      <t>ÅÖ</t>
    </r>
    <r>
      <rPr>
        <sz val="11"/>
        <rFont val="ＭＳ Ｐゴシック"/>
        <charset val="128"/>
      </rPr>
      <t xml:space="preserve"> 1.0, Region3: 1.0 &lt; difference, Region4: one of the Ct values in the difference calculation is 40 If difference1 and difference2 fall in the same region, then the three replicate Ct values are averaged to give a final representative measure. If difference1 and difference2 are in different regions, then the two replicate Ct values that are in the small number region are averaged instead.</t>
    </r>
    <phoneticPr fontId="7"/>
  </si>
  <si>
    <t xml:space="preserve">Total RNA was purified from TRIzol lysates according to 
manufacturer’s instructions. 
</t>
    <phoneticPr fontId="7"/>
  </si>
  <si>
    <t>cultured 48 hours after PMA</t>
    <phoneticPr fontId="7"/>
  </si>
  <si>
    <t>cultured 72 hours after PMA</t>
    <phoneticPr fontId="7"/>
  </si>
  <si>
    <t>RIKEN1_PMA_0h.RNA</t>
    <phoneticPr fontId="7"/>
  </si>
  <si>
    <t>TF-qRT-PCR-NORMALIZE</t>
    <phoneticPr fontId="7"/>
  </si>
  <si>
    <t>RNA quality was checked by Nanodrop and Bioanalyser. RNA (500 ng) was amplified using the Illumina TotalPrep RNA Amplification Kit, according to manufacturer’s instructions.</t>
    <phoneticPr fontId="7"/>
  </si>
  <si>
    <t>cRNA was hybridized to Illumina Human Sentrix-6 bead chips Ver.2, according to standard Illumina protocols (http://www.illumina.com).</t>
    <phoneticPr fontId="7"/>
  </si>
  <si>
    <t>Chips scans were processed using Illumina BeadScan.</t>
    <phoneticPr fontId="7"/>
  </si>
  <si>
    <t>Quantile normalization of Illumina data and B-statistic calculations were carried out using the lumi and limma packages of Bioconductor in the R statistical languages</t>
    <phoneticPr fontId="7"/>
  </si>
  <si>
    <t>cultured 2 hour after PMA</t>
    <phoneticPr fontId="7"/>
  </si>
  <si>
    <t>cultured 6 hours after PMA</t>
    <phoneticPr fontId="7"/>
  </si>
  <si>
    <r>
      <t xml:space="preserve">THP-1 cells were seeded in 6 cm dishes at a density of 1 × 10*6 cells/dish for transfection. Transfection was performed with 1.6 </t>
    </r>
    <r>
      <rPr>
        <sz val="11"/>
        <rFont val="Arial"/>
      </rPr>
      <t>µ</t>
    </r>
    <r>
      <rPr>
        <sz val="11"/>
        <rFont val="ＭＳ Ｐゴシック"/>
        <charset val="128"/>
      </rPr>
      <t xml:space="preserve">g/ml (final concentration) of Lipofectamine 2000 (Invitrogen) and 20 </t>
    </r>
    <r>
      <rPr>
        <sz val="11"/>
        <rFont val="Arial"/>
      </rPr>
      <t>µ</t>
    </r>
    <r>
      <rPr>
        <sz val="11"/>
        <rFont val="ＭＳ Ｐゴシック"/>
        <charset val="128"/>
      </rPr>
      <t xml:space="preserve">M (final concentration) of stealth siRNA (Invitrogen) or negative control (Stealth™ RNAi Negative Control Medium GC Duplex </t>
    </r>
    <r>
      <rPr>
        <sz val="11"/>
        <rFont val="Arial"/>
      </rPr>
      <t>–</t>
    </r>
    <r>
      <rPr>
        <sz val="11"/>
        <rFont val="ＭＳ Ｐゴシック"/>
        <charset val="128"/>
      </rPr>
      <t xml:space="preserve"> catalog number 12935-300, Invitrogen) by reverse transfection protocol in accordance with the manufacturer’s instructions.</t>
    </r>
    <phoneticPr fontId="7"/>
  </si>
  <si>
    <t xml:space="preserve">THP-1 cells were cultured in RPMI, 10% FBS, Penicillin/Streptomycin, 10mM HEPES, 1mM Sodium Pyruvate and 50uM 2-Mercaptoethanol. </t>
    <phoneticPr fontId="7"/>
  </si>
  <si>
    <t>ProtocolREF</t>
  </si>
  <si>
    <t xml:space="preserve">THP-1 was treated with 30ng/ml PMA (Sigma) over a time-course  of 96h. Total cell lysates were harvested in TRIzol reagent (Invitrogen) at each  time-point. Undifferentiated cells were harvested in TRIzol reagent at the beginning of the PMA time-course. </t>
    <phoneticPr fontId="7"/>
  </si>
  <si>
    <t xml:space="preserve">Total RNA for Illumina microarray analysis was extracted 48h after transfection, using the FastPure RNA kit (TAKARA BIO, Ohtsu,  Shiga, Japan) in accordance with the manufacturer’s instructions. </t>
    <phoneticPr fontId="7"/>
  </si>
  <si>
    <t>RNA_EXTRACTION_KD</t>
    <phoneticPr fontId="7"/>
  </si>
  <si>
    <t>RNA_EXTRACTION_KD</t>
    <phoneticPr fontId="7"/>
  </si>
  <si>
    <t>After scanning, the images were analyzed using Illumina BeadStudio Software version 3.1.7</t>
    <phoneticPr fontId="7"/>
  </si>
  <si>
    <t>The oligonucleotide ligation was carried out by using the total RNA and a RNA/DNA chimeric 5' oligonucleotide (5' phosphorylated, 3' RNA) containing an EcoRI recognition site (sequence: 5' acg ctc aca gaa ttc AAA 3', the upper-case indicates the RNA part of the oligonucleotide, lower-case indicates the DNA part of the oligonucleotide) and a specific 3' oligonucleotide, containing another EcoRI recognition site (sequence: 5'(phosphate)-UNN nn gaattc  tca cga ggc cag cgt-(biotin) 3' NNnn sequences are means barcode tags to distinguish each library. The upper-case indicates the RNA part of the oligonucleotide, lower-case indicates the DNA part of the oligonucleotide).
Ligated short RNAs were separated from 5'/3'adaptor dimers on a polyacrylamide denaturing gel. 37~270 nt short RNAs, running above adaptor dimers, were excised and eluted from the gel in elution buffer. The cDNA synthesis was carried out from the purified short RNAs using 3'-RT-PCR primer (sequence: 5'-gactagctggaattcgcggttaaa-3') and MMLV reverse transcriptase RNaseH minus (Promega). The cDNA products derived from short RNAs were amplified by PCR using adaptor-specific primers: Primer 1 (shortRNA3'RT-PCRprimer): 5'(biotin)-gca cgc tgg cct cgt gag aat tc-3'; Primer 2 (shortRNA5'PCRprimer): 5'(biotin)-cag cca acg ctc aca gaa ttc aaa-3'. The PCR products were purified from a polyacrylamide gel. The each broad bands corresponding to cDNAs were gel-purified.
After a second cycle of PCR, the products were digested with EcoRI, followed by purification of the insert and removal of remaining fraction corresponding to the digested linker, by 12% native TAE polyacrylamide electrophoresis. After the elution from gel, the cDNAs were concatenated for over night at 15?C with T4-DNA ligase. Using a series of standard molecular biology techniques, short adaptors (A and B) - specific for both the 3' and 5' ends - were added to each fragment, and purify with GFX column.</t>
    <phoneticPr fontId="7"/>
  </si>
  <si>
    <t>SHORT_RNA</t>
    <phoneticPr fontId="7"/>
  </si>
  <si>
    <t>RNA_EXTRACTION_KD</t>
    <phoneticPr fontId="7"/>
  </si>
  <si>
    <t>s12_tag_counts</t>
  </si>
  <si>
    <t>RNA_EXTRACTION_Trizol_EtOH</t>
    <phoneticPr fontId="7"/>
  </si>
  <si>
    <t>RIKEN2_PMA_0h.RNA</t>
  </si>
  <si>
    <t>RIKEN2_PMA_2h.RNA</t>
  </si>
  <si>
    <t>RIKEN2_PMA_4h.RNA</t>
  </si>
  <si>
    <t>RIKEN2_PMA_12h.RNA</t>
  </si>
  <si>
    <t>RIKEN2_PMA_24h.RNA</t>
  </si>
  <si>
    <t>RIKEN2_PMA_48h.RNA</t>
  </si>
  <si>
    <t>RIKEN2_PMA_72h.RNA</t>
  </si>
  <si>
    <t>HAI kidney</t>
  </si>
  <si>
    <t>HCT occipital lobe</t>
  </si>
  <si>
    <t>HCS frontal lobe</t>
  </si>
  <si>
    <t>HCR brain</t>
  </si>
  <si>
    <t>HEC muscle</t>
  </si>
  <si>
    <t>HEB muscle</t>
  </si>
  <si>
    <t>HEA muscle</t>
  </si>
  <si>
    <t>HDK heart</t>
  </si>
  <si>
    <t>HDJ heart</t>
  </si>
  <si>
    <t>s13_tag_counts</t>
  </si>
  <si>
    <t>s14_tag_counts</t>
  </si>
  <si>
    <t>s15_tag_counts</t>
  </si>
  <si>
    <t>s16_tag_counts</t>
  </si>
  <si>
    <t>s17_tag_counts</t>
  </si>
  <si>
    <t>s06_tag_counts_initial</t>
  </si>
  <si>
    <t>s07_tag_counts_initial</t>
  </si>
  <si>
    <t>NA</t>
    <phoneticPr fontId="7"/>
  </si>
  <si>
    <t>s01_tag_counts</t>
    <phoneticPr fontId="7"/>
  </si>
  <si>
    <t>s02_tag_counts</t>
  </si>
  <si>
    <t>s03_tag_counts</t>
  </si>
  <si>
    <t>s04_tag_counts</t>
  </si>
  <si>
    <t>TF-qRT-PCR</t>
    <phoneticPr fontId="7"/>
  </si>
  <si>
    <t>Characteristic [rna_lib_id]</t>
    <phoneticPr fontId="7"/>
  </si>
  <si>
    <t>HDU liver</t>
  </si>
  <si>
    <t>HDT lung</t>
  </si>
  <si>
    <t>HDS lung</t>
  </si>
  <si>
    <t>HDR lung</t>
  </si>
  <si>
    <t>HDQ brain</t>
  </si>
  <si>
    <t>HDP brain</t>
  </si>
  <si>
    <t>HDO brain</t>
  </si>
  <si>
    <t>HDE embryo</t>
  </si>
  <si>
    <t>HDD embryo</t>
  </si>
  <si>
    <t>HDC embryo</t>
  </si>
  <si>
    <t>HDB adipose</t>
  </si>
  <si>
    <t>HCZ adrenal gland</t>
  </si>
  <si>
    <t>HDA thymus</t>
  </si>
  <si>
    <t>HCY testis</t>
  </si>
  <si>
    <t>HCX brain</t>
  </si>
  <si>
    <t>HCP cerebellum</t>
  </si>
  <si>
    <t>HCO brain</t>
  </si>
  <si>
    <t>RIKEN_KD_series2_CR595356_lot3_RNA</t>
  </si>
  <si>
    <t>RIKEN_KD_series2_CR595356_lot1_RNA</t>
  </si>
  <si>
    <t>ILLUMINA_QUANTILE_NORMALIZATION</t>
    <phoneticPr fontId="7"/>
  </si>
  <si>
    <t>HER breast</t>
  </si>
  <si>
    <t>HBI adipose TNFa 2days</t>
  </si>
  <si>
    <t>HBH adipose DHT 9days</t>
  </si>
  <si>
    <t>HBG adipose</t>
  </si>
  <si>
    <t>HBF adipose TNFa 2days</t>
  </si>
  <si>
    <t>HBE adipose DHT 9days</t>
  </si>
  <si>
    <t>HBD adipose</t>
  </si>
  <si>
    <t>HBQ liver malignancy</t>
  </si>
  <si>
    <t>HBP liver</t>
  </si>
  <si>
    <t>HBC epididymis</t>
  </si>
  <si>
    <t>HBB mammary gland</t>
  </si>
  <si>
    <t>HBA prostate gland</t>
  </si>
  <si>
    <t>MAPPING</t>
    <phoneticPr fontId="7"/>
  </si>
  <si>
    <t>LEVEL123_CLUSTERING</t>
  </si>
  <si>
    <t>RIKEN1_PMA.CAGE</t>
    <phoneticPr fontId="7"/>
  </si>
  <si>
    <t>HFL hu.CD14+</t>
    <phoneticPr fontId="7"/>
  </si>
  <si>
    <t>HFM control</t>
  </si>
  <si>
    <t>Each unit in a concatamer consists of the following ordered sub-units: a-b-c-t-a, where a = XmaJI restriction site, b = barcode sequence indicating time point, c = MmeI recognition site for producing the CAGE tag, t = tag sequence.  An in-house analysis program was used to find instances of a-b-c-t-a and the reverse complement counterpart a'-t'-c'-b'-a'. Only units containing matches (accepting a few mismatches) to XmaJI, MmeI and barcode sub-units, and tag lengths of between (and including) 18-24 bp, were extracted.</t>
    <phoneticPr fontId="7"/>
  </si>
  <si>
    <t>TAG_EXTRACTION_initial</t>
    <phoneticPr fontId="7"/>
  </si>
  <si>
    <t>s05_tag_counts</t>
  </si>
  <si>
    <t>s06_tag_counts</t>
  </si>
  <si>
    <t>s07_tag_counts</t>
  </si>
  <si>
    <t>s08_tag_counts</t>
  </si>
  <si>
    <t>s09_tag_counts</t>
  </si>
  <si>
    <t>s10_tag_counts</t>
  </si>
  <si>
    <t>s11_tag_counts</t>
  </si>
  <si>
    <t>ProtocolREF</t>
    <phoneticPr fontId="7"/>
  </si>
  <si>
    <t>DataFile</t>
    <phoneticPr fontId="7"/>
  </si>
  <si>
    <t>DataFile</t>
    <phoneticPr fontId="7"/>
  </si>
  <si>
    <t>ProtocolREF</t>
    <phoneticPr fontId="7"/>
  </si>
  <si>
    <t>RIKEN_KD_series3_MLLT3_lot4_RNA</t>
  </si>
  <si>
    <t>RIKEN_KD_series3_MLLT3_lot3_RNA</t>
  </si>
  <si>
    <t>lot3</t>
    <phoneticPr fontId="7"/>
  </si>
  <si>
    <t>HOXA9</t>
    <phoneticPr fontId="7"/>
  </si>
  <si>
    <t>lot2</t>
    <phoneticPr fontId="7"/>
  </si>
  <si>
    <t>lot4</t>
    <phoneticPr fontId="7"/>
  </si>
  <si>
    <t>HAV kidney</t>
  </si>
  <si>
    <t>HAU kidney</t>
  </si>
  <si>
    <t>HAJ kidney malignancy</t>
  </si>
  <si>
    <t>HAZ urinary bladder</t>
  </si>
  <si>
    <t>HAX ureter</t>
  </si>
  <si>
    <t>HAW renal artery</t>
  </si>
  <si>
    <t>DataName</t>
  </si>
  <si>
    <t>S01-CA_454_RAW_DATA</t>
  </si>
  <si>
    <t>S02-CA_454_RAW_DATA</t>
  </si>
  <si>
    <t>S03-CA_454_RAW_DATA</t>
  </si>
  <si>
    <t>S04-CA_454_RAW_DATA</t>
  </si>
  <si>
    <t>S05-CA_454_RAW_DATA</t>
  </si>
  <si>
    <t>S06-CA_454_RAW_DATA</t>
  </si>
  <si>
    <t>S08-CA_454_RAW_DATA</t>
  </si>
  <si>
    <t>S07-CA_454_RAW_DATA</t>
  </si>
  <si>
    <t>DataName</t>
    <phoneticPr fontId="7"/>
  </si>
  <si>
    <t>s01_tag_counts_initial</t>
    <phoneticPr fontId="7"/>
  </si>
  <si>
    <t>s02_tag_counts_initial</t>
  </si>
  <si>
    <t>s03_tag_counts_initial</t>
  </si>
  <si>
    <t>s04_tag_counts_initial</t>
  </si>
  <si>
    <t>s05_tag_counts_initial</t>
  </si>
  <si>
    <t>The FANTOM Consortium</t>
    <phoneticPr fontId="7"/>
  </si>
  <si>
    <t>HAP cerebrum</t>
  </si>
  <si>
    <t>HAO cerebrum</t>
  </si>
  <si>
    <t>HAN cerebrum</t>
  </si>
  <si>
    <t>HAM cerebrum</t>
  </si>
  <si>
    <t>H43-BA</t>
    <phoneticPr fontId="7"/>
  </si>
  <si>
    <t>HDI heart</t>
  </si>
  <si>
    <t>RIKEN3_PMA_6h.RNA</t>
  </si>
  <si>
    <t>RIKEN3_PMA_48h.RNA</t>
  </si>
  <si>
    <t>RIKEN3_PMA_72h.RNA</t>
  </si>
  <si>
    <t>RIKEN6_PMA_2h.RNA</t>
  </si>
  <si>
    <t>HEQ liver</t>
  </si>
  <si>
    <t>HEP bone marrow</t>
  </si>
  <si>
    <t>HEN liver</t>
  </si>
  <si>
    <t>HEM bone marrow</t>
  </si>
  <si>
    <t>HDW liver</t>
  </si>
  <si>
    <t>HDV liver</t>
  </si>
  <si>
    <t>RIKEN3_PMA_4h.RNA</t>
  </si>
  <si>
    <t>RIKEN3_PMA_4h.RNA</t>
    <phoneticPr fontId="7"/>
  </si>
  <si>
    <t>RIKEN3_PMA_12h.RNA</t>
  </si>
  <si>
    <t>RIKEN_KD_series2_ID1_lot1_RNA</t>
  </si>
  <si>
    <t>ILLUMINA_HYBRIDIZATION</t>
    <phoneticPr fontId="7"/>
  </si>
  <si>
    <t>ILLUMINA_LABELING</t>
    <phoneticPr fontId="7"/>
  </si>
  <si>
    <t>FileName</t>
    <phoneticPr fontId="7"/>
  </si>
  <si>
    <t>TF-qRT-PCR</t>
    <phoneticPr fontId="7"/>
  </si>
  <si>
    <t>RIKEN6_PMA_0h.RNA</t>
  </si>
  <si>
    <t>RIKEN6_PMA_0h.RNA</t>
    <phoneticPr fontId="7"/>
  </si>
  <si>
    <t>RIKEN6_PMA_1h.RNA</t>
  </si>
  <si>
    <t>RIKEN6_PMA_1h.RNA</t>
    <phoneticPr fontId="7"/>
  </si>
  <si>
    <t>HCJ brain</t>
  </si>
  <si>
    <t>HCI brain</t>
  </si>
  <si>
    <t>HCH skin RCB-0989 COLO 679</t>
  </si>
  <si>
    <t>HCE colon RCB-1193 COLO-320</t>
  </si>
  <si>
    <t>HCD colon RCB-0778 CW-2</t>
  </si>
  <si>
    <t>HCC adrenal gland RCB-0487 CHP-134</t>
  </si>
  <si>
    <t>HCB adrenal gland RCB-0687 KP-N-NS</t>
  </si>
  <si>
    <t>HCG lung RCB-0465 Lu-130</t>
  </si>
  <si>
    <t>HCF lung RCB-0098 A549</t>
  </si>
  <si>
    <t>HCA lung RCB-0702 WI-38</t>
  </si>
  <si>
    <t>HAH cecum</t>
  </si>
  <si>
    <t>HAG cecum malignancy</t>
  </si>
  <si>
    <t>HAF rectum</t>
  </si>
  <si>
    <t>RIKEN1_PMA_0h.RNA</t>
    <phoneticPr fontId="7"/>
  </si>
  <si>
    <t>RIKEN1_PMA_1h.RNA</t>
  </si>
  <si>
    <t>RIKEN1_PMA_1h.RNA</t>
    <phoneticPr fontId="7"/>
  </si>
  <si>
    <t>RIKEN1_PMA_4h.RNA</t>
  </si>
  <si>
    <t>RIKEN1_PMA_4h.RNA</t>
    <phoneticPr fontId="7"/>
  </si>
  <si>
    <t>RIKEN1_PMA_12h.RNA</t>
  </si>
  <si>
    <t>HCV parietal lobe</t>
  </si>
  <si>
    <t>RIKEN_KD_series1_CBFB_lot1_RNA</t>
  </si>
  <si>
    <t>HES mammary gland</t>
  </si>
  <si>
    <t>HDH embryo</t>
  </si>
  <si>
    <t>HDG embryo</t>
  </si>
  <si>
    <t>HDF embryo</t>
  </si>
  <si>
    <t>HCM spleen</t>
  </si>
  <si>
    <t>HCL colon</t>
  </si>
  <si>
    <t>HCK colon</t>
  </si>
  <si>
    <t>siRNA</t>
    <phoneticPr fontId="7"/>
  </si>
  <si>
    <t>RIKEN_KD_series2</t>
    <phoneticPr fontId="7"/>
  </si>
  <si>
    <t>lot3</t>
    <phoneticPr fontId="7"/>
  </si>
  <si>
    <t>s18_tag_counts</t>
  </si>
  <si>
    <t>s19_tag_counts</t>
  </si>
  <si>
    <t>s20_tag_counts</t>
  </si>
  <si>
    <t>s07_tag_counts_initial</t>
    <phoneticPr fontId="7"/>
  </si>
  <si>
    <t>TAG_EXTRACTION_initial</t>
    <phoneticPr fontId="7"/>
  </si>
  <si>
    <t>RIKEN2_PMA_96h.RNA</t>
  </si>
  <si>
    <t>RIKEN2_PMA_96h_LPS_2h.RNA</t>
  </si>
  <si>
    <t>RIKEN2_PMA_96h_LPS_4h.RNA</t>
  </si>
  <si>
    <t>RIKEN2_PMA_96h_LPS_12h.RNA</t>
  </si>
  <si>
    <t>RIKEN2_PMA_96h_LPS_24h.RNA</t>
  </si>
  <si>
    <t>RIKEN6_PMA_96h.RNA</t>
    <phoneticPr fontId="7"/>
  </si>
  <si>
    <t>RIKEN6_PMA.CAGE</t>
  </si>
  <si>
    <t>RIKEN3_PMA.CAGE</t>
  </si>
  <si>
    <t>RIKEN1_PMA.CAGE</t>
    <phoneticPr fontId="7"/>
  </si>
  <si>
    <t>RIKEN3_PMA.CAGE</t>
    <phoneticPr fontId="7"/>
  </si>
  <si>
    <t>RIKEN6_PMA.CAGE</t>
    <phoneticPr fontId="7"/>
  </si>
  <si>
    <t>RIKEN_KD_series2_CR595356_lot4_RNA</t>
  </si>
  <si>
    <t>All CAGE tags were mapped to the genome  assmblies using nexalign (T. Lassmann in preparation), a new alignment method which first maps perfect matching tags, then those tags that map with a single base pair substitution, and then tags which contain insertions or deletions.  For tags that map to multiple locations a probabilistic model, previously described by Faulkner et al.(PMID:18178374) was used to assign weights to each of the possible genomic mappings. Finally, a filter was applied to remove rRNA-derived tags.</t>
    <phoneticPr fontId="7"/>
  </si>
  <si>
    <t>Characteristic[rna_name]</t>
  </si>
  <si>
    <t>HBK adipose DHT 8days</t>
  </si>
  <si>
    <t>HBJ adipose</t>
  </si>
  <si>
    <t>RIKEN1_PMA_12h.RNA</t>
    <phoneticPr fontId="7"/>
  </si>
  <si>
    <t>RIKEN6_PMA_4h.RNA</t>
    <phoneticPr fontId="7"/>
  </si>
  <si>
    <t>monocyte, Peripheral Blood Mononuclear Cells(PBMC) were separated from buffy coat by Ficoll-Paque density centrifugation. CD14+ monocytes were isolated from PBMCs by positive selection for CD14 using MACS magnetic beads</t>
    <phoneticPr fontId="7"/>
  </si>
  <si>
    <t>96+24</t>
    <phoneticPr fontId="7"/>
  </si>
  <si>
    <t>RIKEN2</t>
    <phoneticPr fontId="7"/>
  </si>
  <si>
    <t>96+12</t>
    <phoneticPr fontId="7"/>
  </si>
  <si>
    <t>RIKEN2</t>
    <phoneticPr fontId="7"/>
  </si>
  <si>
    <t>96+4</t>
    <phoneticPr fontId="7"/>
  </si>
  <si>
    <t>96+2</t>
    <phoneticPr fontId="7"/>
  </si>
  <si>
    <t>RIKEN2_PMA_96h</t>
    <phoneticPr fontId="7"/>
  </si>
  <si>
    <t>RIKEN2_PMA_72h</t>
    <phoneticPr fontId="7"/>
  </si>
  <si>
    <t>Parameter[second_comment]</t>
    <phoneticPr fontId="7"/>
  </si>
  <si>
    <t>ExtractName</t>
    <phoneticPr fontId="7"/>
  </si>
  <si>
    <t>Characteristic[collaboration_name]</t>
    <phoneticPr fontId="7"/>
  </si>
  <si>
    <t>http://fantom.gsc.riken.jp/4/download/Tables/human/ChIP-chip</t>
    <phoneticPr fontId="7"/>
  </si>
  <si>
    <t>RIKEN_KD_series1_RUNX1_lot1_RNA</t>
  </si>
  <si>
    <t>RIKEN_KD_series1_RUNX1_lot2_RNA</t>
  </si>
  <si>
    <t>RIKEN_KD_series1_RUNX1_lot5_RNA</t>
  </si>
  <si>
    <t>rgscerg at gsc.riken.jp</t>
    <phoneticPr fontId="7"/>
  </si>
  <si>
    <t>RIKEN1</t>
    <phoneticPr fontId="7"/>
  </si>
  <si>
    <t>RIKEN3</t>
    <phoneticPr fontId="7"/>
  </si>
  <si>
    <t>RIKEN_KD_series3_MLLT3_lot2_RNA</t>
  </si>
  <si>
    <t>lot2</t>
    <phoneticPr fontId="7"/>
  </si>
  <si>
    <t>lot1</t>
    <phoneticPr fontId="7"/>
  </si>
  <si>
    <t>FLI1</t>
    <phoneticPr fontId="7"/>
  </si>
  <si>
    <t>CR595356</t>
    <phoneticPr fontId="7"/>
  </si>
  <si>
    <t>CR595356</t>
    <phoneticPr fontId="7"/>
  </si>
  <si>
    <t>LEVEL123_CLUSTERING</t>
    <phoneticPr fontId="7"/>
  </si>
  <si>
    <t>level_123_clusters</t>
    <phoneticPr fontId="7"/>
  </si>
  <si>
    <t>RIKEN1_PMA_2h.RNA</t>
  </si>
  <si>
    <t>RIKEN1_PMA_6h.RNA</t>
  </si>
  <si>
    <t>RIKEN1_PMA_48h.RNA</t>
  </si>
  <si>
    <t>RIKEN1_PMA_72h.RNA</t>
  </si>
  <si>
    <t>RIKEN3_PMA_2h.RNA</t>
  </si>
  <si>
    <t>FactorValue[siRNA target]</t>
    <phoneticPr fontId="7"/>
  </si>
  <si>
    <t>ParameterValue[lot]</t>
    <phoneticPr fontId="7"/>
  </si>
  <si>
    <t>ParameterValue[target]</t>
    <phoneticPr fontId="7"/>
  </si>
  <si>
    <t>RIKEN6_PMA_6h.RNA</t>
  </si>
  <si>
    <t>RIKEN6_PMA_48h.RNA</t>
  </si>
  <si>
    <t>RIKEN6_PMA_72h.RNA</t>
  </si>
  <si>
    <t>Characteristic[CIBEX]</t>
    <phoneticPr fontId="7"/>
  </si>
  <si>
    <t>RawFile</t>
    <phoneticPr fontId="7"/>
  </si>
  <si>
    <t>Characteristic[GEO]</t>
    <phoneticPr fontId="7"/>
  </si>
  <si>
    <t>Array Design REF</t>
    <phoneticPr fontId="7"/>
  </si>
  <si>
    <t>Hybridization Name</t>
    <phoneticPr fontId="7"/>
  </si>
  <si>
    <t>lot7</t>
  </si>
  <si>
    <t>HBZ blood RCB-0806 Jurkat</t>
  </si>
  <si>
    <t>HBN HS181 p52 + CRL-2429 CCD-1112Sk</t>
  </si>
  <si>
    <t>HBM CRL-2429 CCD-1112Sk</t>
  </si>
  <si>
    <t>HAC retinoic acid 96 hours</t>
  </si>
  <si>
    <t>HAB VitD3 96 hours</t>
  </si>
  <si>
    <t>HAA untreated cells</t>
  </si>
  <si>
    <t>HBU thymus</t>
  </si>
  <si>
    <t>RIKEN6_PMA_4h.RNA</t>
  </si>
  <si>
    <t>HAT large intestine malignancy</t>
  </si>
  <si>
    <t>HAS large intestine</t>
  </si>
  <si>
    <t>HAR large intestine malignancy</t>
  </si>
  <si>
    <t>HAQ large intestine</t>
  </si>
  <si>
    <t>HAL liver</t>
  </si>
  <si>
    <t>ParameterValue[target]</t>
    <phoneticPr fontId="7"/>
  </si>
  <si>
    <t>SourceName</t>
    <phoneticPr fontId="7"/>
  </si>
  <si>
    <t>-</t>
    <phoneticPr fontId="7"/>
  </si>
  <si>
    <t>RIKEN_KD_series1_E2F1_lot5_RNA</t>
  </si>
  <si>
    <t>RIKEN_KD_series1_EGR1_lot2_RNA</t>
  </si>
  <si>
    <t>RIKEN_KD_series1_EGR1_lot4_RNA</t>
  </si>
  <si>
    <t>RIKEN_KD_series2_SNAI3_lot2_RNA</t>
  </si>
  <si>
    <t>HAE rectum malignancy</t>
  </si>
  <si>
    <t>HAD small intestine</t>
  </si>
  <si>
    <t>HBS pancreas malignancy</t>
  </si>
  <si>
    <t>RIKEN6</t>
    <phoneticPr fontId="7"/>
  </si>
  <si>
    <t>RIKEN1_PMA_0h.RNA</t>
  </si>
  <si>
    <t>RIKEN_KD_series2_TRIM28_lot1_RNA</t>
  </si>
  <si>
    <t>RIKEN_KD_series2_STAT1_lot3_RNA</t>
  </si>
  <si>
    <t>ProtocolREF</t>
    <phoneticPr fontId="7"/>
  </si>
  <si>
    <t>FactoreValue[siRNA target]</t>
    <phoneticPr fontId="7"/>
  </si>
  <si>
    <t>ParameterValue[lot]</t>
    <phoneticPr fontId="7"/>
  </si>
  <si>
    <t>ILLUMINA_IMAGE_ANALYSIS</t>
    <phoneticPr fontId="7"/>
  </si>
  <si>
    <t>ParameterValue[NegativeControl]</t>
  </si>
  <si>
    <t>siRNA</t>
    <phoneticPr fontId="7"/>
  </si>
  <si>
    <t>RIKEN_KD_series2</t>
    <phoneticPr fontId="7"/>
  </si>
  <si>
    <t>RIKEN_KD_series2</t>
    <phoneticPr fontId="7"/>
  </si>
  <si>
    <t>lot3</t>
    <phoneticPr fontId="7"/>
  </si>
  <si>
    <t>TRIM28</t>
    <phoneticPr fontId="7"/>
  </si>
  <si>
    <t>lot1</t>
    <phoneticPr fontId="7"/>
  </si>
  <si>
    <t>TRIM28</t>
    <phoneticPr fontId="7"/>
  </si>
  <si>
    <t>RIKEN_KD_series1_CBFB_lot5_RNA</t>
  </si>
  <si>
    <t>RIKEN_KD_series1_TCFL5_lot1_RNA</t>
  </si>
  <si>
    <t>SNAI1</t>
    <phoneticPr fontId="7"/>
  </si>
  <si>
    <t>siRNA</t>
    <phoneticPr fontId="7"/>
  </si>
  <si>
    <t>RIKEN_KD_series2</t>
    <phoneticPr fontId="7"/>
  </si>
  <si>
    <t>RIKEN_KD_series2_SNAI1_lot4_RNA</t>
  </si>
  <si>
    <t>RIKEN_KD_series2_SNAI1_lot3_RNA</t>
  </si>
  <si>
    <t>STAT1</t>
    <phoneticPr fontId="7"/>
  </si>
  <si>
    <t>siRNA</t>
    <phoneticPr fontId="7"/>
  </si>
  <si>
    <t>RIKEN_KD_series2</t>
    <phoneticPr fontId="7"/>
  </si>
  <si>
    <t>lot2</t>
    <phoneticPr fontId="7"/>
  </si>
  <si>
    <t>lot1</t>
    <phoneticPr fontId="7"/>
  </si>
  <si>
    <t>lot4</t>
    <phoneticPr fontId="7"/>
  </si>
  <si>
    <t>SNAI3</t>
    <phoneticPr fontId="7"/>
  </si>
  <si>
    <t>SNAI1</t>
    <phoneticPr fontId="7"/>
  </si>
  <si>
    <t>lot3</t>
    <phoneticPr fontId="7"/>
  </si>
  <si>
    <t>RIKEN_KD_series2_NOTCH1_lot3_RNA</t>
  </si>
  <si>
    <t>RIKEN_KD_series2_NOTCH1_lot2_RNA</t>
  </si>
  <si>
    <t>RIKEN_KD_series2_NFE2L1_lot4_RNA</t>
  </si>
  <si>
    <t>RIKEN_KD_series2_NFE2L1_lot2_RNA</t>
  </si>
  <si>
    <t>RIKEN_KD_series2_NFE2L1_lot1_RNA</t>
  </si>
  <si>
    <t>ILLUMINA_HYBRIDIZATION</t>
    <phoneticPr fontId="7"/>
  </si>
  <si>
    <t>ILLUMINA_LABELING</t>
    <phoneticPr fontId="7"/>
  </si>
  <si>
    <t>GPL6102</t>
    <phoneticPr fontId="7"/>
  </si>
  <si>
    <t>ILLUMINA_HYBRIDIZATION</t>
    <phoneticPr fontId="7"/>
  </si>
  <si>
    <t>Parameter[genome_assemblies]</t>
    <phoneticPr fontId="7"/>
  </si>
  <si>
    <t>RIKEN6_PMA_12h.RNA</t>
  </si>
  <si>
    <t>RIKEN6_PMA_12h.RNA</t>
    <phoneticPr fontId="7"/>
  </si>
  <si>
    <t>RIKEN6_PMA_24h.RNA</t>
  </si>
  <si>
    <t>RIKEN6_PMA_24h.RNA</t>
    <phoneticPr fontId="7"/>
  </si>
  <si>
    <t>RIKEN6_PMA_96h.RNA</t>
  </si>
  <si>
    <t>RIKEN_KD_series4_MYC_lot4_RNA</t>
    <phoneticPr fontId="7"/>
  </si>
  <si>
    <t>ILLUMINA_IMAGE_ANALYSIS</t>
    <phoneticPr fontId="7"/>
  </si>
  <si>
    <t>ILLUMINA_SCANNING</t>
    <phoneticPr fontId="7"/>
  </si>
  <si>
    <t>GPL6102</t>
    <phoneticPr fontId="7"/>
  </si>
  <si>
    <t>RIKEN_KD_series2_FLI1_lot3_RNA</t>
  </si>
  <si>
    <t>RIKEN_KD_series2_IRF7_lot3_RNA</t>
  </si>
  <si>
    <t>RIKEN_KD_series2_IRF7_lot2_RNA</t>
  </si>
  <si>
    <t>RIKEN_KD_series2_IRF7_lot1_RNA</t>
  </si>
  <si>
    <t>URL</t>
    <phoneticPr fontId="7"/>
  </si>
  <si>
    <t>http://fantom.gsc.riken.jp/4/download/Tables/human/ChIP-chip</t>
  </si>
  <si>
    <t>RIKEN_KD_series1_MXI1_lot1_RNA</t>
  </si>
  <si>
    <t>RIKEN_KD_series1_MXI1_lot2_RNA</t>
  </si>
  <si>
    <t>ILLUMINA_HYBRIDIZATION</t>
    <phoneticPr fontId="7"/>
  </si>
  <si>
    <t>ILLUMINA_LABELING</t>
    <phoneticPr fontId="7"/>
  </si>
  <si>
    <t>RIKEN_KD_series2_HOXA9_lot2_RNA</t>
  </si>
  <si>
    <t>RIKEN_KD_series2_HOXA9_lot1_RNA</t>
  </si>
  <si>
    <t>RIKEN_KD_series1_UHRF1_lot5_RNA</t>
  </si>
  <si>
    <t>RIKEN_KD_series1_IRF8_lot1_RNA</t>
  </si>
  <si>
    <t>RIKEN_KD_series1_IRF8_lot2_RNA</t>
  </si>
  <si>
    <t>RIKEN_KD_series1_IRF8_lot5_RNA</t>
  </si>
  <si>
    <t>RIKEN_KD_series1_NRAS_lot1_RNA</t>
  </si>
  <si>
    <t>HFH</t>
    <phoneticPr fontId="7"/>
  </si>
  <si>
    <t>CTCF</t>
    <phoneticPr fontId="7"/>
  </si>
  <si>
    <t>BCL6</t>
    <phoneticPr fontId="7"/>
  </si>
  <si>
    <t>ParameterValue [house_keeping_gene]</t>
    <phoneticPr fontId="7"/>
  </si>
  <si>
    <t>ParameterValue [barcode_id]</t>
    <phoneticPr fontId="7"/>
  </si>
  <si>
    <t>ParameterValue [barcode_sequence]</t>
    <phoneticPr fontId="7"/>
  </si>
  <si>
    <t>ParameterValue [RT_primer]</t>
    <phoneticPr fontId="7"/>
  </si>
  <si>
    <t>ParameterValue [amount_of_RNA]</t>
    <phoneticPr fontId="7"/>
  </si>
  <si>
    <t>RIKEN_KD_series1_MXI1_lot5_RNA</t>
  </si>
  <si>
    <t>RIKEN_KD_series1_GFI1_lot2_RNA</t>
  </si>
  <si>
    <t>RIKEN_KD_series1_GFI1_lot5_RNA</t>
  </si>
  <si>
    <t>RIKEN_KD_series1_CEBPB_lot4_RNA</t>
  </si>
  <si>
    <t>RIKEN_KD_series1_CEBPB_lot5_RNA</t>
  </si>
  <si>
    <t>RIKEN_KD_series1_SPI1_lot1_RNA</t>
  </si>
  <si>
    <t>RIKEN_KD_series1_SPI1_lot2_RNA</t>
  </si>
  <si>
    <t>RIKEN_KD_series3_MLL_lot4_RNA</t>
    <phoneticPr fontId="7"/>
  </si>
  <si>
    <t>RIKEN_KD_series3_MLL_lot3_RNA</t>
  </si>
  <si>
    <t>RIKEN_KD_series3_MLL_lot2_RNA</t>
  </si>
  <si>
    <t>ParameterValue[NegativeControl]</t>
    <phoneticPr fontId="7"/>
  </si>
  <si>
    <t>ProtocolREF</t>
    <phoneticPr fontId="7"/>
  </si>
  <si>
    <t>ProtocolREF</t>
    <phoneticPr fontId="7"/>
  </si>
  <si>
    <t>RIKEN_KD_series4</t>
    <phoneticPr fontId="7"/>
  </si>
  <si>
    <t>lot6</t>
  </si>
  <si>
    <t>lot5</t>
    <phoneticPr fontId="7"/>
  </si>
  <si>
    <t>ID1</t>
    <phoneticPr fontId="7"/>
  </si>
  <si>
    <t>lot7</t>
    <phoneticPr fontId="7"/>
  </si>
  <si>
    <t>MYC</t>
    <phoneticPr fontId="7"/>
  </si>
  <si>
    <t>lot6</t>
    <phoneticPr fontId="7"/>
  </si>
  <si>
    <t>RIKEN1_PMA_24h.RNA</t>
  </si>
  <si>
    <t>ILLUMINA_IMAGE_ANALYSIS</t>
    <phoneticPr fontId="7"/>
  </si>
  <si>
    <t>ILLUMINA_SCANNING</t>
    <phoneticPr fontId="7"/>
  </si>
  <si>
    <t>GPL6102</t>
    <phoneticPr fontId="7"/>
  </si>
  <si>
    <t>ILLUMINA_HYBRIDIZATION</t>
    <phoneticPr fontId="7"/>
  </si>
  <si>
    <t>ILLUMINA_LABELING</t>
    <phoneticPr fontId="7"/>
  </si>
  <si>
    <t>RIKEN1_PMA_96h.RNA</t>
    <phoneticPr fontId="7"/>
  </si>
  <si>
    <t>RIKEN3_PMA_0h.RNA</t>
  </si>
  <si>
    <t>RIKEN3_PMA_0h.RNA</t>
    <phoneticPr fontId="7"/>
  </si>
  <si>
    <t>RIKEN3_PMA_1h.RNA</t>
  </si>
  <si>
    <t>RIKEN3_PMA_1h.RNA</t>
    <phoneticPr fontId="7"/>
  </si>
  <si>
    <t>FactorValue[siRNA target]</t>
    <phoneticPr fontId="7"/>
  </si>
  <si>
    <t>RIKEN_KD_series2_FLI1_lot1_RNA</t>
  </si>
  <si>
    <t>RIKEN3_PMA_12h.RNA</t>
    <phoneticPr fontId="7"/>
  </si>
  <si>
    <t>RIKEN3_PMA_24h.RNA</t>
  </si>
  <si>
    <t>RIKEN3_PMA_24h.RNA</t>
    <phoneticPr fontId="7"/>
  </si>
  <si>
    <t>RIKEN3_PMA_96h.RNA</t>
  </si>
  <si>
    <t>RIKEN3_PMA_96h.RNA</t>
    <phoneticPr fontId="7"/>
  </si>
  <si>
    <t>RIKEN1_PMA_24h.RNA</t>
    <phoneticPr fontId="7"/>
  </si>
  <si>
    <t>RIKEN1_PMA_96h.RNA</t>
  </si>
  <si>
    <t>RIKEN_KD_series2_TRIM28_lot4_RNA</t>
  </si>
  <si>
    <t>RIKEN_KD_series2_TRIM28_lot2_RNA</t>
  </si>
  <si>
    <t>ILLUMINA_LABELING</t>
    <phoneticPr fontId="7"/>
  </si>
  <si>
    <t>RIKEN_KD_series2_CTCF_lot3_RNA</t>
  </si>
  <si>
    <t>lot4</t>
    <phoneticPr fontId="7"/>
  </si>
  <si>
    <t>MLLT3</t>
    <phoneticPr fontId="7"/>
  </si>
  <si>
    <t>MLL</t>
    <phoneticPr fontId="7"/>
  </si>
  <si>
    <t>THP1_CULTIVATE</t>
    <phoneticPr fontId="7"/>
  </si>
  <si>
    <t>F4-THP1</t>
    <phoneticPr fontId="7"/>
  </si>
  <si>
    <t>SampleName</t>
    <phoneticPr fontId="7"/>
  </si>
  <si>
    <t>RIKEN_KD_series1_SPI1_lot4.5_2nd_RNA</t>
  </si>
  <si>
    <t>RIKEN_KD_series1_E2F1_lot2_RNA</t>
  </si>
  <si>
    <t>RIKEN_KD_series1_E2F1_lot3_RNA</t>
  </si>
  <si>
    <t>RIKEN_KD_series1_NRAS_lot2_RNA</t>
  </si>
  <si>
    <t>RIKEN_KD_series1_NRAS_lot5_RNA</t>
  </si>
  <si>
    <t>RIKEN_KD_series3</t>
    <phoneticPr fontId="7"/>
  </si>
  <si>
    <t>lot3</t>
  </si>
  <si>
    <t>lot2</t>
    <phoneticPr fontId="7"/>
  </si>
  <si>
    <t>RIKEN_KD_series1_NFYA_lot4_RNA</t>
  </si>
  <si>
    <t>RIKEN_KD_series1_SPI1_lot4_2nd_RNA</t>
  </si>
  <si>
    <t>RIKEN_KD_series1_SPI1_lot5_2nd_RNA</t>
  </si>
  <si>
    <t>RIKEN_KD_series1_CEBPA_lot5_RNA</t>
  </si>
  <si>
    <t>RIKEN_KD_series1_MYBL2_lot5_RNA</t>
  </si>
  <si>
    <t>HHD</t>
    <phoneticPr fontId="7"/>
  </si>
  <si>
    <t>CGTAA</t>
    <phoneticPr fontId="7"/>
  </si>
  <si>
    <t>HHC</t>
    <phoneticPr fontId="7"/>
  </si>
  <si>
    <t>RIKEN_KD_series1_CBFB_lot2_RNA</t>
  </si>
  <si>
    <t>RIKEN_KD_series1_IRX3_lot5_RNA</t>
  </si>
  <si>
    <t>RIKEN_KD_series1_YY1_lot1_RNA</t>
  </si>
  <si>
    <t>RIKEN_KD_series1_YY1_lot2_RNA</t>
  </si>
  <si>
    <t>RIKEN_KD_series1_YY1_lot4_RNA</t>
  </si>
  <si>
    <t>RIKEN_KD_series1_LMO2_lot1_RNA</t>
  </si>
  <si>
    <t>RIKEN_KD_series1_LMO2_lot2_RNA</t>
  </si>
  <si>
    <t>RIKEN_KD_series2_SNAI1_lot1_RNA</t>
  </si>
  <si>
    <t>RIKEN_KD_series2_PTTG1_lot3_RNA</t>
  </si>
  <si>
    <t>RIKEN_KD_series2_PTTG1_lot2_RNA</t>
  </si>
  <si>
    <t>RIKEN_KD_series2_PTTG1_lot1_RNA</t>
  </si>
  <si>
    <t>RIKEN_KD_series2_NOTCH1_lot4_RNA</t>
  </si>
  <si>
    <t>ILLUMINA_LABELING</t>
    <phoneticPr fontId="7"/>
  </si>
  <si>
    <t>ILLUMINA_IMAGE_ANALYSIS</t>
    <phoneticPr fontId="7"/>
  </si>
  <si>
    <t>ILLUMINA_SCANNING</t>
    <phoneticPr fontId="7"/>
  </si>
  <si>
    <t>ILLUMINA_LABELING</t>
    <phoneticPr fontId="7"/>
  </si>
  <si>
    <t>lot4</t>
    <phoneticPr fontId="7"/>
  </si>
  <si>
    <t>HOXA13</t>
    <phoneticPr fontId="7"/>
  </si>
  <si>
    <t>lot1</t>
    <phoneticPr fontId="7"/>
  </si>
  <si>
    <t>HOXA11</t>
    <phoneticPr fontId="7"/>
  </si>
  <si>
    <t>HOXA10</t>
    <phoneticPr fontId="7"/>
  </si>
  <si>
    <t>lot3</t>
    <phoneticPr fontId="7"/>
  </si>
  <si>
    <t>HOXA10</t>
    <phoneticPr fontId="7"/>
  </si>
  <si>
    <t>siRNA</t>
    <phoneticPr fontId="7"/>
  </si>
  <si>
    <t>RIKEN_KD_series2_BCL6_lot4_RNA</t>
  </si>
  <si>
    <t>hg18</t>
    <phoneticPr fontId="7"/>
  </si>
  <si>
    <t>URL</t>
    <phoneticPr fontId="7"/>
  </si>
  <si>
    <t>RIKEN_KD_series2</t>
    <phoneticPr fontId="7"/>
  </si>
  <si>
    <t>lot1</t>
    <phoneticPr fontId="7"/>
  </si>
  <si>
    <t>HOXA10</t>
    <phoneticPr fontId="7"/>
  </si>
  <si>
    <t>fantom-help at gsc.riken.jp</t>
    <phoneticPr fontId="7"/>
  </si>
  <si>
    <t xml:space="preserve">1-7-22 Suehiro-cho, Tsurumi-ku, Yokohama City, Kanagawa, 230-0045, Japan </t>
    <phoneticPr fontId="7"/>
  </si>
  <si>
    <t>tel:+81-45-503-9222</t>
    <phoneticPr fontId="7"/>
  </si>
  <si>
    <t>RIKEN_KD_series2_FLI1_lot2_RNA</t>
  </si>
  <si>
    <t>RIKEN_KD_series2</t>
    <phoneticPr fontId="7"/>
  </si>
  <si>
    <t>RIKEN_KD_series1_IRX3_lot1_RNA</t>
  </si>
  <si>
    <t>RIKEN_KD_series1_FOXJ3_lot3_RNA</t>
  </si>
  <si>
    <t>RIKEN_KD_series1_ZNF238_lot1_RNA</t>
  </si>
  <si>
    <t>ACTB</t>
    <phoneticPr fontId="7"/>
  </si>
  <si>
    <t>ParameterValue [number_of_1stPCR_tubes]</t>
    <phoneticPr fontId="7"/>
  </si>
  <si>
    <t>SampleName</t>
  </si>
  <si>
    <t xml:space="preserve">HFI </t>
    <phoneticPr fontId="7"/>
  </si>
  <si>
    <t>ID1</t>
    <phoneticPr fontId="7"/>
  </si>
  <si>
    <t>SampleName</t>
    <phoneticPr fontId="7"/>
  </si>
  <si>
    <t>ParameterValue [amount_of_ligated_CAGE_tags]</t>
    <phoneticPr fontId="7"/>
  </si>
  <si>
    <t>RIKEN_KD_series2_HOXA13_lot4_RNA</t>
  </si>
  <si>
    <t>ILLUMINA_QUANTILE_NORMALIZATION</t>
    <phoneticPr fontId="7"/>
  </si>
  <si>
    <t>Omics Science Center, RIKEN Yokohama Institute Yokohama Institute</t>
    <phoneticPr fontId="7"/>
  </si>
  <si>
    <t>19th April, 2009</t>
    <phoneticPr fontId="7"/>
  </si>
  <si>
    <t>URL</t>
    <phoneticPr fontId="7"/>
  </si>
  <si>
    <t>RIKEN_KD_series4_ID1_lot4_RNA</t>
  </si>
  <si>
    <t>RIKEN_KD_series4_MYC_lot7_RNA</t>
  </si>
  <si>
    <t>RIKEN_KD_series4_MYC_lot6_RNA</t>
  </si>
  <si>
    <t>RIKEN_KD_series1_GATA2_lot1_RNA</t>
  </si>
  <si>
    <t>RIKEN_KD_series1_GATA2_lot2_RNA</t>
  </si>
  <si>
    <t>RIKEN_KD_series1_GATA2_lot5_RNA</t>
  </si>
  <si>
    <t>RIKEN_KD_series1_NFYA_lot2_RNA</t>
  </si>
  <si>
    <t>HHK</t>
    <phoneticPr fontId="7"/>
  </si>
  <si>
    <t>RIKEN_KD_series1_FOXJ3_lot1_RNA</t>
  </si>
  <si>
    <t>RIKEN_KD_series1_FOXJ3_lot2_RNA</t>
  </si>
  <si>
    <t>RIKEN_KD_series1_GFI1_lot1_RNA</t>
  </si>
  <si>
    <t>SampleName</t>
    <phoneticPr fontId="7"/>
  </si>
  <si>
    <t>ParameterValue [mixed_ratio]</t>
    <phoneticPr fontId="7"/>
  </si>
  <si>
    <t>ParameterValue [amount_of_tags_for_XmaJI_cut]</t>
    <phoneticPr fontId="7"/>
  </si>
  <si>
    <t>siRNA</t>
    <phoneticPr fontId="7"/>
  </si>
  <si>
    <t>RIKEN_KD_series1_FOXD1_lot5_RNA</t>
  </si>
  <si>
    <t>RIKEN_KD_series1_FOXP1_lot1_RNA</t>
  </si>
  <si>
    <t>RIKEN_KD_series1_SPI1_lot5_RNA</t>
  </si>
  <si>
    <t>RIKEN_KD_series1_SP1_lot1_RNA</t>
  </si>
  <si>
    <t>RIKEN_KD_series1_TCFL5_lot3_RNA</t>
  </si>
  <si>
    <t>RIKEN_KD_series1_TCFL5_lot4_RNA</t>
  </si>
  <si>
    <t>RIKEN_KD_series1_FOXD1_lot1_RNA</t>
  </si>
  <si>
    <t>ProtocolREF</t>
    <phoneticPr fontId="7"/>
  </si>
  <si>
    <t>HGC</t>
    <phoneticPr fontId="7"/>
  </si>
  <si>
    <t>HFK</t>
    <phoneticPr fontId="7"/>
  </si>
  <si>
    <t xml:space="preserve">HFJ </t>
    <phoneticPr fontId="7"/>
  </si>
  <si>
    <t>ParameterValue [number_of_2ndPCR_cycles]</t>
    <phoneticPr fontId="7"/>
  </si>
  <si>
    <t>ParameterValue [number_of_2ndPCR_tubes]</t>
    <phoneticPr fontId="7"/>
  </si>
  <si>
    <t>RIKEN_KD_series1_MYB_lot1_RNA</t>
  </si>
  <si>
    <t>RIKEN_KD_series1_FOXD1_lot2_RNA</t>
  </si>
  <si>
    <t>SampleName</t>
    <phoneticPr fontId="7"/>
  </si>
  <si>
    <t>SourceName</t>
    <phoneticPr fontId="7"/>
  </si>
  <si>
    <t>RIKEN_KD_series1_MYB_lot2_RNA</t>
  </si>
  <si>
    <t>ILLUMINA_QUANTILE_NORMALIZATION</t>
    <phoneticPr fontId="7"/>
  </si>
  <si>
    <t>RIKEN_KD_series1_SP1_lot2_RNA</t>
  </si>
  <si>
    <t>RIKEN_KD_series1_CEBPG_lot1_RNA</t>
  </si>
  <si>
    <t>RIKEN_KD_series1_CEBPG_lot2_RNA</t>
  </si>
  <si>
    <t>RIKEN_KD_series1_CEBPG_lot5_RNA</t>
  </si>
  <si>
    <t>RIKEN_KD_series1_CEBPD_lot1_RNA</t>
  </si>
  <si>
    <t>RIKEN_KD_series1_CEBPD_lot2_RNA</t>
  </si>
  <si>
    <t>ILLUMINA_IMAGE_ANALYSIS</t>
    <phoneticPr fontId="7"/>
  </si>
  <si>
    <t>ILLUMINA_SCANNING</t>
    <phoneticPr fontId="7"/>
  </si>
  <si>
    <t>GPL6102</t>
    <phoneticPr fontId="7"/>
  </si>
  <si>
    <t>ILLUMINA_HYBRIDIZATION</t>
    <phoneticPr fontId="7"/>
  </si>
  <si>
    <t>RIKEN_KD_series2_HOXA11_lot3_RNA</t>
  </si>
  <si>
    <t>RIKEN_KD_series2_HOXA11_lot1_RNA</t>
  </si>
  <si>
    <t>RIKEN_KD_series2_HOXA10_lot4_RNA</t>
  </si>
  <si>
    <t>RIKEN_KD_series2_HOXA10_lot3_RNA</t>
  </si>
  <si>
    <t>RIKEN_KD_series2_HOXA10_lot1_RNA</t>
  </si>
  <si>
    <t>RIKEN_KD_series2_HOXA9_lot3_RNA</t>
  </si>
  <si>
    <t>RIKEN_KD_series1_ZNF238_lot3_RNA</t>
  </si>
  <si>
    <t>RIKEN_KD_series1_ZNF238_lot4_RNA</t>
  </si>
  <si>
    <t>RIKEN_KD_series1_NFYA_lot5_RNA</t>
  </si>
  <si>
    <t>RIKEN_KD_series1_UHRF1_lot1_RNA</t>
  </si>
  <si>
    <t>TTGCA</t>
    <phoneticPr fontId="7"/>
  </si>
  <si>
    <t>random primer</t>
    <phoneticPr fontId="7"/>
  </si>
  <si>
    <t>RIKEN_KD_series1_CEBPD_lot3_RNA</t>
  </si>
  <si>
    <t>RIKEN_KD_series1_FOXP1_lot2_RNA</t>
  </si>
  <si>
    <t>RIKEN_KD_series1_FOXP1_lot5_RNA</t>
  </si>
  <si>
    <t>ILLUMINA_QUANTILE_NORMALIZATION</t>
    <phoneticPr fontId="7"/>
  </si>
  <si>
    <t>CTAAC</t>
    <phoneticPr fontId="7"/>
  </si>
  <si>
    <t>HHJ</t>
    <phoneticPr fontId="7"/>
  </si>
  <si>
    <t>CGTAA</t>
    <phoneticPr fontId="7"/>
  </si>
  <si>
    <t>HHI</t>
    <phoneticPr fontId="7"/>
  </si>
  <si>
    <t>CATTG</t>
    <phoneticPr fontId="7"/>
  </si>
  <si>
    <t>HHH</t>
    <phoneticPr fontId="7"/>
  </si>
  <si>
    <t>GTTAC</t>
    <phoneticPr fontId="7"/>
  </si>
  <si>
    <t>ACTB</t>
    <phoneticPr fontId="7"/>
  </si>
  <si>
    <t>TTGCA</t>
    <phoneticPr fontId="7"/>
  </si>
  <si>
    <t>random primer</t>
    <phoneticPr fontId="7"/>
  </si>
  <si>
    <t>HHF</t>
    <phoneticPr fontId="7"/>
  </si>
  <si>
    <t>RIKEN_KD_series1_IRX3_lot4_RNA</t>
  </si>
  <si>
    <t>I03_454_RAW_DATA</t>
    <phoneticPr fontId="7"/>
  </si>
  <si>
    <t>454seq</t>
    <phoneticPr fontId="7"/>
  </si>
  <si>
    <t>I03</t>
    <phoneticPr fontId="7"/>
  </si>
  <si>
    <t>454CAGE_step2</t>
    <phoneticPr fontId="7"/>
  </si>
  <si>
    <t>I02_454_RAW_DATA</t>
    <phoneticPr fontId="7"/>
  </si>
  <si>
    <t>I02</t>
    <phoneticPr fontId="7"/>
  </si>
  <si>
    <t>H93_454_RAW_DATA</t>
    <phoneticPr fontId="7"/>
  </si>
  <si>
    <t>H93</t>
    <phoneticPr fontId="7"/>
  </si>
  <si>
    <t>DataName</t>
    <phoneticPr fontId="7"/>
  </si>
  <si>
    <t>RIKEN_KD_series1_LMO2_lot5_RNA</t>
  </si>
  <si>
    <t>RIKEN_KD_series1_CEBPB_lot2_RNA</t>
  </si>
  <si>
    <t>RIKEN_KD_series1_EGR1_lot5_RNA</t>
  </si>
  <si>
    <t>HHL</t>
    <phoneticPr fontId="7"/>
  </si>
  <si>
    <t>TTAGT</t>
    <phoneticPr fontId="7"/>
  </si>
  <si>
    <t>lot1</t>
    <phoneticPr fontId="7"/>
  </si>
  <si>
    <t>ILLUMINA_HYBRIDIZATION</t>
    <phoneticPr fontId="7"/>
  </si>
  <si>
    <t>RIKEN_KD_series1_MYB_lot5_RNA</t>
  </si>
  <si>
    <t>RIKEN_KD_series1_MYBL2_lot1_RNA</t>
  </si>
  <si>
    <t>RIKEN_KD_series1_MYBL2_lot2_RNA</t>
  </si>
  <si>
    <t>ParamterValue [amount_of_cDNA_tags]</t>
    <phoneticPr fontId="7"/>
  </si>
  <si>
    <t>ParameterValue [number_of_1stPCR_cycles]</t>
    <phoneticPr fontId="7"/>
  </si>
  <si>
    <t>RIKEN_KD_series2_HOXA13_lot3_RNA</t>
  </si>
  <si>
    <t>RIKEN_KD_series4_ID1_lot5_RNA</t>
  </si>
  <si>
    <t>RIKEN_KD_series2_HOXA13_lot1_RNA</t>
  </si>
  <si>
    <t>RIKEN_KD_series2_HOXA11_lot4_RNA</t>
  </si>
  <si>
    <t>RIKEN_KD_series2_BCL6_lot3_RNA</t>
  </si>
  <si>
    <t>ILLUMINA_IMAGE_ANALYSIS</t>
    <phoneticPr fontId="7"/>
  </si>
  <si>
    <t>RIKEN_KD_series1_SREBP1_lot4_RNA</t>
  </si>
  <si>
    <t>RIKEN_KD_series1_SP1_lot5_RNA</t>
  </si>
  <si>
    <t>RIKEN_KD_series1_NFKB1_lot2_RNA</t>
  </si>
  <si>
    <t>RIKEN_KD_series1_NFKB1_lot5_RNA</t>
  </si>
  <si>
    <t>SNAI1</t>
    <phoneticPr fontId="7"/>
  </si>
  <si>
    <t>siRNA</t>
    <phoneticPr fontId="7"/>
  </si>
  <si>
    <t>RIKEN_KD_series2</t>
    <phoneticPr fontId="7"/>
  </si>
  <si>
    <t>PTTG1</t>
    <phoneticPr fontId="7"/>
  </si>
  <si>
    <t>NOTCH1</t>
    <phoneticPr fontId="7"/>
  </si>
  <si>
    <t>NFE2L1</t>
    <phoneticPr fontId="7"/>
  </si>
  <si>
    <t>IRF7</t>
    <phoneticPr fontId="7"/>
  </si>
  <si>
    <t>TTAGT</t>
    <phoneticPr fontId="7"/>
  </si>
  <si>
    <t>CTAAC</t>
    <phoneticPr fontId="7"/>
  </si>
  <si>
    <t>RIKEN_KD_series2_CTCF_lot2_RNA</t>
  </si>
  <si>
    <t>RIKEN_KD_series2_CTCF_lot1_RNA</t>
  </si>
  <si>
    <t>ILLUMINA_SCANNING</t>
    <phoneticPr fontId="7"/>
  </si>
  <si>
    <t>RIKEN_KD_series2_BCL6_lot2_RNA</t>
  </si>
  <si>
    <t>ParameterValue[NegativeControl]</t>
    <phoneticPr fontId="7"/>
  </si>
  <si>
    <t>Characteristic[CIBEX]</t>
    <phoneticPr fontId="7"/>
  </si>
  <si>
    <t>RawFile</t>
    <phoneticPr fontId="7"/>
  </si>
  <si>
    <t>Characteristic[GEO]</t>
    <phoneticPr fontId="7"/>
  </si>
  <si>
    <t>Array Design REF</t>
    <phoneticPr fontId="7"/>
  </si>
  <si>
    <t>CATTG</t>
    <phoneticPr fontId="7"/>
  </si>
  <si>
    <t>GTTAC</t>
    <phoneticPr fontId="7"/>
  </si>
  <si>
    <t>RIKEN_KD_series1_UHRF1_lot2_RNA</t>
  </si>
  <si>
    <t>RIKEN_KD_series1_CEBPA_lot1_RNA</t>
  </si>
  <si>
    <t>RIKEN_KD_series1_CEBPA_lot2_RNA</t>
  </si>
  <si>
    <t>ILLUMINA_HYBRIDIZATION</t>
    <phoneticPr fontId="7"/>
  </si>
  <si>
    <t>RIKEN_KD_series1_SREBP1_lot1_RNA</t>
  </si>
  <si>
    <t>RIKEN_KD_series1_SREBP1_lot2_RNA</t>
  </si>
  <si>
    <t>RIKEN_KD_series2_STAT1_lot2_RNA</t>
  </si>
  <si>
    <t>RIKEN_KD_series2_STAT1_lot1_RNA</t>
  </si>
  <si>
    <t>RIKEN_KD_series2_SNAI3_lot4_RNA</t>
  </si>
  <si>
    <t>RIKEN_KD_series2_SNAI3_lot3_RNA</t>
  </si>
  <si>
    <t>GPL6102</t>
    <phoneticPr fontId="7"/>
  </si>
  <si>
    <t>454CAGE_step1</t>
    <phoneticPr fontId="7"/>
  </si>
  <si>
    <t>HGS</t>
    <phoneticPr fontId="7"/>
  </si>
  <si>
    <t>1 Single-stranded template DNA (sstDNA) preparation
Concatenated CAGE tags were immobilized with the pre-washed immobilization beads (GS20 DNA Library Preparation Kit) via biotin:streptavidin interactions during a 20 minute incubation. The immobilized beads were washed with the GS20 DNA Library Wash Buffer to remove biotin-unlabelled dsDNAs. sstDNAs were recovered from the immobilized dsDNAs using 0.125N NaOH. The sstDNAs were neutralized with acetic acid and were purified with a MinElute PCR purification kit (Qiagen). The amount and the average length of sstDNAs were measured by Agilent 2100 BioAnalyzer with a RNA Pico 6000 LabChip to estimate the concentration of sstDNAs.
2 Emulsion PCR for titration assay
To determine optimal amplification conditions, sstDNAs and pre-washed Capture Beads for amplification (GS20 emPCR kit) were mixed together in a range of ratios. The sstDNAs were annealed to the capture beads using the thermocycler sstDNA annealing program according to the manufacturer’s protocol. The emulsion was independently made with Emulsion Oil and Mock Amplification Mix by shaking TissueLyser (Qiagen), following the manufacturer’s protocol. After the emulsification step, the sstDNA-annealed Capture Beads and the Live Amplification Mix containing Amplification Mix, MgSO4, Amplification Primer Mix, Platinum HiFi Taq Polymerase, and PPiase, was added to the emulsion tube. Another shaking step created an emulsion with aqueous phase micelles of the appropriate size to contain single beads with amplification mix. The resulting emulsion reaction was then subjected to PCR amplification, and the Capture Beads were recovered following the manufacturer’s protocol.
3 Emulsion PCR for sequencing in large scale
Once the optimal amplification conditions, especially the optimal mixing ratio, were determined by titration, sstDNAs and the Capture Beads were mixed in optimal proportions for large-scale sequencing. The annealing, emulsification, PCR and bead recovery steps were performed as described above.
4 Sequencing
The Capture Beads on which DNAs were successfully amplified were enriched using the GS20 enrichment beads prior to sequencing. GS20 sequencing primers were annealed to the enriched sstDNA beads (“DNA-carrying beads”), using the sequencing primer annealing program specified by the manufacturer. After the completion of the primer annealing procedure, the number of enriched beads was counted with a Coulter Counter (Beckman Coulter). The appropriate number of beads was applied to a small or large PicoTiterPlate with packing beads and enzyme beads (also from GS20 sequencing kit). The sequencing run and the base call analysis were performed following the manufacturer’s protocol.</t>
    <phoneticPr fontId="7"/>
  </si>
  <si>
    <t>we first normalized the CAGE data from each sample by scaling CAGE tag counts such that the distribution of the number of tags per position matches a common reference (power-law) distribution. We used technical replicates to estimate experimental noise. We find that the noise distribution is well-described by a convolution of multiplicative noise and Poisson sampling noise. Using this noise model, a Bayesian procedure was used to calculate, for each consecutive pair of TSSs, the probability that both TSSs were expressed in a fixed relative proportion across all samples. Neighboring TSSs with a high probability of expression in a constant proportion were then hierarchically joined into clusters. Promoters were defined as significantly expressed clusters, i.e. those that have at least 1 tag in at least 2 samples and whose maximum expression across all samples is at least 10 tags per million. All other TSS clusters were discarded. Promoters within 400 bp of each other on the same strand were clustered into `promoter regions’</t>
    <phoneticPr fontId="7"/>
  </si>
  <si>
    <t>Protocol Parameter</t>
    <phoneticPr fontId="7"/>
  </si>
  <si>
    <t>RNA_amount;RT_primer;barcode_id;barcode_sequence;house_keeping_gene;mixed_ratio</t>
    <phoneticPr fontId="7"/>
  </si>
  <si>
    <t>The DNA fragments are amplified in a PCR step by using the following two linker-specific primers: Primer1: 5'-biotin-CTATAGAAGAGTCCTGACCTAGG-3'; Primer2: 5'-biotin- CGGTCCTAAGGTAGCGACCTAG-3'. [number_of_1stPCR_tubes] parallel PCRs are performed in a total volume of 50ul. After incubation at 94 degrees Celsius for 1min, [number_of_1stPCR_cycles] cycles PCR are performed for 30sec at 94 degrees Celsius, 20sec at 55 degrees Celsius, 20sec at 70 degrees Celsius, followed by 5min at 72 degrees Celsius. The resulting PCR products were pooled, purified, isopropanol precipitated, and finally resuspended in 0.1xTE buffer.
The PCR products are purified on a 12% polyacrylamide gel. The appropriate 75bp band is cut out of the gel, crushed, and added with an elution buffer for over night at room temperature. The extracted tags are filtrated with MicroSpin? Columns. We added an elution buffer to the gel, rotated the tube at room temperature for 30min, repeated this extraction step more 3 times. The extracted tags are precipitated with ethanol and dissolved in 30ul of 0.1xTE buffer. The concentration was measured with Picogreen.
Purified bands are PCR-amplified once more in a total of 100 ul by using [amount_of_cDNA_tags] ng of cDNA-tags. [number_of_2ndPCR_tubes] tubes were heated to 94 degrees Celsius for 1min, then [number_of_2ndPCR_cycles] cycles were performed for 30 sec for 94 degrees Celsius, 20 sec for 55 degrees Celsius, 20 sec for 70 degrees Celsius, followed by a final elongation at 72 degrees Celsius for 5min. The PCR products are pooled , purified, ethanol precipitated and finally redissolved in 0.1xTE buffer. To eliminate excess primers, the PCR products are further purified with MinElute? columns(QIAGEN), ethanol precipitated and finally redissolved in 0.1x TE buffer. The concentration is measured with Picogreen. The [amount_of_tags_for_XmaJI_cut] of purified PCR products are digested with XmaJI in some tubes (2ug/tube), followed by proteinaseK treatment. The volume of one tube was 200ul. The desired CAGE tags are separated from the free DNA ends cut off during restriction by incubation with streptavidin-coated magnetic beads, which retain the biotin-labeled DNA ends. After purification (phenol/chloroform extraction and ethanol precipitation and dissolved in 45ul of TE.
The tags are further purified on a 12% polyacrylamide gel. The appropriate 37bp band is cut out of the gel, crushed, and eluted with the previously used elution buffer for O/N at room temperature, followed by ethanol precipitation. The tags were dissolved in 6ul of 0.1xTE buffer. The concentration was measured with picogreen.
The [amount_of_ligated_CAGE_tags] ng of CAGE tags were ligated to form concatemers by adding to tags and 1/20 amount of tags of 454 adaptors A/B as described in the original publication (Nature. 2005 Sep 15;437(7057):376-80). The sample was purified with GFX column to eliminate short concatemers. Then the library was sequenced with Genome Sequencer FLX System.</t>
    <phoneticPr fontId="7"/>
  </si>
  <si>
    <t>RIKEN_ChIP_H3K9Ac_2_PMA_0h_ChIP_Hyb1</t>
    <phoneticPr fontId="7"/>
  </si>
  <si>
    <t xml:space="preserve">We analyzed transcriptional control in the human monocytic cell line THP-1 throughout a time course of differentiation. A new deep sequencing technology (deepCAGE) together with microarray analysis provided an integrated picture of promoter (deepCAGE) and mRNA expression over time. Comparative genomic regulatory site prediction and modeling the activities of regulatory motifs through time identified the key transcription factors driving differentiation, their time-dependent activities, and their target genes. Systematic siRNA knockdown of 52 key transcription factors confirmed the role of individual factors in the differentiation process. This analysis has therefore mapped a suite of transcription factors required for the maintenance of the undifferentiated state and for the transition from proliferation to differentiation. </t>
    <phoneticPr fontId="7"/>
  </si>
  <si>
    <t>Illumina Human-6 V2</t>
    <phoneticPr fontId="7"/>
  </si>
  <si>
    <t>Illumina Human-6 V2</t>
  </si>
  <si>
    <t>AFAAP[0000001-0716451]</t>
    <phoneticPr fontId="7"/>
  </si>
  <si>
    <t>AFAAQ[0000001-0546880]</t>
    <phoneticPr fontId="7"/>
  </si>
  <si>
    <t>RIKEN_ChIP_PolII_1_PMA_0h_ChIP_CTL_Hyb2</t>
    <phoneticPr fontId="7"/>
  </si>
  <si>
    <t>-</t>
    <phoneticPr fontId="7"/>
  </si>
  <si>
    <t>F4-THP1</t>
    <phoneticPr fontId="7"/>
  </si>
  <si>
    <t>THP1_CULTIVATE</t>
    <phoneticPr fontId="7"/>
  </si>
  <si>
    <t>RIKEN_ChIP_SP1_2_PMA_0h_ChIP</t>
  </si>
  <si>
    <t>ProtocolREF</t>
    <phoneticPr fontId="7"/>
  </si>
  <si>
    <t>CBX47</t>
  </si>
  <si>
    <t>MYB</t>
  </si>
  <si>
    <t>I02_454_RAW_DATA</t>
    <phoneticPr fontId="7"/>
  </si>
  <si>
    <t>I03_454_RAW_DATA</t>
    <phoneticPr fontId="7"/>
  </si>
  <si>
    <t>RIKEN_ChIP_PU.1_2_PMA_96h_ChIP</t>
  </si>
  <si>
    <t>RIKEN_ChIP_SP1_1_PMA_96h_ChIP</t>
  </si>
  <si>
    <t>http://mged.sourceforge.net/ontologies/MGEDontology.php</t>
  </si>
  <si>
    <t>MO</t>
  </si>
  <si>
    <t>SDRF File</t>
  </si>
  <si>
    <t>MO</t>
    <phoneticPr fontId="7"/>
  </si>
  <si>
    <t>Protocol Term Source REF</t>
  </si>
  <si>
    <t>unknown_protocol_type</t>
  </si>
  <si>
    <t>HHG</t>
    <phoneticPr fontId="7"/>
  </si>
  <si>
    <t>GeneChip Human Promoter 1.0R Array</t>
  </si>
  <si>
    <t>AFAAO[0000001-0682996]</t>
    <phoneticPr fontId="7"/>
  </si>
  <si>
    <t>-</t>
    <phoneticPr fontId="7"/>
  </si>
  <si>
    <t>-</t>
    <phoneticPr fontId="7"/>
  </si>
  <si>
    <t>cellular_modification_design</t>
    <phoneticPr fontId="7"/>
  </si>
  <si>
    <t>development_or_differentiation_design</t>
  </si>
  <si>
    <t>Experimental Design</t>
  </si>
  <si>
    <t>DNAName</t>
    <phoneticPr fontId="7"/>
  </si>
  <si>
    <t>RIKEN_ChIP_PU.1_2_PMA_0h</t>
  </si>
  <si>
    <t>RIKEN_ChIP_SP1_1_PMA_0h</t>
  </si>
  <si>
    <t>RIKEN_ChIP_SP1_2_PMA_0h</t>
  </si>
  <si>
    <t>RIKEN_ChIP_H3K9Ac_1_PMA_96h</t>
  </si>
  <si>
    <t>RIKEN_ChIP_H3K9Ac_2_PMA_96h</t>
  </si>
  <si>
    <t>RIKEN_ChIP_PolII_1_PMA_96h</t>
  </si>
  <si>
    <t>RIKEN_ChIP_PolII_1_PMA_0h_ChIP_Hyb1</t>
    <phoneticPr fontId="7"/>
  </si>
  <si>
    <t>CHIP_HYBRIDIZATION</t>
    <phoneticPr fontId="7"/>
  </si>
  <si>
    <t>CHIP_CONTROL</t>
    <phoneticPr fontId="7"/>
  </si>
  <si>
    <t>RIKEN_ChIP_H3K9Ac_1_PMA_0h_ChIP_CTL</t>
  </si>
  <si>
    <t>HybridizationName</t>
  </si>
  <si>
    <t>ILLUMINA_LABELING</t>
    <phoneticPr fontId="7"/>
  </si>
  <si>
    <t>PMA_STIMULATION</t>
    <phoneticPr fontId="7"/>
  </si>
  <si>
    <t>GeneChip Human Promoter 1.0R Array</t>
    <phoneticPr fontId="7"/>
  </si>
  <si>
    <t>CHIP_IMAGE_ANALYSIS</t>
    <phoneticPr fontId="7"/>
  </si>
  <si>
    <t>CHIP_SCANNING</t>
    <phoneticPr fontId="7"/>
  </si>
  <si>
    <t>GTTAC</t>
    <phoneticPr fontId="7"/>
  </si>
  <si>
    <t>CATTG</t>
    <phoneticPr fontId="7"/>
  </si>
  <si>
    <t>CGTAA</t>
    <phoneticPr fontId="7"/>
  </si>
  <si>
    <t>CTAAC</t>
    <phoneticPr fontId="7"/>
  </si>
  <si>
    <t>TTAGT</t>
    <phoneticPr fontId="7"/>
  </si>
  <si>
    <t>TTGCA</t>
    <phoneticPr fontId="7"/>
  </si>
  <si>
    <t>H93_454_RAW_DATA</t>
    <phoneticPr fontId="7"/>
  </si>
  <si>
    <t>TAG_EXTRACTION</t>
    <phoneticPr fontId="7"/>
  </si>
  <si>
    <t>ProtocolREF</t>
    <phoneticPr fontId="7"/>
  </si>
  <si>
    <t>Protocol Type</t>
  </si>
  <si>
    <t>Term Source Name</t>
  </si>
  <si>
    <t>Term Source File</t>
  </si>
  <si>
    <t>Investigation Title</t>
  </si>
  <si>
    <t>PubMed ID</t>
  </si>
  <si>
    <t>RIKEN_ChIP_PolII_1_PMA_0h_ChIP_CTL_Hyb1</t>
    <phoneticPr fontId="7"/>
  </si>
  <si>
    <t>ExtractName</t>
    <phoneticPr fontId="7"/>
  </si>
  <si>
    <t>RIKEN_ChIP_H3K9Ac_1_PMA_0h_ChIP_CTL_Hyb2</t>
    <phoneticPr fontId="7"/>
  </si>
  <si>
    <t>RIKEN_ChIP_PolII_1_PMA_0h_ChIP_Hyb2</t>
    <phoneticPr fontId="7"/>
  </si>
  <si>
    <t>RIKEN_ChIP_PolII_1_PMA_96h_ChIP_Hyb1</t>
    <phoneticPr fontId="7"/>
  </si>
  <si>
    <t>Investigation Description</t>
    <phoneticPr fontId="7"/>
  </si>
  <si>
    <t>AFAAI[0000001-0358861]</t>
    <phoneticPr fontId="7"/>
  </si>
  <si>
    <t>ILLUMINA_IMAGE_ANALYSIS</t>
    <phoneticPr fontId="7"/>
  </si>
  <si>
    <t>TRIZOL_RNA_EXTRACTION</t>
    <phoneticPr fontId="7"/>
  </si>
  <si>
    <t>RIKEN_ChIP_H3K9Ac_2_PMA_96h_ChIP</t>
    <phoneticPr fontId="7"/>
  </si>
  <si>
    <t>ParameterValue[barcode]</t>
    <phoneticPr fontId="7"/>
  </si>
  <si>
    <t>Hybridization Name</t>
    <phoneticPr fontId="7"/>
  </si>
  <si>
    <t>CBX44</t>
    <phoneticPr fontId="7"/>
  </si>
  <si>
    <t>CBX46</t>
  </si>
  <si>
    <t>Array Design REF</t>
    <phoneticPr fontId="7"/>
  </si>
  <si>
    <t>GPL6102</t>
  </si>
  <si>
    <t>GPL6102</t>
    <phoneticPr fontId="7"/>
  </si>
  <si>
    <t>CHIP_HYBRIDIZATION</t>
  </si>
  <si>
    <t>Person Last Name</t>
  </si>
  <si>
    <t>Person Email</t>
  </si>
  <si>
    <t>454CAGE_step2</t>
    <phoneticPr fontId="7"/>
  </si>
  <si>
    <t>454CAGE_step1</t>
    <phoneticPr fontId="7"/>
  </si>
  <si>
    <t>RIKEN_ChIP_PU.1_1_PMA_96h_ChIP</t>
  </si>
  <si>
    <t>RIKEN_ChIP_PolII_1_PMA_0h_ChIP</t>
    <phoneticPr fontId="7"/>
  </si>
  <si>
    <t>RIKEN_ChIP_PolII_1_PMA_96h_ChIP</t>
    <phoneticPr fontId="7"/>
  </si>
  <si>
    <t>RIKEN_ChIP_PU.1_2</t>
    <phoneticPr fontId="7"/>
  </si>
  <si>
    <t>RIKEN_ChIP_SP1_1</t>
    <phoneticPr fontId="7"/>
  </si>
  <si>
    <t>Person Phone</t>
  </si>
  <si>
    <t>Person Address</t>
  </si>
  <si>
    <t>GeneChip Human Tiling 1.0R Array Set, Chip[1-14]</t>
    <phoneticPr fontId="7"/>
  </si>
  <si>
    <t>CHIP_FILE_TRANSFER</t>
    <phoneticPr fontId="7"/>
  </si>
  <si>
    <t>RIKEN_ChIP_SP1_1_PMA_0h_ChIP</t>
  </si>
  <si>
    <t>CAR206</t>
    <phoneticPr fontId="7"/>
  </si>
  <si>
    <t>ILLUMINA_IMAGE_ANALYSIS</t>
    <phoneticPr fontId="7"/>
  </si>
  <si>
    <t>AFAAK[0000001-0327328]</t>
    <phoneticPr fontId="7"/>
  </si>
  <si>
    <t>AFAAL[0000001-0456381]</t>
    <phoneticPr fontId="7"/>
  </si>
  <si>
    <t>AFAAM[0000001-0436519]</t>
    <phoneticPr fontId="7"/>
  </si>
  <si>
    <t>CAR[217-230]</t>
    <phoneticPr fontId="7"/>
  </si>
  <si>
    <t>nucleic_acid_extraction</t>
    <phoneticPr fontId="7"/>
  </si>
  <si>
    <t>transfect</t>
    <phoneticPr fontId="7"/>
  </si>
  <si>
    <t>compound_based_treatment</t>
    <phoneticPr fontId="7"/>
  </si>
  <si>
    <t>grow</t>
    <phoneticPr fontId="7"/>
  </si>
  <si>
    <t>lot5</t>
  </si>
  <si>
    <t>lot4</t>
  </si>
  <si>
    <t>lot4</t>
    <phoneticPr fontId="7"/>
  </si>
  <si>
    <t>RIKEN_ChIP_H3K9Ac_2_PMA_0h</t>
  </si>
  <si>
    <t>RIKEN_ChIP_PU.1_1_PMA_0h</t>
  </si>
  <si>
    <t>CHIP_FILE_TRANSFER</t>
    <phoneticPr fontId="7"/>
  </si>
  <si>
    <t>CHIP_NORMALIZATION</t>
    <phoneticPr fontId="7"/>
  </si>
  <si>
    <t>CHIP_IMAGE_ANALYSIS</t>
    <phoneticPr fontId="7"/>
  </si>
  <si>
    <t>CHIP_SCANNING</t>
    <phoneticPr fontId="7"/>
  </si>
  <si>
    <t>AFAAB[0000001-0191814]</t>
    <phoneticPr fontId="7"/>
  </si>
  <si>
    <t>ILLUMINA_QUANTILE_NORMALIZATION</t>
    <phoneticPr fontId="7"/>
  </si>
  <si>
    <t>Characteristic[GEO]</t>
    <phoneticPr fontId="7"/>
  </si>
  <si>
    <t>CAR216</t>
  </si>
  <si>
    <t>CAR215</t>
    <phoneticPr fontId="7"/>
  </si>
  <si>
    <t>biological_replicate;technical_replicate</t>
    <phoneticPr fontId="7"/>
  </si>
  <si>
    <t>GeneChip Human Tiling 2.0R Array Set, Chip[1-7]</t>
    <phoneticPr fontId="7"/>
  </si>
  <si>
    <t>ParameterValue[antibody_detail]</t>
    <phoneticPr fontId="7"/>
  </si>
  <si>
    <t>07-352, Upstate</t>
    <phoneticPr fontId="7"/>
  </si>
  <si>
    <t>Characteristic[CIBEX]</t>
    <phoneticPr fontId="7"/>
  </si>
  <si>
    <t>ILLUMINA_HYBRIDIZATION</t>
    <phoneticPr fontId="7"/>
  </si>
  <si>
    <t>ILLUMINA_SCANNING</t>
    <phoneticPr fontId="7"/>
  </si>
  <si>
    <t>DNAName</t>
  </si>
  <si>
    <t>RIKEN_ChIP_SP1_2_PMA_96h_ChIP</t>
  </si>
  <si>
    <t>RIKEN_ChIP_H3K9Ac_1_PMA_0h</t>
    <phoneticPr fontId="7"/>
  </si>
  <si>
    <t>RIKEN_ChIP_PolII_1_PMA_0h</t>
    <phoneticPr fontId="7"/>
  </si>
  <si>
    <t>RIKEN_ChIP_H3K9Ac_1_PMA_0h_ChIP_CTL_Hyb1</t>
    <phoneticPr fontId="7"/>
  </si>
  <si>
    <t>AFAAA[0000001-0543260]</t>
    <phoneticPr fontId="7"/>
  </si>
  <si>
    <t>quantile_normalization</t>
    <phoneticPr fontId="7"/>
  </si>
  <si>
    <t>labeling</t>
    <phoneticPr fontId="7"/>
  </si>
  <si>
    <t>FactorValue [hours after PMA stimulation]</t>
    <phoneticPr fontId="7"/>
  </si>
  <si>
    <t>hours after PMA stimulation</t>
    <phoneticPr fontId="7"/>
  </si>
  <si>
    <t>feature_extraction</t>
    <phoneticPr fontId="7"/>
  </si>
  <si>
    <t>RIKEN_ChIP_H3K9Ac_1</t>
    <phoneticPr fontId="7"/>
  </si>
  <si>
    <t>RIKEN_ChIP_H3K9Ac_2</t>
  </si>
  <si>
    <t>RIKEN_ChIP_PolII_1</t>
    <phoneticPr fontId="7"/>
  </si>
  <si>
    <t>RIKEN_ChIP_PU.1_1</t>
    <phoneticPr fontId="7"/>
  </si>
  <si>
    <t>HHA</t>
    <phoneticPr fontId="7"/>
  </si>
  <si>
    <t>HHB</t>
    <phoneticPr fontId="7"/>
  </si>
  <si>
    <t>HHE</t>
    <phoneticPr fontId="7"/>
  </si>
  <si>
    <t>The transcriptional network that controls growth arrest and differentiation in a human myeloid leukemia cell line</t>
    <phoneticPr fontId="7"/>
  </si>
  <si>
    <t>Protocol Description</t>
    <phoneticPr fontId="7"/>
  </si>
  <si>
    <t>SDRF-* sheet in this file</t>
    <phoneticPr fontId="7"/>
  </si>
  <si>
    <t>siRNA</t>
    <phoneticPr fontId="7"/>
  </si>
  <si>
    <t>CAR[207-213]</t>
    <phoneticPr fontId="7"/>
  </si>
  <si>
    <t>RIKEN_ChIP_H3K9Ac_1_PMA_0h_ChIP_CTL_Hyb3</t>
    <phoneticPr fontId="7"/>
  </si>
  <si>
    <t>RIKEN_ChIP_H3K9Ac_1_PMA_0h_ChIP_Hyb1</t>
    <phoneticPr fontId="7"/>
  </si>
  <si>
    <t>AFAAR[0000001-0391757]</t>
    <phoneticPr fontId="7"/>
  </si>
  <si>
    <t>ILLUMINA_QUANTILE_NORMALIZATION</t>
    <phoneticPr fontId="7"/>
  </si>
  <si>
    <t>DataName</t>
    <phoneticPr fontId="7"/>
  </si>
  <si>
    <t>SampleName</t>
    <phoneticPr fontId="7"/>
  </si>
  <si>
    <t>Quality Control Type</t>
  </si>
  <si>
    <t>lot1</t>
    <phoneticPr fontId="7"/>
  </si>
  <si>
    <t>SP1</t>
    <phoneticPr fontId="7"/>
  </si>
  <si>
    <t>Cel files were Analyzed using the Affymetrix TAS analysis software. a P-value was computed at each probe position by assessing the excess of signal intensities detected by probes located within ± 200 bp in the treatment relative to the control sample by wilcoxon rank sum test.</t>
    <phoneticPr fontId="7"/>
  </si>
  <si>
    <t>MO</t>
    <phoneticPr fontId="7"/>
  </si>
  <si>
    <t>CEBPD</t>
    <phoneticPr fontId="7"/>
  </si>
  <si>
    <t>ZNF238</t>
    <phoneticPr fontId="7"/>
  </si>
  <si>
    <t>UHRF1</t>
    <phoneticPr fontId="7"/>
  </si>
  <si>
    <t>IRF8</t>
    <phoneticPr fontId="7"/>
  </si>
  <si>
    <t>AFAAN[0000001-0499442]</t>
    <phoneticPr fontId="7"/>
  </si>
  <si>
    <t>RIKEN_ChIP_PU.1_2_PMA_96h</t>
  </si>
  <si>
    <t>RIKEN_ChIP_SP1_1_PMA_96h</t>
  </si>
  <si>
    <t>CHIP_NORMALIZATION</t>
    <phoneticPr fontId="7"/>
  </si>
  <si>
    <t>Cel files (raw data) were genereted using Affymetrix GCOS software.</t>
    <phoneticPr fontId="7"/>
  </si>
  <si>
    <t>Arrays were scanned using an Affymetrix GeneChip Scanner 3000.</t>
    <phoneticPr fontId="7"/>
  </si>
  <si>
    <t>Biotinylated DNA was hybridized to the arrays. The arrays were washed, and stained according to standard Affymetrix procedures.</t>
    <phoneticPr fontId="7"/>
  </si>
  <si>
    <t>Experimental Factor Name</t>
  </si>
  <si>
    <t>RIKEN_KD_series1_NFKB1_lot1_RNA</t>
    <phoneticPr fontId="7"/>
  </si>
  <si>
    <t>siRNA target</t>
    <phoneticPr fontId="7"/>
  </si>
  <si>
    <t>ILLUMINA_SCANNING</t>
    <phoneticPr fontId="7"/>
  </si>
  <si>
    <t>GPL6102</t>
    <phoneticPr fontId="7"/>
  </si>
  <si>
    <t>ILLUMINA_HYBRIDIZATION</t>
    <phoneticPr fontId="7"/>
  </si>
  <si>
    <t>SampleName</t>
    <phoneticPr fontId="7"/>
  </si>
  <si>
    <t>RIKEN_ChIP_PolII_1_PMA_0h_ChIP_CTL</t>
  </si>
  <si>
    <t>AFAAC[0000001-0474745]</t>
    <phoneticPr fontId="7"/>
  </si>
  <si>
    <t>AFAAD[0000001-0353461]</t>
    <phoneticPr fontId="7"/>
  </si>
  <si>
    <t>AFAAG[0000001-0349448]</t>
    <phoneticPr fontId="7"/>
  </si>
  <si>
    <t>AFAAH[0000001-0425524]</t>
    <phoneticPr fontId="7"/>
  </si>
  <si>
    <t>RIKEN_ChIP_H3K9Ac_1_PMA_0h_ChIP_Hyb2</t>
    <phoneticPr fontId="7"/>
  </si>
  <si>
    <t>RIKEN_ChIP_H3K9Ac_1_PMA_0h_ChIP_Hyb3</t>
    <phoneticPr fontId="7"/>
  </si>
  <si>
    <t>RIKEN_ChIP_H3K9Ac_2_PMA_0h_ChIP_Hyb2</t>
    <phoneticPr fontId="7"/>
  </si>
  <si>
    <t>HybridizationName</t>
    <phoneticPr fontId="7"/>
  </si>
  <si>
    <t>ProtocolREF</t>
    <phoneticPr fontId="7"/>
  </si>
  <si>
    <t xml:space="preserve">THP-1.5 cells were cross-linked with 1% formaldehyde for 10 min and cells were collected by  centrifugation and washed twice in cold 1 x PBS. The cells were sonicated for 5~7 min with a Branson 450 Sonicator to shear the chromatin. </t>
    <phoneticPr fontId="7"/>
  </si>
  <si>
    <t>RawFile</t>
    <phoneticPr fontId="7"/>
  </si>
  <si>
    <t>RIKEN_ChIP_SP1_2</t>
    <phoneticPr fontId="7"/>
  </si>
  <si>
    <t>H3K9Ac</t>
    <phoneticPr fontId="7"/>
  </si>
  <si>
    <t>PolII</t>
    <phoneticPr fontId="7"/>
  </si>
  <si>
    <t>SP1</t>
    <phoneticPr fontId="7"/>
  </si>
  <si>
    <t>MAPPING</t>
    <phoneticPr fontId="7"/>
  </si>
  <si>
    <t>TAG_EXTRACTION</t>
    <phoneticPr fontId="7"/>
  </si>
  <si>
    <t>RIKEN_ChIP_Prom_PMA_0h_ChIP_CTL</t>
    <phoneticPr fontId="7"/>
  </si>
  <si>
    <t>PU.1</t>
    <phoneticPr fontId="7"/>
  </si>
  <si>
    <t>AFAAJ[0000001-0285303]</t>
    <phoneticPr fontId="7"/>
  </si>
  <si>
    <t>Characteristic[CIBEX]</t>
    <phoneticPr fontId="7"/>
  </si>
  <si>
    <t>RIKEN_ChIP_H3K9Ac_1_PMA_96h_ChIP_Hyb1</t>
    <phoneticPr fontId="7"/>
  </si>
  <si>
    <t>RIKEN_KD_series1</t>
    <phoneticPr fontId="7"/>
  </si>
  <si>
    <t>lot2</t>
    <phoneticPr fontId="7"/>
  </si>
  <si>
    <t>lot1</t>
    <phoneticPr fontId="7"/>
  </si>
  <si>
    <t>CEBPB</t>
    <phoneticPr fontId="7"/>
  </si>
  <si>
    <t>lot4</t>
    <phoneticPr fontId="7"/>
  </si>
  <si>
    <t>lot2</t>
    <phoneticPr fontId="7"/>
  </si>
  <si>
    <t>CEBPB</t>
    <phoneticPr fontId="7"/>
  </si>
  <si>
    <t>siRNA</t>
    <phoneticPr fontId="7"/>
  </si>
  <si>
    <t>RIKEN_KD_series1</t>
    <phoneticPr fontId="7"/>
  </si>
  <si>
    <t>lot5</t>
    <phoneticPr fontId="7"/>
  </si>
  <si>
    <t>LMO2</t>
    <phoneticPr fontId="7"/>
  </si>
  <si>
    <t>siRNA</t>
    <phoneticPr fontId="7"/>
  </si>
  <si>
    <t>RIKEN_KD_series1</t>
    <phoneticPr fontId="7"/>
  </si>
  <si>
    <t>lot2</t>
    <phoneticPr fontId="7"/>
  </si>
  <si>
    <t>lot1</t>
    <phoneticPr fontId="7"/>
  </si>
  <si>
    <t>RIKEN_ChIP_H3K9Ac_2_PMA_0h_ChIP_Hyb3</t>
    <phoneticPr fontId="7"/>
  </si>
  <si>
    <t>RIKEN_ChIP_H3K9Ac_2_PMA_96h_ChIP_Hyb1</t>
    <phoneticPr fontId="7"/>
  </si>
  <si>
    <t>RIKEN_ChIP_H3K9Ac_2_PMA_96h_ChIP_Hyb2</t>
    <phoneticPr fontId="7"/>
  </si>
  <si>
    <t>RIKEN_ChIP_H3K9Ac_2_PMA_96h_ChIP_Hyb3</t>
    <phoneticPr fontId="7"/>
  </si>
  <si>
    <t>PMA_STIMULATION</t>
    <phoneticPr fontId="7"/>
  </si>
  <si>
    <t>THP1_CULTIVATE</t>
    <phoneticPr fontId="7"/>
  </si>
  <si>
    <t>Protocol Name</t>
    <phoneticPr fontId="7"/>
  </si>
  <si>
    <t>The intensities in the cel file were linearly scaled so that median intensity value is equal to the 500. The scaled data were normalized using quantile normalization. The normalization was achieved in both treatment and control groups together.</t>
    <phoneticPr fontId="7"/>
  </si>
  <si>
    <t>RIKEN_KD_series1</t>
    <phoneticPr fontId="7"/>
  </si>
  <si>
    <t>lot2</t>
    <phoneticPr fontId="7"/>
  </si>
  <si>
    <t>lot1</t>
    <phoneticPr fontId="7"/>
  </si>
  <si>
    <t>lot3</t>
    <phoneticPr fontId="7"/>
  </si>
  <si>
    <t>ILLUMINA_QUANTILE_NORMALIZATION</t>
    <phoneticPr fontId="7"/>
  </si>
  <si>
    <t>ILLUMINA_QUANTILE_NORMALIZATION</t>
    <phoneticPr fontId="7"/>
  </si>
  <si>
    <t>ILLUMINA_QUANTILE_NORMALIZATION</t>
    <phoneticPr fontId="7"/>
  </si>
  <si>
    <t>Characteristic[GEO]</t>
    <phoneticPr fontId="7"/>
  </si>
  <si>
    <t>GFI1</t>
    <phoneticPr fontId="7"/>
  </si>
  <si>
    <t>lot5</t>
    <phoneticPr fontId="7"/>
  </si>
  <si>
    <t>RUNX1</t>
    <phoneticPr fontId="7"/>
  </si>
  <si>
    <t>siRNA</t>
    <phoneticPr fontId="7"/>
  </si>
  <si>
    <t>RIKEN_KD_series1</t>
    <phoneticPr fontId="7"/>
  </si>
  <si>
    <t>lot2</t>
    <phoneticPr fontId="7"/>
  </si>
  <si>
    <t>454seq</t>
    <phoneticPr fontId="7"/>
  </si>
  <si>
    <t>FOXJ3</t>
    <phoneticPr fontId="7"/>
  </si>
  <si>
    <t>FOXP1</t>
    <phoneticPr fontId="7"/>
  </si>
  <si>
    <t>FOXD1</t>
    <phoneticPr fontId="7"/>
  </si>
  <si>
    <t>lot4</t>
    <phoneticPr fontId="7"/>
  </si>
  <si>
    <t>TCFL5</t>
    <phoneticPr fontId="7"/>
  </si>
  <si>
    <t>CBFB</t>
    <phoneticPr fontId="7"/>
  </si>
  <si>
    <t>MYBL2</t>
    <phoneticPr fontId="7"/>
  </si>
  <si>
    <t>F4-THP1</t>
    <phoneticPr fontId="7"/>
  </si>
  <si>
    <t>T-21, Santa-cruz</t>
    <phoneticPr fontId="7"/>
  </si>
  <si>
    <t>07-645, Upstate</t>
  </si>
  <si>
    <t>8WG16, Abcam</t>
    <phoneticPr fontId="7"/>
  </si>
  <si>
    <t>lot2</t>
    <phoneticPr fontId="7"/>
  </si>
  <si>
    <t>RIKEN_ChIP_H3K9Ac_1_PMA_0h_ChIP</t>
    <phoneticPr fontId="7"/>
  </si>
  <si>
    <t>ParameterValue[antibody]</t>
    <phoneticPr fontId="7"/>
  </si>
  <si>
    <t>CBX48</t>
    <phoneticPr fontId="7"/>
  </si>
  <si>
    <t>CBX43</t>
    <phoneticPr fontId="7"/>
  </si>
  <si>
    <t>Characteristic[CIBEX]</t>
  </si>
  <si>
    <t>RIKEN_ChIP_PolII_1_PMA_96h_ChIP_Hyb2</t>
    <phoneticPr fontId="7"/>
  </si>
  <si>
    <t>RIKEN_ChIP_PU.1_1_PMA_96h</t>
  </si>
  <si>
    <t>Experiment Description</t>
  </si>
  <si>
    <t>Public Release Date</t>
  </si>
  <si>
    <t>Replicate Term Source REF</t>
  </si>
  <si>
    <t>Replicate Type</t>
  </si>
  <si>
    <t>Quality Control Term Source REF</t>
  </si>
  <si>
    <t>Each unit in a concatamer consists of the following ordered sub-units: a-b-c-t-a, where a = XmaJI restriction site, b = barcode sequence indicating time point, c = MmeI recognition site for producing the CAGE tag, t = tag sequence. During tag extraction, sequences containing one or more undetermined bases (“N”) were discarded from further analysis. An in-house analysis program was used to find instances of a-b-c-t-a and the reverse complement counterpart a'-t'-c'-b'-a'. Only units containing perfect matches to XmaJI, MmeI and barcode sub-units, and tag lengths of between (and including) 18-24 bp, were extracted.</t>
    <phoneticPr fontId="7"/>
  </si>
  <si>
    <t>RIKEN_ChIP_H3K9Ac_2_PMA_96h_ChIP</t>
    <phoneticPr fontId="7"/>
  </si>
  <si>
    <t>ILLUMINA_LABELING</t>
    <phoneticPr fontId="7"/>
  </si>
  <si>
    <t>siRNA</t>
    <phoneticPr fontId="7"/>
  </si>
  <si>
    <t>ILLUMINA_IMAGE_ANALYSIS</t>
    <phoneticPr fontId="7"/>
  </si>
  <si>
    <t>siRNA</t>
    <phoneticPr fontId="7"/>
  </si>
  <si>
    <t>RIKEN_KD_series1</t>
    <phoneticPr fontId="7"/>
  </si>
  <si>
    <t>lot5</t>
    <phoneticPr fontId="7"/>
  </si>
  <si>
    <t>SPI1</t>
    <phoneticPr fontId="7"/>
  </si>
  <si>
    <t>RIKEN_ChIP_H3K9Ac_1_PMA_0h_ChIP</t>
    <phoneticPr fontId="7"/>
  </si>
  <si>
    <t>RIKEN_ChIP_H3K9Ac_1_PMA_96h_ChIP</t>
    <phoneticPr fontId="7"/>
  </si>
  <si>
    <t>ParameterValue[hour]</t>
    <phoneticPr fontId="7"/>
  </si>
  <si>
    <t>SourceName</t>
    <phoneticPr fontId="7"/>
  </si>
  <si>
    <t>TRIZOL_RNA_EXTRACTION</t>
  </si>
  <si>
    <t>RIKEN_ChIP_H3K9Ac_1_PMA_96h_ChIP</t>
    <phoneticPr fontId="7"/>
  </si>
  <si>
    <t>RIKEN_ChIP_H3K9Ac_2_PMA_0h_ChIP</t>
    <phoneticPr fontId="7"/>
  </si>
  <si>
    <t>PMA_STIMULATION</t>
    <phoneticPr fontId="7"/>
  </si>
  <si>
    <t>RIKEN_KD_series1</t>
    <phoneticPr fontId="7"/>
  </si>
  <si>
    <t>lot5</t>
    <phoneticPr fontId="7"/>
  </si>
  <si>
    <t>EGR1</t>
    <phoneticPr fontId="7"/>
  </si>
  <si>
    <t>E2F1</t>
    <phoneticPr fontId="7"/>
  </si>
  <si>
    <t>lot3</t>
    <phoneticPr fontId="7"/>
  </si>
  <si>
    <t>lot4.5</t>
    <phoneticPr fontId="7"/>
  </si>
  <si>
    <t>SPI1</t>
    <phoneticPr fontId="7"/>
  </si>
  <si>
    <t>lot1</t>
    <phoneticPr fontId="7"/>
  </si>
  <si>
    <t>NRAS</t>
    <phoneticPr fontId="7"/>
  </si>
  <si>
    <t>NFYA</t>
    <phoneticPr fontId="7"/>
  </si>
  <si>
    <t>GATA2</t>
    <phoneticPr fontId="7"/>
  </si>
  <si>
    <t>NFKB1</t>
    <phoneticPr fontId="7"/>
  </si>
  <si>
    <t>SP1</t>
    <phoneticPr fontId="7"/>
  </si>
  <si>
    <t>CHIP</t>
    <phoneticPr fontId="7"/>
  </si>
  <si>
    <t>lot4</t>
    <phoneticPr fontId="7"/>
  </si>
  <si>
    <t>YY1</t>
    <phoneticPr fontId="7"/>
  </si>
  <si>
    <t>lot1</t>
    <phoneticPr fontId="7"/>
  </si>
  <si>
    <t>lot5</t>
    <phoneticPr fontId="7"/>
  </si>
  <si>
    <t>IRX3</t>
    <phoneticPr fontId="7"/>
  </si>
  <si>
    <t>CEBPG</t>
    <phoneticPr fontId="7"/>
  </si>
  <si>
    <t>siRNA</t>
    <phoneticPr fontId="7"/>
  </si>
  <si>
    <t>RIKEN_KD_series1</t>
    <phoneticPr fontId="7"/>
  </si>
  <si>
    <t>lot2</t>
    <phoneticPr fontId="7"/>
  </si>
  <si>
    <t>lot1</t>
    <phoneticPr fontId="7"/>
  </si>
  <si>
    <t>lot5</t>
    <phoneticPr fontId="7"/>
  </si>
  <si>
    <t>CEBPA</t>
    <phoneticPr fontId="7"/>
  </si>
  <si>
    <t>lot3</t>
    <phoneticPr fontId="7"/>
  </si>
  <si>
    <t>Experimental Factor Term Source REF</t>
  </si>
  <si>
    <t>lot4</t>
    <phoneticPr fontId="7"/>
  </si>
  <si>
    <t>SREBP1</t>
    <phoneticPr fontId="7"/>
  </si>
  <si>
    <t>CAGE-1</t>
  </si>
  <si>
    <t>ILLUMINA_LABELING</t>
    <phoneticPr fontId="7"/>
  </si>
  <si>
    <t>RIKEN_KD_series1</t>
    <phoneticPr fontId="7"/>
  </si>
  <si>
    <t>lot2</t>
    <phoneticPr fontId="7"/>
  </si>
  <si>
    <t>lot1</t>
    <phoneticPr fontId="7"/>
  </si>
  <si>
    <t>ILLUMINA_IMAGE_ANALYSIS</t>
    <phoneticPr fontId="7"/>
  </si>
  <si>
    <t>CHIP_CONTROL</t>
    <phoneticPr fontId="7"/>
  </si>
  <si>
    <t>CHIP</t>
    <phoneticPr fontId="7"/>
  </si>
  <si>
    <t>ILLUMINA_QUANTILE_NORMALIZATION</t>
    <phoneticPr fontId="7"/>
  </si>
  <si>
    <t>CAGE-1</t>
    <phoneticPr fontId="7"/>
  </si>
  <si>
    <t>siRNA</t>
    <phoneticPr fontId="7"/>
  </si>
  <si>
    <t>Hybridization Name</t>
    <phoneticPr fontId="7"/>
  </si>
  <si>
    <t>Array Design REF</t>
    <phoneticPr fontId="7"/>
  </si>
  <si>
    <t>ProtocolREF</t>
    <phoneticPr fontId="7"/>
  </si>
  <si>
    <t>AFAAE[0000001-0270208]</t>
    <phoneticPr fontId="7"/>
  </si>
  <si>
    <t>RIKEN_ChIP_H3K9Ac_1_PMA_96h_ChIP_Hyb2</t>
    <phoneticPr fontId="7"/>
  </si>
  <si>
    <t>RIKEN_ChIP_H3K9Ac_1_PMA_96h_ChIP_Hyb3</t>
    <phoneticPr fontId="7"/>
  </si>
  <si>
    <t>RIKEN_ChIP_SP1_2_PMA_96h</t>
  </si>
  <si>
    <t>RIKEN_ChIP_PU.1_1_PMA_0h_ChIP</t>
  </si>
  <si>
    <t>RIKEN_ChIP_PU.1_2_PMA_0h_ChIP</t>
  </si>
  <si>
    <t>siRNA</t>
    <phoneticPr fontId="7"/>
  </si>
  <si>
    <t xml:space="preserve">The human monocytic cell line THP-1 throughout a time course of differentiation was profiled by deepCAGE together with microarray and ChIP/chip analysis.  Systematic siRNA knockdown of 52 key transcription factors are perfomed, with following micorarray analysis. </t>
    <phoneticPr fontId="7"/>
  </si>
  <si>
    <t>ILLUMINA_HYBRIDIZATION</t>
    <phoneticPr fontId="7"/>
  </si>
  <si>
    <t>ILLUMINA_LABELING</t>
    <phoneticPr fontId="7"/>
  </si>
  <si>
    <t>ILLUMINA_QUANTILE_NORMALIZATION</t>
    <phoneticPr fontId="7"/>
  </si>
  <si>
    <t>GPL6102</t>
    <phoneticPr fontId="7"/>
  </si>
  <si>
    <t>ILLUMINA_HYBRIDIZATION</t>
    <phoneticPr fontId="7"/>
  </si>
  <si>
    <t>ILLUMINA_LABELING</t>
    <phoneticPr fontId="7"/>
  </si>
  <si>
    <t>ILLUMINA_QUANTILE_NORMALIZATION</t>
    <phoneticPr fontId="7"/>
  </si>
  <si>
    <t>THP-1.5 cells were cross-linked with 1% formaldehyde for 10 min and cells were collected by  centrifugation and washed twice in cold 1 x PBS. The cells were sonicated for 5~7 min with a Branson 450 Sonicator to shear the chromatin. Complexes containing DNA were immunoprecipitated with the antibody</t>
    <phoneticPr fontId="7"/>
  </si>
  <si>
    <t>ILLUMINA_SCANNING</t>
    <phoneticPr fontId="7"/>
  </si>
  <si>
    <t>lot1</t>
    <phoneticPr fontId="7"/>
  </si>
  <si>
    <t>lot5</t>
    <phoneticPr fontId="7"/>
  </si>
  <si>
    <t>MXI1</t>
    <phoneticPr fontId="7"/>
  </si>
  <si>
    <t>ILLUMINA_SCANNING</t>
    <phoneticPr fontId="7"/>
  </si>
  <si>
    <t>ILLUMINA_HYBRIDIZATION</t>
    <phoneticPr fontId="7"/>
  </si>
  <si>
    <t>image_acquisition</t>
    <phoneticPr fontId="7"/>
  </si>
  <si>
    <t>hybridization</t>
    <phoneticPr fontId="7"/>
  </si>
  <si>
    <t>SampleName</t>
    <phoneticPr fontId="7"/>
  </si>
  <si>
    <t>ProtocolREF</t>
    <phoneticPr fontId="7"/>
  </si>
  <si>
    <t>FactoreValue [siRNA target]</t>
    <phoneticPr fontId="7"/>
  </si>
  <si>
    <t>ParameterValue[lot]</t>
    <phoneticPr fontId="7"/>
  </si>
  <si>
    <t>ParameterValue[target]</t>
    <phoneticPr fontId="7"/>
  </si>
  <si>
    <t>SourceName</t>
    <phoneticPr fontId="7"/>
  </si>
  <si>
    <t>AFAAF[0000001-0513982]</t>
    <phoneticPr fontId="7"/>
  </si>
  <si>
    <t>The CAGE (cap analysis gene expression) tags are obtained by sequencing concatemers of DNA tags deriving from the initial 20/21 nucleotides from 5' end mRNAs, prepared in accordance to Shiraki et al. (Proc Natl Acad Sci U S A. 100, 15776-81, 2003).
At first step, full-length cDNAs were selected with the Cap-Trapper. Next, a specific linker (Linker1, which contains the ClassIIs restriction enzyme site MmeI) was ligated to the cDNA. Linker1 may contain extra 5 bp sequences tag, and 15 of such different sequences tags were used to tag different starting RNA samples. Then the second strand of cDNA synthesized. Resulting double-stranded cDNAs were cleaved by the restriction enzyme MmeI and a second linker (Linker2) was ligated to the 2 bp overhang at the MmeI cleaved site, to produce a 5' 20/21 tag having two linkers at both sides. The ligation products were separated from unmodified DNA with magnetic beads. The 5' end cDNA tags were released from the beads, and the DNA fragments were amplified in a PCR step by using the two linker-specific primers (Primer1 (uni-PCR), Primer2 (MmeI-PCR)). The desired 32-37 bp tags were purified and ligated to form concatemers, and then the concatemer were fractionated and ligated to the plasmid ZErO-1. The ligations were finally electroporated into DH10b cells (Invitrogen) and obtained plasmids were sequenced with forward primers essentially as described with minor modifications to use zeocin for selection of recombinants. Each CAGE tag comprises short sequences of about 20 bp derived from the 5' end of a full-length cDNA. The length of a CAGE tag may vary due to the limited specificity of MmeI. Note that up to 70% of the CAGE tags may have an unspecific G in the first position at the 5' end.
Linker1: "Upper oligonucleotide GN6": biotin-agagagagacctcgagtaactataacggtcctaaggtagcgacctagg (5 bp) tccgacGNNNNN and "Upper oligonucleotide N6": biotin-agagagagacctcgagtaactataacggtcctaaggtagcgacctagg (5 bp) tccgacNNNNNN were mixed. "Lower oligonucleotide": phosphate group-gtcgga (5 bp) cctaggtcgctaccttaggaccgttatagttactcgaggtctctctct-NH2
Linker2: "Upper-XmaJI": Pi-cctaggtcaggactcttctatagtgtcacctaaagacacacacac -NH2 "Lower-XmaJI": gtgtgtgtgtctttaggtgacactatagaagagtcctgacctaggNN
Primer1 (uni-PCR): 5'-biotin-GTGTGTGTGTCTTTAGGTGACACTA-3'
Primer2 (MmeI-PCR): 5'-biotin-AGAGAGAGACCTCGAGTAACTATAA-3'</t>
    <phoneticPr fontId="7"/>
  </si>
  <si>
    <t>CAGE-2</t>
  </si>
  <si>
    <t>CAGE-2</t>
    <phoneticPr fontId="7"/>
  </si>
  <si>
    <t>CAGE-4</t>
  </si>
  <si>
    <t>CAGE-4</t>
    <phoneticPr fontId="7"/>
  </si>
  <si>
    <t>CAGE-5</t>
  </si>
  <si>
    <t>CAGE-5</t>
    <phoneticPr fontId="7"/>
  </si>
  <si>
    <t>The CAGE (cap analysis gene expression) tags are obtained by sequencing concatemers of DNA tags deriving from the initial 20/21 nucleotides from 5' end mRNAs, prepared in accordance to Shiraki et al. (Proc Natl Acad Sci U S A. 100, 15776-81, 2003).
At first step, full-length cDNAs were selected with the Cap-Trapper. Next, a specific linker (Linker1, which contains the ClassIIs restriction enzyme site MmeI) was ligated to the cDNA. Linker1 may contain extra 5 bp sequences tag, and 15 of such different sequences tags were used to tag different starting RNA samples. Then the second strand of cDNA synthesized. Resulting double-stranded cDNAs were cleaved by the restriction enzyme MmeI and a second linker (Linker2) was ligated to the 2 bp overhang at the MmeI cleaved site, to produce a 5' 20/21 tag having two linkers at both sides. The ligation products were separated from unmodified DNA with magnetic beads. The 5' end cDNA tags were released from the beads, and the DNA fragments were amplified in a PCR step by using the two linker-specific primers (Primer1 (uni-PCR), Primer2 (MmeI-PCR)). The desired 32-37 bp tags were purified and ligated to form concatemers, and then the concatemer were fractionated and ligated to the plasmid ZErO-2. The ligations were finally electroporated into DH10b cells (Invitrogen) and obtained plasmids were sequenced with forward primers essentially as described with minor modifications to use kanamycin for selection of recombinants. Each CAGE tag comprises short sequences of about 20 bp derived from the 5' end of a full-length cDNA. The length of a CAGE tag may vary due to the limited specificity of MmeI. Note that up to 70% of the CAGE tags may have an unspecific G in the first position at the 5' end.
Linker1: "Upper oligonucleotide GN6": biotin-agagagagacctcgagtaactataacggtcctaaggtagcgacctagg (5 bp) tccgacGNNNNN and "Upper oligonucleotide N6": biotin-agagagagacctcgagtaactataacggtcctaaggtagcgacctagg (5 bp) tccgacNNNNNN were mixed. "Lower oligonucleotide": phosphate group-gtcgga (5 bp) cctaggtcgctaccttaggaccgttatagttactcgaggtctctctct-NH2
Linker2: "Upper-XmaJI": Pi-cctaggtcaggactcttctatagtgtcacctaaagacacacacac -NH2 "Lower-XmaJI": gtgtgtgtgtctttaggtgacactatagaagagtcctgacctaggNN
Primer1 (uni-PCR): 5'-biotin-GTGTGTGTGTCTTTAGGTGACACTA-3'
Primer2 (MmeI-PCR): 5'-biotin-AGAGAGAGACCTCGAGTAACTATAA-3'</t>
    <phoneticPr fontId="7"/>
  </si>
  <si>
    <t>The CAGE (cap analysis gene expression) tags are obtained by sequencing concatemers of DNA tags deriving from the initial 20/21 nucleotides from 5' end mRNAs, prepared in accordance to Shiraki et al. (Proc Natl Acad Sci U S A. 100, 15776-81, 2003).
At first step, full-length cDNAs were selected with the Cap-Trapper. Next, a specific linker (Linker1, which contains the ClassIIs restriction enzyme site MmeI) was ligated to the cDNA. Linker1 may contain extra 5 bp sequences tag, and 15 of such different sequences tags were used to tag different starting RNA samples. Then the second strand of cDNA synthesized. Resulting double-stranded cDNAs were cleaved by the restriction enzyme MmeI and a second linker (Linker2) was ligated to the 2 bp overhang at the MmeI cleaved site, to produce a 5' 20/21 tag having two linkers at both sides. The ligation products were separated from unmodified DNA with magnetic beads. The 5' end cDNA tags were released from the beads, and the DNA fragments were amplified in a PCR step by using the two linker-specific primers (Primer1 (uni-short-PCR), Primer2 (MmeI-short-PCR)). The desired 32-37 bp tags were purified and ligated to form concatemers by adding 454 adaptors A/B (1/20 amount of tags) to tags as described in the original publication (Nature. 437,376-80,2005). The sample was purified with GFX column to eliminate short concatemers. Then the library was sequenced with Genome Sequencer FLX System. Each CAGE tag comprises short sequences of about 20 bp derived from the 5' end of a full-length cDNA. The length of a CAGE tag may vary due to the limited specificity of MmeI. Note that up to 70% of the CAGE tags may have an unspecific G in the first position at the 5' end.
Linker1: "Upper oligonucleotide GN6": biotin-agagagagacctcgagtaactataacggtcctaaggtagcgacctagg (5 bp) tccgacGNNNNN and "Upper oligonucleotide N6": biotin-agagagagacctcgagtaactataacggtcctaaggtagcgacctagg (5 bp) tccgacNNNNNN were mixed. "Lower oligonucleotide": phosphate group-gtcgga (5 bp) cctaggtcgctaccttaggaccgttatagttactcgaggtctctctct-NH2
Linker2: "Upper-XmaJI": Pi-cctaggtcaggactcttctatagtgtcacctaaagacacacacac -NH2 "Lower-XmaJI": gtgtgtgtgtctttaggtgacactatagaagagtcctgacctaggNN
Primer1 (uni-short-PCR): 5'-biotin-GGTGACACTATAGAAGAGTCCTG-3'
Primer2 (MmeI-short-PCR): 5'-biotin-CGGTCCTAAGGTAGCGACCTAG-3'</t>
    <phoneticPr fontId="7"/>
  </si>
  <si>
    <t>The CAGE (cap analysis gene expression) tags are obtained by sequencing concatemers of DNA tags deriving from the initial 20/21 nucleotides from 5' end mRNAs, prepared in accordance to Shiraki et al. (Proc Natl Acad Sci U S A. 100, 15776-81, 2003).
At first step, full-length cDNAs were selected with the Cap-Trapper. Next, a specific linker (Linker1, which contains the ClassIIs restriction enzyme site MmeI) was ligated to the cDNA. Linker1 may contain extra 5 bp sequences tag, and 15 of such different sequences tags were used to tag different starting RNA samples. Then the second strand of cDNA synthesized. Resulting double-stranded cDNAs were cleaved by the restriction enzyme MmeI and a second linker (Linker2) was ligated to the 2 bp overhang at the MmeI cleaved site, to produce a 5' 20/21 tag having two linkers at both sides. The ligation products were separated from unmodified DNA with magnetic beads. The 5' end cDNA tags were released from the beads, and the DNA fragments were amplified in a PCR step by using the two linker-specific primers (Primer1 (uni-PCR), Primer2 (MmeI-PCR)). The desired 37 bp tags were purified and ligated to form concatemers, and then the concatemer were fractionated(100-350 bp) and ligated to the plasmid ZErO-2. The ligations were finally electroporated into DH10b cells (Invitrogen). Then the colonies grown on solid medium were collected and the plasmid were extracted. The concatemers in the plasmid were amplified in a PCR stem by using the two-vector specific primers (Primer3 (CAGE amplify F1) and Primer4 (CAGE amplify R1)). The 454 adaptors were ligated to the amplified concatemer. Each CAGE tag comprises short sequences of about 20 bp derived from the 5' end of a full-length cDNA. The length of a CAGE tag may vary due to the limited specificity of MmeI. Note that up to 70% of the CAGE tags may have an unspecific G in the first position at the 5' end.
Linker1: "Upper oligonucleotide GN6": 5'-biotin-agagagagacctcgagtaactataacggtcctaaggtagcgacctagg (5 bp) tccgacGNNNNN-3' and "Upper oligonucleotide N6": 5'-biotin-agagagagacctcgagtaactataacggtcctaaggtagcgacctagg (5 bp) tccgacNNNNNN-3' were mixed. "Lower oligonucleotide": 5'-P-gtcgga (5 bp) cctaggtcgctaccttaggaccgttatagttactcgaggtctctctct-NH2-3'
Linker2: "Upper-XmaJI": 5'-P-cctaggtcaggactcttctatagtgtcacctaaagacacacacac-NH2-3' "Lower-XmaJI": 5'-gtgtgtgtgtctttaggtgacactatagaagagtcctgacctaggNN-3'
Primer1 (uni-PCR): 5'-biotin-GTGTGTGTGTCTTTAGGTGACACTA-3'
Primer2 (MmeI-PCR): 5'-biotin-AGAGAGAGACCTCGAGTAACTATAA-3'
Primer3 (CAGE-amplify-F1): 5'-P-CGCTCGAGCATGCATCTAG-3'
Primer4 (CAGE-amplify-R1): 5'-P-GCGAATTGGGCCCTCTAG-3'</t>
    <phoneticPr fontId="7"/>
  </si>
  <si>
    <t>number_of_1stPCR_tubes; number_of_1stPCR_cycles; amount_of_cDNA_tags; number_of_2ndPCR_tubes; number_of_2ndPCR_cycles; amount_of_tags_for_XmaJI_cut; amount_of_ligated_CAGE_tags</t>
    <phoneticPr fontId="7"/>
  </si>
  <si>
    <t>Characteristic[tissue_id]</t>
  </si>
  <si>
    <t>Characteristic[tissue_type]</t>
  </si>
  <si>
    <t>Characteristic[dev_stage_id]</t>
  </si>
  <si>
    <t>Characteristic[days.of.dev_stage]</t>
  </si>
  <si>
    <t>Characteristic[development.dimensions]</t>
  </si>
  <si>
    <t>Characteristic[cell_line_id]</t>
  </si>
  <si>
    <t>Characteristic[cell_line_name]</t>
  </si>
  <si>
    <t>blood</t>
  </si>
  <si>
    <t>1 year</t>
  </si>
  <si>
    <t>NA</t>
  </si>
  <si>
    <t>TIB-202 THP-1</t>
  </si>
  <si>
    <t>NA</t>
    <phoneticPr fontId="7"/>
  </si>
  <si>
    <t>Characteristic[condition_name]</t>
  </si>
  <si>
    <t>Characteristic[condition_name]</t>
    <phoneticPr fontId="7"/>
  </si>
  <si>
    <t>Characteristic[rna_sample_id]</t>
  </si>
  <si>
    <t>cultured 1 hour after PMA</t>
  </si>
  <si>
    <t>cultured 4 hours after PMA</t>
  </si>
  <si>
    <t>cultured 12 hours after PMA</t>
  </si>
  <si>
    <t>cultured 24 hours after PMA</t>
    <phoneticPr fontId="7"/>
  </si>
  <si>
    <t>cultured 96 hours after PMA and then 0 hours after LPS stimulation</t>
  </si>
  <si>
    <t>untreated cells</t>
  </si>
  <si>
    <t>Characteristic[collaboration_name]</t>
  </si>
  <si>
    <t>Characteristic[collaboration_name]</t>
    <phoneticPr fontId="7"/>
  </si>
  <si>
    <t>Characteristic[comment]</t>
  </si>
  <si>
    <t>Characteristic[comment]</t>
    <phoneticPr fontId="7"/>
  </si>
  <si>
    <t>David Hume, Univ. of Queensland</t>
  </si>
  <si>
    <t>experimental_name:RIKEN_cell_1st,rna_batch_name:LOT-No.2</t>
  </si>
  <si>
    <t>experimental_name:RIKEN_cell_3rd,rna_batch_name:LOT-No.4</t>
  </si>
  <si>
    <t>experimental_name:RIKEN_cell_6th,rna_batch_name:LOT-No.7</t>
  </si>
  <si>
    <t xml:space="preserve">The cDNA synthesis is performed with [RNA_amount] ug of total RNA and [RT_primer] with M-MLV Reverse Transcriptase RNase H Minus, Point Mutant (Promega) in the presence of trehalose and sorbitol. Full-length cDNA is selected with cap-trapper. A sample-specific linker, containing a recognition site for XmaJI and a [barcode_sequence] (5bp) and the class II restriction enzyme MmeI (see notes below), is ligated to the single-strand cDNA.
After ligation, we quantify the amount of [house_keeping_gene] with qRT-PCR. According to the results, we pool the samples with [mixed_ratio] into one tube. The cDNA is filtered by S400 spun column to eliminate the linker dimers. Then, the 2nd strand synthesis is performed, and the resulting cDNA is filtered by S400 spun column again to eliminate extra primers and ethanol precipitated.
The double-stranded cDNA was cleaved with MmeI. After purification (ProK, Phe/Chl, EtOH precipitation), 2nd linker (see notes below) is ligated to the CAGE tag. The CAGE tags are separated from unmodified DNA with streptavidin magnetic beads. The CAGE tags were released from streptavidin beads with excess biotin, filtered by G50 culumn, ethanol precipitated and dissolved with 0.1x TE buffer.
Note 1: Sample-specifc linker. A sample-specific linker is prepared in the following steps: "upper oligonucleotide GN5" and "upper oligonucleotide N6" are mixed with a ratio 4:1, and the result is mixed with "lower oligonucleotide" with a ratio 1:1.
 upper oligonucleotide GN5 sequence:
 biotin-agagagagacctcgagtaactataacggtcctaaggtagcgacctagg[barcode_sequence]tccgacGNNNNN
 upper oligonucleotide N6 sequence:
 biotin- agagagagacctcgagtaactataacggtcctaaggtagcgacctagg[barcode_sequence]tccgacNNNNNN
 lower oligonucleotide sequence:
 Pi-gtcggaxxxxxcctaggtcgctaccttaggaccgttatagttactcgaggtctctctct-NH2)
Note 2: 2nd linker.
 upper oligonucleotide sequence:
 cctaggtcaggactcttctatagtgtcacctaaagacacacacac-NH2
 lower oligonucleotide sequence:
 gtgtgtgtgtctttaggtgacactatagaagagtcctgacctaggNN
Note 3: barcode_id. [barcode_id] is an internal ID for [barcode_sequence]. </t>
    <phoneticPr fontId="7"/>
  </si>
  <si>
    <t>RCB-0702 WI-38</t>
  </si>
  <si>
    <t>AJAAG0000001-AJAAG0072692</t>
  </si>
  <si>
    <t>HBZ</t>
  </si>
  <si>
    <t>RCB-0806 Jurkat</t>
  </si>
  <si>
    <t>ABAAB0000001-ABAAB0349735</t>
  </si>
  <si>
    <t>H22-BA</t>
  </si>
  <si>
    <t>TAGGTCCGA</t>
  </si>
  <si>
    <t>HBY</t>
  </si>
  <si>
    <t>Dione Kampa (Affymetrix)</t>
  </si>
  <si>
    <t>HB-8065 Hep G2</t>
  </si>
  <si>
    <t>ABAAA0000001-ABAAA0345530</t>
  </si>
  <si>
    <t>H21-BA</t>
  </si>
  <si>
    <t>1st-BG</t>
  </si>
  <si>
    <t>9 weeks</t>
  </si>
  <si>
    <t>AJABX0000001-AJABX0053006</t>
  </si>
  <si>
    <t>TAGGTTCCTTCCGA</t>
  </si>
  <si>
    <t>HEA</t>
  </si>
  <si>
    <t>ViroGen#011-T-6W-TR</t>
  </si>
  <si>
    <t>6 weeks</t>
  </si>
  <si>
    <t>AJABW0000001-AJABW0093987</t>
  </si>
  <si>
    <t>H61-BA</t>
  </si>
  <si>
    <t>TAGGTTGCATCCGA</t>
  </si>
  <si>
    <t>HDW</t>
  </si>
  <si>
    <t>ViroGen#011-Lv-12W-TR</t>
  </si>
  <si>
    <t>AJABV0000001-AJABV0041468</t>
  </si>
  <si>
    <t>HDV</t>
  </si>
  <si>
    <t>ViroGen#011-Lv-9W-TR</t>
  </si>
  <si>
    <t>AJABU0000001-AJABU0078873</t>
  </si>
  <si>
    <t>HDU</t>
  </si>
  <si>
    <t>ViroGen#011-Lv-6W-TR</t>
  </si>
  <si>
    <t>AJABT0000001-AJABT0080433</t>
  </si>
  <si>
    <t>HDT</t>
  </si>
  <si>
    <t>ViroGen#011-Lu-12W-TR</t>
  </si>
  <si>
    <t>lung</t>
  </si>
  <si>
    <t>AJABS0000001-AJABS0036701</t>
  </si>
  <si>
    <t>HDS</t>
  </si>
  <si>
    <t>ViroGen#011-Lu-9W-TR</t>
  </si>
  <si>
    <t>AJABR0000001-AJABR0031662</t>
  </si>
  <si>
    <t>HDR</t>
  </si>
  <si>
    <t>ViroGen#011-Lu-6W-TR</t>
  </si>
  <si>
    <t>AJABQ0000001-AJABQ0117595</t>
  </si>
  <si>
    <t>H57-BA</t>
  </si>
  <si>
    <t>H51-BA</t>
  </si>
  <si>
    <t>HDA</t>
  </si>
  <si>
    <t>clontech#636512 (64028-1)</t>
  </si>
  <si>
    <t>15-25 years</t>
  </si>
  <si>
    <t>adipose</t>
  </si>
  <si>
    <t>AJABD0000001-AJABD0013499</t>
  </si>
  <si>
    <t>HBG</t>
  </si>
  <si>
    <t>normal (tube PA29 diff#1,2,3)</t>
  </si>
  <si>
    <t>ABAAJ0000001-ABAAJ0074930</t>
  </si>
  <si>
    <t>H33-BA</t>
  </si>
  <si>
    <t>HBF</t>
  </si>
  <si>
    <t>Characteristic[sublib_id]</t>
  </si>
  <si>
    <t>H93-CA</t>
  </si>
  <si>
    <t>I02-CA</t>
  </si>
  <si>
    <t>I03-CA</t>
  </si>
  <si>
    <t>thymus</t>
  </si>
  <si>
    <t>AJABC0000001-AJABC0030663</t>
  </si>
  <si>
    <t>HCZ</t>
  </si>
  <si>
    <t>clontech#636501 (64016-1)</t>
  </si>
  <si>
    <t>15-61 years</t>
  </si>
  <si>
    <t>adrenal gland</t>
  </si>
  <si>
    <t>AJABB0000001-AJABB0245607</t>
  </si>
  <si>
    <t>HCY</t>
  </si>
  <si>
    <t>BioChain#R1234260</t>
  </si>
  <si>
    <t>testis</t>
  </si>
  <si>
    <t>AJABA0000001-AJABA0011273</t>
  </si>
  <si>
    <t>HCX</t>
  </si>
  <si>
    <t>BioChain#R1234035</t>
  </si>
  <si>
    <t>21 years</t>
  </si>
  <si>
    <t>AJAAZ0000001-AJAAZ0035818</t>
  </si>
  <si>
    <t>cultured 96 hours after PMA and then 12 hours after LPS stimulation</t>
  </si>
  <si>
    <t>TAGGCATTGTCCGA</t>
  </si>
  <si>
    <t>preadipocyte_before_adipose_differentiation_induction:mPA_Ind.2</t>
  </si>
  <si>
    <t>2 days after adipogenic induction</t>
  </si>
  <si>
    <t>AAADV0000001-AAADV0064187</t>
  </si>
  <si>
    <t>CGG</t>
  </si>
  <si>
    <t>AJACC0000001-AJACC0189328</t>
  </si>
  <si>
    <t>TAGGGTTACTCCGA</t>
  </si>
  <si>
    <t>HEN</t>
  </si>
  <si>
    <t>cytoplasmic RNA</t>
  </si>
  <si>
    <t>AJACB0000001-AJACB0177934</t>
  </si>
  <si>
    <t>treated with retinoic acid for 96 hours</t>
  </si>
  <si>
    <t>U-937-1</t>
  </si>
  <si>
    <t>AJAAB0000001-AJAAB0042080</t>
  </si>
  <si>
    <t>HAB</t>
  </si>
  <si>
    <t>U937-1 VitD3l, (this cell line was established in Uppsala, Sweden)</t>
  </si>
  <si>
    <t>1,25 alpha-Dihydroxicholecalciferol (VitD3) stimulation</t>
  </si>
  <si>
    <t>treated with VitD3 for 96 hours</t>
  </si>
  <si>
    <t>AJAAA0000001-AJAAA0105227</t>
  </si>
  <si>
    <t>HAA</t>
  </si>
  <si>
    <t>AJAAF0000001-AJAAF0029542</t>
  </si>
  <si>
    <t>H42-BA</t>
  </si>
  <si>
    <t>HBU</t>
  </si>
  <si>
    <t>H64-BA</t>
  </si>
  <si>
    <t>HCV</t>
  </si>
  <si>
    <t>stratagene#735490</t>
  </si>
  <si>
    <t>50 years</t>
  </si>
  <si>
    <t>parietal cortex</t>
  </si>
  <si>
    <t>AJAAY0000001-AJAAY0108465</t>
  </si>
  <si>
    <t>HCT</t>
  </si>
  <si>
    <t>stratagene#735476</t>
  </si>
  <si>
    <t>occipital cortex</t>
  </si>
  <si>
    <t>AJAAX0000001-AJAAX0052681</t>
  </si>
  <si>
    <t>HCS</t>
  </si>
  <si>
    <t>stratagene#735459</t>
  </si>
  <si>
    <t>71 years</t>
  </si>
  <si>
    <t>frontal cortex</t>
  </si>
  <si>
    <t>AJAAW0000001-AJAAW0032177</t>
  </si>
  <si>
    <t>HCR</t>
  </si>
  <si>
    <t>stratagene#735005</t>
  </si>
  <si>
    <t>72 years</t>
  </si>
  <si>
    <t>AJAAV0000001-AJAAV0094446</t>
  </si>
  <si>
    <t>H49-BA</t>
  </si>
  <si>
    <t>HCP</t>
  </si>
  <si>
    <t>clontech#636535 (64103-1)</t>
  </si>
  <si>
    <t>16-70 years</t>
  </si>
  <si>
    <t>cerebellum</t>
  </si>
  <si>
    <t>AJAAU0000001-AJAAU0011248</t>
  </si>
  <si>
    <t>HCO</t>
  </si>
  <si>
    <t>clontech#636530 (64098-1)</t>
  </si>
  <si>
    <t>cultured 96 hours after PMA and then 24 hours after LPS stimulation</t>
  </si>
  <si>
    <t>ViroGen#011-T-9W-TR</t>
  </si>
  <si>
    <t>TAGGATTGGTCCGA</t>
  </si>
  <si>
    <t>HFM</t>
  </si>
  <si>
    <t>RNA_EXTRACTION</t>
  </si>
  <si>
    <t>MDM( monocyte derived macrophages) control</t>
  </si>
  <si>
    <t>monocyte were differentiated for 6 days in IMDM+ 10%FCS+ 10000U/ml CSF-1</t>
  </si>
  <si>
    <t>differentiated for 6 days in CSF-1</t>
  </si>
  <si>
    <t>UNDEFINED_CELL_LINE</t>
  </si>
  <si>
    <t>AJACP0000001-AJACP0684661</t>
  </si>
  <si>
    <t>TAGGAATAGTCCGA</t>
  </si>
  <si>
    <t>TAGGGTAAGTCCGA</t>
  </si>
  <si>
    <t>cultured 96 hours after PMA and then 2 hours after LPS stimulation</t>
  </si>
  <si>
    <t>AJABE0000001-AJABE0120057</t>
  </si>
  <si>
    <t>H52-BA</t>
  </si>
  <si>
    <t>HDB</t>
  </si>
  <si>
    <t>BioChain#R1234003-250</t>
  </si>
  <si>
    <t>27 years</t>
  </si>
  <si>
    <t>032-AA</t>
  </si>
  <si>
    <t>031-AA</t>
  </si>
  <si>
    <t>027-AA</t>
  </si>
  <si>
    <t>026-AA</t>
  </si>
  <si>
    <t>023-AA</t>
  </si>
  <si>
    <t>SIP (Siah-interacting protein) knocked out mouse.</t>
  </si>
  <si>
    <t>serum-starved cells were irradiated at 20 Gy and released into complete media for 24 hours</t>
  </si>
  <si>
    <t xml:space="preserve">14.5 days </t>
  </si>
  <si>
    <t>body (-head and whole gut)</t>
  </si>
  <si>
    <t>C57BL/6J * Sv129</t>
  </si>
  <si>
    <t>AAADL0000001-AAADL0105201</t>
  </si>
  <si>
    <t>CFV</t>
  </si>
  <si>
    <t>020-AA</t>
  </si>
  <si>
    <t>TAGGATTATTCCGA</t>
  </si>
  <si>
    <t>AJAAI0000001-AJAAI0146607</t>
  </si>
  <si>
    <t>HCB</t>
  </si>
  <si>
    <t>adrenal neuroblastoma</t>
  </si>
  <si>
    <t>RCB-0687 KP-N-NS</t>
  </si>
  <si>
    <t>AJAAH0000001-AJAAH0065022</t>
  </si>
  <si>
    <t>HCA</t>
  </si>
  <si>
    <t>AAAEG0000001-AAAEG0031604</t>
  </si>
  <si>
    <t>093-AA</t>
  </si>
  <si>
    <t>IH</t>
  </si>
  <si>
    <t xml:space="preserve">18 days </t>
  </si>
  <si>
    <t>H15-BA</t>
  </si>
  <si>
    <t>HBC</t>
  </si>
  <si>
    <t>epididymidis</t>
  </si>
  <si>
    <t>ABABD0000001-ABABD0010632</t>
  </si>
  <si>
    <t>HBB</t>
  </si>
  <si>
    <t>mammary gland</t>
  </si>
  <si>
    <t>ABABG0000001-ABABG0024354</t>
  </si>
  <si>
    <t>HBA</t>
  </si>
  <si>
    <t>prostate</t>
  </si>
  <si>
    <t>ID</t>
  </si>
  <si>
    <t xml:space="preserve">14 days </t>
  </si>
  <si>
    <t>016-AA</t>
  </si>
  <si>
    <t>GL</t>
  </si>
  <si>
    <t>H40-BA</t>
  </si>
  <si>
    <t>HAT</t>
  </si>
  <si>
    <t>large intestine</t>
  </si>
  <si>
    <t>014-AA</t>
  </si>
  <si>
    <t>HAW</t>
  </si>
  <si>
    <t>renal artery</t>
  </si>
  <si>
    <t>TNFa treated ( tube PLA1#9,10,11,12)</t>
  </si>
  <si>
    <t>processed lipoaspirate</t>
  </si>
  <si>
    <t>ABAAH0000001-ABAAH0069492</t>
  </si>
  <si>
    <t>HBE</t>
  </si>
  <si>
    <t>DHT treated ( tube PLA1#5,6,7,8)</t>
  </si>
  <si>
    <t>ABAAI0000001-ABAAI0048328</t>
  </si>
  <si>
    <t>HBD</t>
  </si>
  <si>
    <t>normal, tube PLA1#1,2,3,4</t>
  </si>
  <si>
    <t>ABAAR0000001-ABAAR0014605</t>
  </si>
  <si>
    <t>HBS</t>
  </si>
  <si>
    <t>malignancy</t>
  </si>
  <si>
    <t>pancreas</t>
  </si>
  <si>
    <t>ABABA0000001-ABABA0100977</t>
  </si>
  <si>
    <t>H28-BA</t>
  </si>
  <si>
    <t>HBQ</t>
  </si>
  <si>
    <t>ABABB0000001-ABABB0055212</t>
  </si>
  <si>
    <t>HBP</t>
  </si>
  <si>
    <t>normal, oho human</t>
  </si>
  <si>
    <t>ABABM0000001-ABABM0025571</t>
  </si>
  <si>
    <t>H06-BA</t>
  </si>
  <si>
    <t>HAZ</t>
  </si>
  <si>
    <t>urinary bladder</t>
  </si>
  <si>
    <t>ABABL0000001-ABABL0029329</t>
  </si>
  <si>
    <t>HAX</t>
  </si>
  <si>
    <t>ureter</t>
  </si>
  <si>
    <t>ABABJ0000001-ABABJ0033204</t>
  </si>
  <si>
    <t>HDQ</t>
  </si>
  <si>
    <t>ViroGen#011-B-12W-TR</t>
  </si>
  <si>
    <t>brain</t>
  </si>
  <si>
    <t>H62-BA</t>
  </si>
  <si>
    <t>HEQ</t>
  </si>
  <si>
    <t>Yasuhiro Tomaru(GSC)</t>
  </si>
  <si>
    <t>nuclear RNA</t>
  </si>
  <si>
    <t>RCB-1648 Hep G2</t>
  </si>
  <si>
    <t>15 years</t>
  </si>
  <si>
    <t>liver</t>
  </si>
  <si>
    <t>AJACD0000001-AJACD0198266</t>
  </si>
  <si>
    <t>H59-BA</t>
  </si>
  <si>
    <t>HEP</t>
  </si>
  <si>
    <t>SK-N-AS</t>
  </si>
  <si>
    <t>bone marrow</t>
  </si>
  <si>
    <t>AJAAJ0000001-AJAAJ0065700</t>
  </si>
  <si>
    <t>HCC</t>
  </si>
  <si>
    <t>TAGGGTATCTCCGA</t>
  </si>
  <si>
    <t>culture medium: RPMI-1640, 10%FCS, PC/SM</t>
  </si>
  <si>
    <t>JCRB-0134 MCF-7</t>
  </si>
  <si>
    <t>cultured 96 hours after PMA and then 4 hours after LPS stimulation</t>
  </si>
  <si>
    <t>CGI</t>
  </si>
  <si>
    <t>preadipocyte_before_adipose_differentiation_induction:mPA_Ind.4</t>
  </si>
  <si>
    <t>4 days after adipogenic induction</t>
  </si>
  <si>
    <t>AAADW0000001-AAADW0040547</t>
  </si>
  <si>
    <t>CGH</t>
  </si>
  <si>
    <t>6 days after adipogenic induction</t>
  </si>
  <si>
    <t>ddY</t>
  </si>
  <si>
    <t>2 hours after IFN-gamma stimulation</t>
  </si>
  <si>
    <t>AAADC0000001-AAADC0039534</t>
  </si>
  <si>
    <t>CDY</t>
  </si>
  <si>
    <t>BMM (macrophage) LPS 21h, cytoplasmic RNA</t>
  </si>
  <si>
    <t>LPS (Lipopolysaccharide) stimulation</t>
  </si>
  <si>
    <t>21 hours after LPS stimulation</t>
  </si>
  <si>
    <t>HEM</t>
  </si>
  <si>
    <t>AJACA0000001-AJACA0104039</t>
  </si>
  <si>
    <t>U937-1 ATRA, (this cell line was established in Uppsala, Sweden)</t>
  </si>
  <si>
    <t>Patrik Georgii-Hemming (KI)</t>
  </si>
  <si>
    <t>retinoic acid (RA) stimulation</t>
  </si>
  <si>
    <t>preadipocyte_before_adipose_differentiation_induction:mPA_0</t>
  </si>
  <si>
    <t>AAADU0000001-AAADU0046564</t>
  </si>
  <si>
    <t>119-BA</t>
  </si>
  <si>
    <t>CGF</t>
  </si>
  <si>
    <t>U937-1 control, (this cell line was established in Uppsala, Sweden)</t>
  </si>
  <si>
    <t>Characteristic[accession.No]</t>
  </si>
  <si>
    <t>Characteristic[sequencer]</t>
  </si>
  <si>
    <t>LibraryName</t>
  </si>
  <si>
    <t>122-BA</t>
  </si>
  <si>
    <t>CGE</t>
  </si>
  <si>
    <t>Parameter[tag2_seq_id]</t>
  </si>
  <si>
    <t>Characteristic[rna_lib_id]</t>
  </si>
  <si>
    <t>ExtractName</t>
  </si>
  <si>
    <t>mutant, Huntington's disease (HD), 109-1 RNA MUT</t>
  </si>
  <si>
    <t>Parameter[primer_id]</t>
  </si>
  <si>
    <t>Parameter[tag2_sequence]</t>
  </si>
  <si>
    <t>Characteristic[collaboration_id]</t>
  </si>
  <si>
    <t>Characteristic[sample_treatment]</t>
  </si>
  <si>
    <t>UNDEFINED_TISSUE</t>
  </si>
  <si>
    <t>oho human</t>
  </si>
  <si>
    <t>Shimada (Yokohama City Univ)</t>
  </si>
  <si>
    <t>ABABF0000001-ABABF0125171</t>
  </si>
  <si>
    <t>H37-BA</t>
  </si>
  <si>
    <t>Parameter[vector_name]</t>
  </si>
  <si>
    <t>Parameter[plasmid_vector_id]</t>
  </si>
  <si>
    <t>Parameter[second_primer_name]</t>
  </si>
  <si>
    <t>Parameter[second_primer_id]</t>
  </si>
  <si>
    <t>Parameter[primer_name]</t>
  </si>
  <si>
    <t>AJAAE0000001-AJAAE0069120</t>
  </si>
  <si>
    <t>H45-BA</t>
  </si>
  <si>
    <t>HBN</t>
  </si>
  <si>
    <t>AJABP0000001-AJABP0067145</t>
  </si>
  <si>
    <t>HDP</t>
  </si>
  <si>
    <t>ViroGen#011-B-10W-TR</t>
  </si>
  <si>
    <t>10 weeks</t>
  </si>
  <si>
    <t>AJABZ0000001-AJABZ0024702</t>
  </si>
  <si>
    <t>H63-BA</t>
  </si>
  <si>
    <t>TAGGTGTAGTCCGA</t>
  </si>
  <si>
    <t>HEC</t>
  </si>
  <si>
    <t>ViroGen#011-T-12W-TR</t>
  </si>
  <si>
    <t>UNDEFINED_COLLABORATION</t>
  </si>
  <si>
    <t>embryo</t>
  </si>
  <si>
    <t>12 weeks</t>
  </si>
  <si>
    <t>muscle</t>
  </si>
  <si>
    <t>HFL</t>
  </si>
  <si>
    <t>unstimulated sample</t>
  </si>
  <si>
    <t>TAGGTTAGTTCCGA</t>
  </si>
  <si>
    <t>ViroGen#011-E-6W-TR</t>
  </si>
  <si>
    <t>HDE</t>
  </si>
  <si>
    <t>H69-BA</t>
  </si>
  <si>
    <t>HDH</t>
  </si>
  <si>
    <t>ViroGen#011-E-12W-TR</t>
  </si>
  <si>
    <t>ViroGen#011-E-8W-TR</t>
  </si>
  <si>
    <t>8 weeks</t>
  </si>
  <si>
    <t>AJABG0000001-AJABG0089284</t>
  </si>
  <si>
    <t>HDD</t>
  </si>
  <si>
    <t>ViroGen#011-E-7W-TR</t>
  </si>
  <si>
    <t>7 weeks</t>
  </si>
  <si>
    <t>AJABF0000001-AJABF0005060</t>
  </si>
  <si>
    <t>HDC</t>
  </si>
  <si>
    <t>AAAAC0000001-AAAAC0110857</t>
  </si>
  <si>
    <t>005-AA</t>
  </si>
  <si>
    <t>033-AA</t>
  </si>
  <si>
    <t>IJ</t>
  </si>
  <si>
    <t xml:space="preserve">16 days </t>
  </si>
  <si>
    <t>009-AA</t>
  </si>
  <si>
    <t>006-AA</t>
  </si>
  <si>
    <t>SIP knock-out MEF (after 20Gy gamma-irradiation)</t>
  </si>
  <si>
    <t>John Reed</t>
  </si>
  <si>
    <t>AAADN0000001-AAADN0023931</t>
  </si>
  <si>
    <t>CFX</t>
  </si>
  <si>
    <t>372 Bag3 KO heart(-/-)</t>
  </si>
  <si>
    <t>AAADM0000001-AAADM0063929</t>
  </si>
  <si>
    <t>CFW</t>
  </si>
  <si>
    <t>CCL</t>
  </si>
  <si>
    <t>48hr HNF3b</t>
  </si>
  <si>
    <t>transformed with HNF3b</t>
  </si>
  <si>
    <t>SIP knock-out MEF (0Gy)</t>
  </si>
  <si>
    <t>019-AA</t>
  </si>
  <si>
    <t>017-AA</t>
  </si>
  <si>
    <t>AAAEI0000001-AAAEI0012877</t>
  </si>
  <si>
    <t>008-AA</t>
  </si>
  <si>
    <t>16 days</t>
  </si>
  <si>
    <t>II</t>
  </si>
  <si>
    <t xml:space="preserve">12 days </t>
  </si>
  <si>
    <t>AAAEH0000001-AAAEH0012856</t>
  </si>
  <si>
    <t>12 days</t>
  </si>
  <si>
    <t>AAACJ0000001-AAACJ0031164</t>
  </si>
  <si>
    <t>serum-starved cells were released into complete media for 24 hours</t>
  </si>
  <si>
    <t>AAADK0000001-AAADK0134101</t>
  </si>
  <si>
    <t>CFU</t>
  </si>
  <si>
    <t>wild-type MEF (after 20Gy gammma-irradiation)</t>
  </si>
  <si>
    <t>AAAEF0000001-AAAEF0010745</t>
  </si>
  <si>
    <t>IG</t>
  </si>
  <si>
    <t xml:space="preserve">17 days </t>
  </si>
  <si>
    <t>AAAEE0000001-AAAEE0010292</t>
  </si>
  <si>
    <t>IF</t>
  </si>
  <si>
    <t>AAAED0000001-AAAED0042792</t>
  </si>
  <si>
    <t>IE</t>
  </si>
  <si>
    <t xml:space="preserve">15 days </t>
  </si>
  <si>
    <t>AAAEC0000001-AAAEC0023034</t>
  </si>
  <si>
    <t>L1 3T3 +DHT+Androgen receptor siRNA</t>
  </si>
  <si>
    <t>Salim Mottagui/Kairi Tammoja (KI)</t>
  </si>
  <si>
    <t>dihydrotestosterone(DHT) and Androgen receptor siRNA stimulation</t>
  </si>
  <si>
    <t>3 days</t>
  </si>
  <si>
    <t>diencephalon</t>
  </si>
  <si>
    <t>AAAEB0000001-AAAEB0010745</t>
  </si>
  <si>
    <t>013-AA</t>
  </si>
  <si>
    <t>GI</t>
  </si>
  <si>
    <t>0 day</t>
  </si>
  <si>
    <t>AAAEA0000001-AAAEA0011213</t>
  </si>
  <si>
    <t>058-AA</t>
  </si>
  <si>
    <t>ABAAT0000001-ABAAT0035935</t>
  </si>
  <si>
    <t>H08-BA</t>
  </si>
  <si>
    <t>HAV</t>
  </si>
  <si>
    <t>kidney</t>
  </si>
  <si>
    <t>ABAAS0000001-ABAAS0035057</t>
  </si>
  <si>
    <t>HAU</t>
  </si>
  <si>
    <t>43 years</t>
  </si>
  <si>
    <t>AJAAT0000001-AJAAT0057142</t>
  </si>
  <si>
    <t>H65-BA</t>
  </si>
  <si>
    <t>HCM</t>
  </si>
  <si>
    <t>TAGGCTAACTCCGA</t>
  </si>
  <si>
    <t>TAGGCGTAATCCGA</t>
  </si>
  <si>
    <t>H73-BA</t>
  </si>
  <si>
    <t>pZErO-2</t>
  </si>
  <si>
    <t>HES</t>
  </si>
  <si>
    <t>CAMBREX, Inc. Lot: 3F1479, culture medium: CC-3150(MEGMBulletKit), passage's number=12</t>
  </si>
  <si>
    <t>Yohei Miyagi, Kanagawa Cancer Center</t>
  </si>
  <si>
    <t>UNDEFINED_CONDITION</t>
  </si>
  <si>
    <t>CC-2551 HMEC</t>
  </si>
  <si>
    <t>58 years</t>
  </si>
  <si>
    <t>RCB-0487 CHP-134</t>
  </si>
  <si>
    <t>H43-BA</t>
  </si>
  <si>
    <t>HAC</t>
  </si>
  <si>
    <t>AAADX0000001-AAADX0044057</t>
  </si>
  <si>
    <t>AJAAO0000001-AJAAO0000054</t>
  </si>
  <si>
    <t>H48-BA</t>
  </si>
  <si>
    <t>HCH</t>
  </si>
  <si>
    <t>RCB-0989 COLO 679</t>
  </si>
  <si>
    <t>skin</t>
  </si>
  <si>
    <t>69 years</t>
  </si>
  <si>
    <t>breast</t>
  </si>
  <si>
    <t>colon carcinona</t>
  </si>
  <si>
    <t>RCB-1193 COLO-320</t>
  </si>
  <si>
    <t>AJAAK0000001-AJAAK0076068</t>
  </si>
  <si>
    <t>HCD</t>
  </si>
  <si>
    <t>colon carcinoma</t>
  </si>
  <si>
    <t>RCB-0778 CW-2</t>
  </si>
  <si>
    <t>preadipocyte_before_adipose_differentiation_induction:mPA_Ind.6</t>
  </si>
  <si>
    <t>HCE</t>
  </si>
  <si>
    <t>ABABN0000001-ABABN0145808</t>
  </si>
  <si>
    <t>AJAAC0000001-AJAAC0132129</t>
  </si>
  <si>
    <t>AAADY0000001-AAADY0037336</t>
  </si>
  <si>
    <t>CGJ</t>
  </si>
  <si>
    <t>DFAT-D1 (mouse preadipocyte)</t>
  </si>
  <si>
    <t>CCL-226 C3H/10T1/2</t>
  </si>
  <si>
    <t>C3H</t>
  </si>
  <si>
    <t>AAADD0000001-AAADD0045491</t>
  </si>
  <si>
    <t>097-AA</t>
  </si>
  <si>
    <t>CDZ</t>
  </si>
  <si>
    <t>AAADB0000001-AAADB0058672</t>
  </si>
  <si>
    <t>CDW</t>
  </si>
  <si>
    <t>LPS 4h treatment</t>
  </si>
  <si>
    <t>LPS (Lipopolysaccharide) stimulated.</t>
  </si>
  <si>
    <t>4 hours after LPS stimulation</t>
  </si>
  <si>
    <t>AAADA0000001-AAADA0043442</t>
  </si>
  <si>
    <t>CDV</t>
  </si>
  <si>
    <t>Untreated</t>
  </si>
  <si>
    <t>weight 23.6g, A (control A), control of cloned mouse</t>
  </si>
  <si>
    <t>AAABS0000001-AAABS0172068</t>
  </si>
  <si>
    <t>075-AA</t>
  </si>
  <si>
    <t>CBQ</t>
  </si>
  <si>
    <t>AAACZ0000001-AAACZ0034016</t>
  </si>
  <si>
    <t>CDU</t>
  </si>
  <si>
    <t>+DBA BMM 21h LPS+CSF-1</t>
  </si>
  <si>
    <t>plus CSF-1 plus LPS 24hr</t>
  </si>
  <si>
    <t>Timothy Ravasi, Paul Lyons, David Hume</t>
  </si>
  <si>
    <t>cultured overnight in CSF-1(macrophage growth factor), 24hrs LPS</t>
  </si>
  <si>
    <t>AAADT0000001-AAADT0027097</t>
  </si>
  <si>
    <t>cultured overnight in CSF-1(macrophage growth factor), 7 hrs LPS</t>
  </si>
  <si>
    <t>AAACX0000001-AAACX0020211</t>
  </si>
  <si>
    <t>CDS</t>
  </si>
  <si>
    <t>+DBA BMM 2h LPS+CSF-1</t>
  </si>
  <si>
    <t>AAABO0000001-AAABO0044916</t>
  </si>
  <si>
    <t>Francesca Persichetti (SISSA)</t>
  </si>
  <si>
    <t>Huntington's disease</t>
  </si>
  <si>
    <t>unknown_sex_type</t>
  </si>
  <si>
    <t>STHdhQ111</t>
  </si>
  <si>
    <t>striatal primordia</t>
  </si>
  <si>
    <t>129SvEv/CD1</t>
  </si>
  <si>
    <t>HBM</t>
  </si>
  <si>
    <t>ABABE0000001-ABABE0179630</t>
  </si>
  <si>
    <t>H27-BA</t>
  </si>
  <si>
    <t>AJAAD0000001-AJAAD0000096</t>
  </si>
  <si>
    <t>human ES cell + human feeder cell, HS181 passage's number=52, CRL-2429 passage's number=16</t>
  </si>
  <si>
    <t>Characteistic[accession.No]</t>
    <phoneticPr fontId="7"/>
  </si>
  <si>
    <t>AJACQ0000001-AJACQ0384276</t>
  </si>
  <si>
    <t>SEQUENCE</t>
  </si>
  <si>
    <t>no_use_vector</t>
  </si>
  <si>
    <t>2nd-CAGE-linker</t>
  </si>
  <si>
    <t>random</t>
  </si>
  <si>
    <t>ViroGen#011-H-12W-TR</t>
  </si>
  <si>
    <t>heart</t>
  </si>
  <si>
    <t>AJABM0000001-AJABM0040322</t>
  </si>
  <si>
    <t>HDJ</t>
  </si>
  <si>
    <t>ViroGen#011-H-9W-TR</t>
  </si>
  <si>
    <t>AJABY0000001-AJABY0036550</t>
  </si>
  <si>
    <t>TAGGCTCATTCCGA</t>
  </si>
  <si>
    <t>HEB</t>
  </si>
  <si>
    <t>AJABH0000001-AJABH0095011</t>
  </si>
  <si>
    <t>H53-BA</t>
  </si>
  <si>
    <t>DHT (final conc: 1 micro molar) treatment for 8 days</t>
  </si>
  <si>
    <t>preadipocyte</t>
  </si>
  <si>
    <t>AJABJ0000001-AJABJ0051561</t>
  </si>
  <si>
    <t>HDG</t>
  </si>
  <si>
    <t>ViroGen#011-E-10W-TR</t>
  </si>
  <si>
    <t>AJABI0000001-AJABI0086478</t>
  </si>
  <si>
    <t>HDF</t>
  </si>
  <si>
    <t>ViroGen#011-E-9W-TR</t>
  </si>
  <si>
    <t>DHT (final conc: 1 micro molar) treatment for 9 days</t>
  </si>
  <si>
    <t>ABAAE0000001-ABAAE0143179</t>
  </si>
  <si>
    <t>TNF-alpha (final conc: 100ng/ml) treatment for 2 days</t>
  </si>
  <si>
    <t>ABAAD0000001-ABAAD0067015</t>
  </si>
  <si>
    <t>HBH</t>
  </si>
  <si>
    <t>DHT treated (tube PA29 #4,5,6)</t>
  </si>
  <si>
    <t>DHT treated for 9 days</t>
  </si>
  <si>
    <t>AAAEJ0000001-AAAEJ0212805</t>
  </si>
  <si>
    <t>071-AA</t>
  </si>
  <si>
    <t>010-AA</t>
  </si>
  <si>
    <t>17.5 days</t>
  </si>
  <si>
    <t>AAACN0000001-AAACN0017572</t>
  </si>
  <si>
    <t>CCK</t>
  </si>
  <si>
    <t>36hr HNF3b</t>
  </si>
  <si>
    <t>AAACM0000001-AAACM0014742</t>
  </si>
  <si>
    <t>CCJ</t>
  </si>
  <si>
    <t>48hr EGFP</t>
  </si>
  <si>
    <t>transformed with EGFP</t>
  </si>
  <si>
    <t>AAACL0000001-AAACL0096176</t>
  </si>
  <si>
    <t>CCI</t>
  </si>
  <si>
    <t>36hr EGEP</t>
  </si>
  <si>
    <t>AAACK0000001-AAACK0156921</t>
  </si>
  <si>
    <t>40 hours under constant darkness condition</t>
  </si>
  <si>
    <t>AAAAY0000001-AAAAY0031563</t>
  </si>
  <si>
    <t>CAT</t>
  </si>
  <si>
    <t>DD mouse CT12-2, circadian rhythm</t>
  </si>
  <si>
    <t>36 hours under constant darkness condition</t>
  </si>
  <si>
    <t>AAAAX0000001-AAAAX0050054</t>
  </si>
  <si>
    <t>CAS</t>
  </si>
  <si>
    <t>DD mouse CT8-2, circadian rhythm</t>
  </si>
  <si>
    <t>32 hours under constant darkness condition</t>
  </si>
  <si>
    <t>083-AA</t>
  </si>
  <si>
    <t>CCH</t>
  </si>
  <si>
    <t>plus CSF1 plus CpG 21h</t>
  </si>
  <si>
    <t>CpG DNA(bacterial CpG-containning DNA) stimulated.</t>
  </si>
  <si>
    <t>AAADJ0000001-AAADJ0054496</t>
  </si>
  <si>
    <t>CFT</t>
  </si>
  <si>
    <t>wild-type MEF (0Gy)</t>
  </si>
  <si>
    <t>AAADI0000001-AAADI0072926</t>
  </si>
  <si>
    <t>112-BA</t>
  </si>
  <si>
    <t>CFR</t>
  </si>
  <si>
    <t>cultured overnight in CSF-1(macrophage growth factor), 7 hrs CpG</t>
  </si>
  <si>
    <t>AAACH0000001-AAACH0054520</t>
  </si>
  <si>
    <t>CCE</t>
  </si>
  <si>
    <t>AAAAT0000001-AAAAT0022123</t>
  </si>
  <si>
    <t>minus CSF1 plus CpG 21h</t>
  </si>
  <si>
    <t>DHT (final conc: 0.5 micro molar) treatment for 24hrs and 48hrs of Androgen receptor siRNA treatment</t>
  </si>
  <si>
    <t>CL-173 3T3-L1</t>
  </si>
  <si>
    <t>Null</t>
  </si>
  <si>
    <t>AAADH0000001-AAADH0015670</t>
  </si>
  <si>
    <t>cerebral cortex</t>
  </si>
  <si>
    <t>stratagene#738034</t>
  </si>
  <si>
    <t>18,19,21,24 weeks</t>
  </si>
  <si>
    <t>spleen</t>
  </si>
  <si>
    <t>FS</t>
  </si>
  <si>
    <t xml:space="preserve">20 days </t>
  </si>
  <si>
    <t>ABABV0000001-ABABV0069939</t>
  </si>
  <si>
    <t>H10-BA</t>
  </si>
  <si>
    <t>HAS</t>
  </si>
  <si>
    <t>ABAAZ0000001-ABAAZ0022849</t>
  </si>
  <si>
    <t>AJACF0000001-AJACF0049704</t>
  </si>
  <si>
    <t>sanger</t>
  </si>
  <si>
    <t>HCJ</t>
  </si>
  <si>
    <t>mammary gland, breast</t>
  </si>
  <si>
    <t>AJACE0000001-AJACE0047850</t>
  </si>
  <si>
    <t>H74-BA</t>
  </si>
  <si>
    <t>HER</t>
  </si>
  <si>
    <t>18,20 weeks</t>
  </si>
  <si>
    <t>AJAAR0000001-AJAAR0051160</t>
  </si>
  <si>
    <t>HCK</t>
  </si>
  <si>
    <t>stratagene#738009</t>
  </si>
  <si>
    <t>AJAAN0000001-AJAAN0080393</t>
  </si>
  <si>
    <t>H47-BA</t>
  </si>
  <si>
    <t>HCG</t>
  </si>
  <si>
    <t>small cell carcinoma</t>
  </si>
  <si>
    <t>RCB-0465 Lu-130</t>
  </si>
  <si>
    <t>AJAAM0000001-AJAAM0111666</t>
  </si>
  <si>
    <t>HCF</t>
  </si>
  <si>
    <t>lung carcinoma</t>
  </si>
  <si>
    <t>RCB-0098 A549</t>
  </si>
  <si>
    <t>AJAAL0000001-AJAAL0113221</t>
  </si>
  <si>
    <t>ABABR0000001-ABABR0059492</t>
  </si>
  <si>
    <t>H09-BA</t>
  </si>
  <si>
    <t>HAG</t>
  </si>
  <si>
    <t>ABABQ0000001-ABABQ0321486</t>
  </si>
  <si>
    <t>HAF</t>
  </si>
  <si>
    <t>normal mucous membrane, oho human</t>
  </si>
  <si>
    <t>rectum</t>
  </si>
  <si>
    <t>ABABP0000001-ABABP0065654</t>
  </si>
  <si>
    <t>HAE</t>
  </si>
  <si>
    <t>ABABO0000001-ABABO0030699</t>
  </si>
  <si>
    <t>HAD</t>
  </si>
  <si>
    <t>IFN-gamma BMM 2h, cytoprep</t>
  </si>
  <si>
    <t>IFN-gamma stimulated.</t>
  </si>
  <si>
    <t>076-AA</t>
  </si>
  <si>
    <t>AAABU0000001-AAABU0069339</t>
  </si>
  <si>
    <t>CBS</t>
  </si>
  <si>
    <t>weight 30.7g, 12A (control No.12A), control of cloned mouse</t>
  </si>
  <si>
    <t>224 days</t>
  </si>
  <si>
    <t>AAABT0000001-AAABT0017452</t>
  </si>
  <si>
    <t>079-AA</t>
  </si>
  <si>
    <t>CBR</t>
  </si>
  <si>
    <t>085-AA</t>
  </si>
  <si>
    <t>CBT</t>
  </si>
  <si>
    <t>weight 22.4g, B (control B), control of cloned mouse</t>
  </si>
  <si>
    <t>Teru Wakayama</t>
  </si>
  <si>
    <t>104 days</t>
  </si>
  <si>
    <t>C57BL/6J_x_DBA/2 F1</t>
  </si>
  <si>
    <t>somatosensory cortex</t>
  </si>
  <si>
    <t>062-AA</t>
  </si>
  <si>
    <t>AAAAO0000001-AAAAO0044640</t>
  </si>
  <si>
    <t>061-AA</t>
  </si>
  <si>
    <t>CAI</t>
  </si>
  <si>
    <t>visual cortex</t>
  </si>
  <si>
    <t>AAAAN0000001-AAAAN0074253</t>
  </si>
  <si>
    <t>CAG</t>
  </si>
  <si>
    <t xml:space="preserve">54 days </t>
  </si>
  <si>
    <t>AAAAM0000001-AAAAM0054286</t>
  </si>
  <si>
    <t>CAF</t>
  </si>
  <si>
    <t>weight 36.7g, T (Thuan), Fertility/Yes</t>
  </si>
  <si>
    <t>cloned mouse</t>
  </si>
  <si>
    <t>77 days</t>
  </si>
  <si>
    <t>AAABR0000001-AAABR0044479</t>
  </si>
  <si>
    <t>CBP</t>
  </si>
  <si>
    <t>cultured overnight in CSF-1(macrophage growth factor), 21 hrs LPS</t>
  </si>
  <si>
    <t>DBA</t>
  </si>
  <si>
    <t>AAACY0000001-AAACY0026166</t>
  </si>
  <si>
    <t>CDT</t>
  </si>
  <si>
    <t>+DBA BMM 7h LPS+CSF-1</t>
  </si>
  <si>
    <t>CBN</t>
  </si>
  <si>
    <t>weight 25.7g, O (Ohta)</t>
  </si>
  <si>
    <t>113 days</t>
  </si>
  <si>
    <t>143-CA</t>
  </si>
  <si>
    <t>C6</t>
  </si>
  <si>
    <t>CBM</t>
  </si>
  <si>
    <t>cultured overnight in CSF-1(macrophage growth factor), 2 hrs LPS</t>
  </si>
  <si>
    <t>AAACW0000001-AAACW0023190</t>
  </si>
  <si>
    <t>CDR</t>
  </si>
  <si>
    <t>+DBA BMM 30' LPS+CSF-1</t>
  </si>
  <si>
    <t>AAADS0000001-AAADS0018740</t>
  </si>
  <si>
    <t>CGD</t>
  </si>
  <si>
    <t>human feeder cell, passage's number=16</t>
  </si>
  <si>
    <t>CRL-2429 CCD-1112Sk</t>
  </si>
  <si>
    <t>ABAAQ0000001-ABAAQ0268395</t>
  </si>
  <si>
    <t>Lars Bjorklund, Ahrlund-Richter(KI)</t>
  </si>
  <si>
    <t>HS181 p52 + CRL-2429 CCD-1112Sk</t>
  </si>
  <si>
    <t>AJABL0000001-AJABL0052947</t>
  </si>
  <si>
    <t>HDI</t>
  </si>
  <si>
    <t>ViroGen#011-H-6W-TR</t>
  </si>
  <si>
    <t>AJABK0000001-AJABK0057397</t>
  </si>
  <si>
    <t>HDK</t>
  </si>
  <si>
    <t>STHdh+</t>
  </si>
  <si>
    <t>AAADR0000001-AAADR0039816</t>
  </si>
  <si>
    <t>113-BA</t>
  </si>
  <si>
    <t>CGB</t>
  </si>
  <si>
    <t>ABAAF0000001-ABAAF0080664</t>
  </si>
  <si>
    <t>HBJ</t>
  </si>
  <si>
    <t>normal (tube PA30 #1,2,3)</t>
  </si>
  <si>
    <t>no treatment</t>
  </si>
  <si>
    <t>ABAAG0000001-ABAAG0038560</t>
  </si>
  <si>
    <t>H34-BA</t>
  </si>
  <si>
    <t>HBI</t>
  </si>
  <si>
    <t>TNFa treated (tube PA29 #7,8)</t>
  </si>
  <si>
    <t>TNFa treated for 2 days</t>
  </si>
  <si>
    <t>ProtocolREF</t>
    <phoneticPr fontId="7"/>
  </si>
  <si>
    <t>AAAAE0000001-AAAAE0004266</t>
  </si>
  <si>
    <t>002-AA</t>
  </si>
  <si>
    <t>pZErO-1</t>
  </si>
  <si>
    <t>IP</t>
  </si>
  <si>
    <t>mixture</t>
  </si>
  <si>
    <t>20 days</t>
  </si>
  <si>
    <t>hippocampus</t>
  </si>
  <si>
    <t>C57BL/6J</t>
  </si>
  <si>
    <t>AAAAD0000001-AAAAD0017621</t>
  </si>
  <si>
    <t>000-AA</t>
  </si>
  <si>
    <t>IO</t>
  </si>
  <si>
    <t>male</t>
  </si>
  <si>
    <t>adult</t>
  </si>
  <si>
    <t>090-AA</t>
  </si>
  <si>
    <t>IN</t>
  </si>
  <si>
    <t>female</t>
  </si>
  <si>
    <t>24 hr HNF3b-EGFP</t>
  </si>
  <si>
    <t>24 hours after transfromation</t>
  </si>
  <si>
    <t>AAACQ0000001-AAACQ0060008</t>
  </si>
  <si>
    <t>CCN</t>
  </si>
  <si>
    <t>6 hr HNF3b-EGFP</t>
  </si>
  <si>
    <t>6 hours after transformation</t>
  </si>
  <si>
    <t>AAACP0000001-AAACP0014009</t>
  </si>
  <si>
    <t>CCM</t>
  </si>
  <si>
    <t>wild type</t>
  </si>
  <si>
    <t>AAACO0000001-AAACO0045849</t>
  </si>
  <si>
    <t>Characteristic[strain_id]</t>
  </si>
  <si>
    <t>069-AA</t>
  </si>
  <si>
    <t>CBD</t>
  </si>
  <si>
    <t>AAABH0000001-AAABH0155146</t>
  </si>
  <si>
    <t>CBC</t>
  </si>
  <si>
    <t>AAABG0000001-AAABG0065860</t>
  </si>
  <si>
    <t>AAABF0000001-AAABF0056525</t>
  </si>
  <si>
    <t>067-AA</t>
  </si>
  <si>
    <t>CBB</t>
  </si>
  <si>
    <t>AAABE0000001-AAABE0165434</t>
  </si>
  <si>
    <t>CBA</t>
  </si>
  <si>
    <t>CAZ</t>
  </si>
  <si>
    <t>AAABD0000001-AAABD0046464</t>
  </si>
  <si>
    <t>AAABC0000001-AAABC0064248</t>
  </si>
  <si>
    <t>CAY</t>
  </si>
  <si>
    <t>CAX</t>
  </si>
  <si>
    <t>AAABB0000001-AAABB0214769</t>
  </si>
  <si>
    <t>CAW</t>
  </si>
  <si>
    <t>AAABA0000001-AAABA0288577</t>
  </si>
  <si>
    <t>125-BA</t>
  </si>
  <si>
    <t>CAV</t>
  </si>
  <si>
    <t>DD mouse CT20-2, circadian rhythm</t>
  </si>
  <si>
    <t>AAAAW0000001-AAAAW0019136</t>
  </si>
  <si>
    <t>CAQ</t>
  </si>
  <si>
    <t>DD mouse CT0-2, circadian rhythm</t>
  </si>
  <si>
    <t>cultured overnight in CSF-1(macrophage growth factor), 21 hrs CpG</t>
  </si>
  <si>
    <t>C57BL/6</t>
  </si>
  <si>
    <t>AAACI0000001-AAACI0033248</t>
  </si>
  <si>
    <t>CCG</t>
  </si>
  <si>
    <t>plus CSF1 plus CpG 7h</t>
  </si>
  <si>
    <t>20 hours under constant darkness condition</t>
  </si>
  <si>
    <t>shortRNA_3'adaptor_tag07</t>
  </si>
  <si>
    <t>TCAATGAATT</t>
  </si>
  <si>
    <t>CAO</t>
  </si>
  <si>
    <t>DD mouse CT16-1, circadian rhythm</t>
  </si>
  <si>
    <t>21 hours after CpG DNA stimulation</t>
  </si>
  <si>
    <t>AAACG0000001-AAACG0033792</t>
  </si>
  <si>
    <t>CCD</t>
  </si>
  <si>
    <t>minus CSF1 plus CpG 7h</t>
  </si>
  <si>
    <t>HAR</t>
  </si>
  <si>
    <t>ABABU0000001-ABABU0408819</t>
  </si>
  <si>
    <t>HAQ</t>
  </si>
  <si>
    <t>ABABT0000001-ABABT0039592</t>
  </si>
  <si>
    <t>H05-BA</t>
  </si>
  <si>
    <t>HAP</t>
  </si>
  <si>
    <t>cerebrum</t>
  </si>
  <si>
    <t>stratagene#738006</t>
  </si>
  <si>
    <t>19 weeks</t>
  </si>
  <si>
    <t>AJAAP0000001-AJAAP0080059</t>
  </si>
  <si>
    <t>HCI</t>
  </si>
  <si>
    <t>stratagene#738005</t>
  </si>
  <si>
    <t>16 hours under constant darkness condition</t>
  </si>
  <si>
    <t>121-BA</t>
  </si>
  <si>
    <t>CFQ</t>
  </si>
  <si>
    <t>22 weeks</t>
  </si>
  <si>
    <t>AJAAQ0000001-AJAAQ0170109</t>
  </si>
  <si>
    <t>HAL</t>
  </si>
  <si>
    <t>ABABS0000001-ABABS0148007</t>
  </si>
  <si>
    <t>ABAAU0000001-ABAAU0049424</t>
  </si>
  <si>
    <t>HAJ</t>
  </si>
  <si>
    <t>ABAAV0000001-ABAAV0037683</t>
  </si>
  <si>
    <t>H11-BA</t>
  </si>
  <si>
    <t>HAI</t>
  </si>
  <si>
    <t>H39-BA</t>
  </si>
  <si>
    <t>HAH</t>
  </si>
  <si>
    <t>cecum</t>
  </si>
  <si>
    <t>ABAAM0000001-ABAAM0402473</t>
  </si>
  <si>
    <t>AAADG0000001-AAADG0039594</t>
  </si>
  <si>
    <t>CFP</t>
  </si>
  <si>
    <t>057-AA</t>
  </si>
  <si>
    <t>056-AA</t>
  </si>
  <si>
    <t>055-AA</t>
  </si>
  <si>
    <t>AAAAB0000001-AAAAB0009740</t>
  </si>
  <si>
    <t>001-AA</t>
  </si>
  <si>
    <t>AKAAG0000001-AKAAG0377780</t>
  </si>
  <si>
    <t>144-CA</t>
  </si>
  <si>
    <t>CGO</t>
  </si>
  <si>
    <t>060825 BMM control</t>
  </si>
  <si>
    <t>untreated control</t>
  </si>
  <si>
    <t>small intestine</t>
  </si>
  <si>
    <t>induced by 0.5mM 3-isobutyl-1-methlxanthine, 0.25 microM dexamethasone and 5 micro gram/ml insulin</t>
  </si>
  <si>
    <t>8 days after adipogenic induction</t>
  </si>
  <si>
    <t>minus CSF1 plus LPS 2h</t>
  </si>
  <si>
    <t>2 hours after LPS stimulation</t>
  </si>
  <si>
    <t>CBU</t>
  </si>
  <si>
    <t>minus CSF1 control</t>
  </si>
  <si>
    <t>AAABV0000001-AAABV0082999</t>
  </si>
  <si>
    <t>DHT (final conc: 0.5 micro molar) treatment for 24hrs</t>
  </si>
  <si>
    <t>shortRNA_3'adaptor_tag08</t>
  </si>
  <si>
    <t>TCTATGAATT</t>
  </si>
  <si>
    <t>cultured 72 hours after PMA</t>
  </si>
  <si>
    <t>shortRNA_3'adaptor_tag09</t>
  </si>
  <si>
    <t>TGTAAGAATT</t>
  </si>
  <si>
    <t>cultured 48 hours after PMA</t>
  </si>
  <si>
    <t>shortRNA_3'adaptor_tag10</t>
  </si>
  <si>
    <t>TGTTAGAATT</t>
  </si>
  <si>
    <t>cultured 24 hours after PMA</t>
  </si>
  <si>
    <t>AIAAO0000001-AIAAO0043960</t>
  </si>
  <si>
    <t>S07-CA</t>
  </si>
  <si>
    <t>AIAAN0000001-AIAAN0055094</t>
  </si>
  <si>
    <t>AIAAM0000001-AIAAM0049021</t>
  </si>
  <si>
    <t>AIAAL0000001-AIAAL0046500</t>
  </si>
  <si>
    <t>AIAAK0000001-AIAAK0074902</t>
  </si>
  <si>
    <t>AIAAJ0000001-AIAAJ0100819</t>
  </si>
  <si>
    <t>S06-CA</t>
  </si>
  <si>
    <t>CAD</t>
  </si>
  <si>
    <t xml:space="preserve">26 days </t>
  </si>
  <si>
    <t>AAAAJ0000001-AAAAJ0056940</t>
  </si>
  <si>
    <t>CAC</t>
  </si>
  <si>
    <t>AAAAI0000001-AAAAI0019356</t>
  </si>
  <si>
    <t>CAB</t>
  </si>
  <si>
    <t>in dark</t>
  </si>
  <si>
    <t>breed in dark room from embryo stage</t>
  </si>
  <si>
    <t xml:space="preserve">71 days </t>
  </si>
  <si>
    <t>AAAAL0000001-AAAAL0018100</t>
  </si>
  <si>
    <t>CAE</t>
  </si>
  <si>
    <t>AAAAK0000001-AAAAK0041805</t>
  </si>
  <si>
    <t>weight 27.8g, mB (Mizutani B)</t>
  </si>
  <si>
    <t>96 days</t>
  </si>
  <si>
    <t>AAABQ0000001-AAABQ0042079</t>
  </si>
  <si>
    <t>CBO</t>
  </si>
  <si>
    <t>weight 27.0g, mA (Mizutani A)</t>
  </si>
  <si>
    <t>AAABP0000001-AAABP0046571</t>
  </si>
  <si>
    <t>AAAAH0000001-AAAAH0075156</t>
  </si>
  <si>
    <t>CAA</t>
  </si>
  <si>
    <t>AAAAG0000001-AAAAG0036039</t>
  </si>
  <si>
    <t>AGAAA0000001-AGAAA0552486</t>
  </si>
  <si>
    <t>S04-CA</t>
  </si>
  <si>
    <t>142-CA</t>
  </si>
  <si>
    <t>141-CA</t>
  </si>
  <si>
    <t>AJABO0000001-AJABO0109755</t>
  </si>
  <si>
    <t>HDO</t>
  </si>
  <si>
    <t>ViroGen#011-B-9W-TR</t>
  </si>
  <si>
    <t>AJABN0000001-AJABN0040608</t>
  </si>
  <si>
    <t>AAACV0000001-AAACV0034436</t>
  </si>
  <si>
    <t>214(+)  Probasin Bag1 1 Long</t>
  </si>
  <si>
    <t>ABAAC0000001-ABAAC0081282</t>
  </si>
  <si>
    <t>H35-BA</t>
  </si>
  <si>
    <t>HBK</t>
  </si>
  <si>
    <t>DHT treated (tube PA30 #4,5,6)</t>
  </si>
  <si>
    <t>Salim Mottagui/Peter Arner (KI)</t>
  </si>
  <si>
    <t>DHT treated for 8 days</t>
  </si>
  <si>
    <t>SourceName</t>
  </si>
  <si>
    <t>ProtocolREF</t>
    <phoneticPr fontId="7"/>
  </si>
  <si>
    <t>ProtocolREF</t>
    <phoneticPr fontId="7"/>
  </si>
  <si>
    <t>CCT</t>
  </si>
  <si>
    <t>48hr HNF3a</t>
  </si>
  <si>
    <t>transformed with HNF3a</t>
  </si>
  <si>
    <t>probasin Transgenic mouse. BAG1 long isform expressed in prostate. Heterozygous</t>
  </si>
  <si>
    <t>10 months</t>
  </si>
  <si>
    <t>prostate gland</t>
  </si>
  <si>
    <t>AAADQ0000001-AAADQ0012592</t>
  </si>
  <si>
    <t>TAGGCTGAATCCGA</t>
  </si>
  <si>
    <t>CGA</t>
  </si>
  <si>
    <t xml:space="preserve">17.5 days </t>
  </si>
  <si>
    <t>089-AA</t>
  </si>
  <si>
    <t>088-AA</t>
  </si>
  <si>
    <t>087-AA</t>
  </si>
  <si>
    <t>072-AA</t>
  </si>
  <si>
    <t>AAADO0000001-AAADO0026872</t>
  </si>
  <si>
    <t>CFY</t>
  </si>
  <si>
    <t>372 Bag3 KO muscle(-/-)</t>
  </si>
  <si>
    <t>Bag (Bcl-2-asociated athanogene) protein 3 Knock out mouse. Homozygous</t>
  </si>
  <si>
    <t>Characteristic[dev_stage_name]</t>
  </si>
  <si>
    <t>Characteristic[strain_name]</t>
  </si>
  <si>
    <t>transformed by HNF3b(hepatic nuclear factor-3-beta)</t>
  </si>
  <si>
    <t>AAACR0000001-AAACR0039364</t>
  </si>
  <si>
    <t>CCO</t>
  </si>
  <si>
    <t>CAO liver 16 hours under constant darkness condition</t>
  </si>
  <si>
    <t>CAP liver 20 hours under constant darkness condition</t>
  </si>
  <si>
    <t>CAQ liver 24 hours under constant darkness condition</t>
  </si>
  <si>
    <t>CAS liver 32 hours under constant darkness condition</t>
  </si>
  <si>
    <t>CAT liver 36 hours under constant darkness condition</t>
  </si>
  <si>
    <t>CAU liver 40 hours under constant darkness condition</t>
  </si>
  <si>
    <t>CAV liver 44 hours under constant darkness condition</t>
  </si>
  <si>
    <t>CAW lung cloned mouse</t>
  </si>
  <si>
    <t>CAX lung cloned mouse</t>
  </si>
  <si>
    <t>CAY lung cloned mouse</t>
  </si>
  <si>
    <t>CAZ lung cloned mouse</t>
  </si>
  <si>
    <t>CBA lung cloned mouse</t>
  </si>
  <si>
    <t>CBB lung cloned mouse</t>
  </si>
  <si>
    <t>CBC lung cloned mouse</t>
  </si>
  <si>
    <t>44 hours under constant darkness condition</t>
  </si>
  <si>
    <t>BALB/c</t>
  </si>
  <si>
    <t>AAAAZ0000001-AAAAZ0046806</t>
  </si>
  <si>
    <t>081-AA</t>
  </si>
  <si>
    <t>CAU</t>
  </si>
  <si>
    <t>DD mouse CT16-2, circadian rhythm</t>
  </si>
  <si>
    <t>CBN liver cloned mouse</t>
  </si>
  <si>
    <t>Ueda, Uno(kobeRIKEN)</t>
  </si>
  <si>
    <t>24 hours under constant darkness condition</t>
  </si>
  <si>
    <t>AAAAV0000001-AAAAV0048522</t>
  </si>
  <si>
    <t>AAAAU0000001-AAAAU0029786</t>
  </si>
  <si>
    <t>080-AA</t>
  </si>
  <si>
    <t>CAP</t>
  </si>
  <si>
    <t>DD mouse CT20-1, circadian rhythm</t>
  </si>
  <si>
    <t>AJAAS0000001-AJAAS0023231</t>
  </si>
  <si>
    <t>HCL</t>
  </si>
  <si>
    <t>stratagene#738010</t>
  </si>
  <si>
    <t>20 weeks</t>
  </si>
  <si>
    <t>colon</t>
  </si>
  <si>
    <t>treated for 12 hours with 50 micro molar 1-Methyl-4-phenylpyridinium (MPP(+))</t>
  </si>
  <si>
    <t>Cell treated for 12h with 50 micro molar MPP(+) (mitochondrial neurotoxin)</t>
  </si>
  <si>
    <t>ABAAP0000001-ABAAP0023693</t>
  </si>
  <si>
    <t>H04-BA</t>
  </si>
  <si>
    <t>HAO</t>
  </si>
  <si>
    <t>ABAAO0000001-ABAAO0248911</t>
  </si>
  <si>
    <t>HAN</t>
  </si>
  <si>
    <t>ABAAN0000001-ABAAN0138842</t>
  </si>
  <si>
    <t>HAM</t>
  </si>
  <si>
    <t>AKAAE0000001-AKAAE0004620</t>
  </si>
  <si>
    <t>AAACC0000001-AAACC0030424</t>
  </si>
  <si>
    <t>CBZ</t>
  </si>
  <si>
    <t>Cell treated for 6h with 50 micro molar MPP(+) (mitochondrial neurotoxin)</t>
  </si>
  <si>
    <t>treated for 6 hours with 50 micro molar 1-Methyl-4-phenylpyridinium (MPP(+))</t>
  </si>
  <si>
    <t>6-8 weeks</t>
  </si>
  <si>
    <t>AAADZ0000001-AAADZ0096906</t>
  </si>
  <si>
    <t>120-BA</t>
  </si>
  <si>
    <t>CGK</t>
  </si>
  <si>
    <t>preadipocyte_before_adipose_differentiation_induction:mPA_Ind.8</t>
  </si>
  <si>
    <t>Yasushi Okazaki/Yagi et al., Saitama ika dai</t>
  </si>
  <si>
    <t>107-AA</t>
  </si>
  <si>
    <t>CFF</t>
  </si>
  <si>
    <t>C3H/10T1/2 +DHT(Androgen)</t>
  </si>
  <si>
    <t>dihydrotestosterone(DHT) stimulation</t>
  </si>
  <si>
    <t>CCK liver CRL-1830 Hepa 1-6 36 hours after transformation</t>
  </si>
  <si>
    <t>CCL liver CRL-1830 Hepa 1-6 48 hours after transformation</t>
  </si>
  <si>
    <t>CCM liver CRL-1830 Hepa 1-6</t>
  </si>
  <si>
    <t>CCN liver CRL-1830 Hepa 1-6 6 hours after transformation</t>
  </si>
  <si>
    <t>CCO liver CRL-1830 Hepa 1-6 24 hours after transfromation</t>
  </si>
  <si>
    <t>CCP liver CRL-1830 Hepa 1-6 48 hours after transformation</t>
  </si>
  <si>
    <t>CCS liver CRL-1830 Hepa 1-6 36 hours after transformation</t>
  </si>
  <si>
    <t>CCT liver CRL-1830 Hepa 1-6 48 hours after transformation</t>
  </si>
  <si>
    <t>CDH prostate gland</t>
  </si>
  <si>
    <t>CDQ macrophage cultured overnight in CSF-1(macrophage growth factor)</t>
  </si>
  <si>
    <t>CDR macrophage cultured overnight in CSF-1(macrophage growth factor) 30min LPS</t>
  </si>
  <si>
    <t>fraction:2-3,tag_length:25-40bp,target_rna_length:10-26bp,</t>
  </si>
  <si>
    <t>AIAAI0000001-AIAAI0087752</t>
  </si>
  <si>
    <t>AIAAH0000001-AIAAH0046376</t>
  </si>
  <si>
    <t>AIAAG0000001-AIAAG0013956</t>
  </si>
  <si>
    <t>CDU macrophage cultured overnight in CSF-1(macrophage growth factor) 21hrs LPS</t>
  </si>
  <si>
    <t>CDV macrophage</t>
  </si>
  <si>
    <t>cultured 2 hours after PMA</t>
  </si>
  <si>
    <t>AIAAF0000001-AIAAF0055261</t>
  </si>
  <si>
    <t>AIAAE0000001-AIAAE0009941</t>
  </si>
  <si>
    <t>S05-CA</t>
  </si>
  <si>
    <t>fraction:5,tag_length:58-68bp,target_rna_length:42-52bp,</t>
  </si>
  <si>
    <t>weight 32.9g, 12B (Wakayama No.12B), Fertility/Yes</t>
  </si>
  <si>
    <t>229 days</t>
  </si>
  <si>
    <t>control, wild type, 2a1 RNA WT</t>
  </si>
  <si>
    <t>cultured overnight in CSF-1(macrophage growth factor)</t>
  </si>
  <si>
    <t>AAACU0000001-AAACU0016494</t>
  </si>
  <si>
    <t>CDH</t>
  </si>
  <si>
    <t>Shin Takayama, John Reed (Burnham)</t>
  </si>
  <si>
    <t>Characteristic[disease]</t>
  </si>
  <si>
    <t>Characteristic[time_course_value]</t>
  </si>
  <si>
    <t>Characteristic[condition_id]</t>
  </si>
  <si>
    <t>probasin Transgenic mouse. BAG1 long isform transgenic negative.</t>
  </si>
  <si>
    <t>101-AA</t>
  </si>
  <si>
    <t>078-BA</t>
  </si>
  <si>
    <t>CBG</t>
  </si>
  <si>
    <t>077-AA</t>
  </si>
  <si>
    <t>AAABI0000001-AAABI0040536</t>
  </si>
  <si>
    <t>48 hours after transformation</t>
  </si>
  <si>
    <t>CRL-1830 Hepa 1-6</t>
  </si>
  <si>
    <t>C57L</t>
  </si>
  <si>
    <t>AAACT0000001-AAACT0092755</t>
  </si>
  <si>
    <t>092-AA</t>
  </si>
  <si>
    <t>CCS</t>
  </si>
  <si>
    <t>36hr HNF3a</t>
  </si>
  <si>
    <t>377 Bag3 KO muscle(+/-)</t>
  </si>
  <si>
    <t>Bag (Bcl-2-asociated athanogene) protein 3 Knock out mouse. Heterozygous</t>
  </si>
  <si>
    <t>4 weeks</t>
  </si>
  <si>
    <t>AAADP0000001-AAADP0011466</t>
  </si>
  <si>
    <t>CFZ</t>
  </si>
  <si>
    <t>377 Bag3 KO heart(+/-)</t>
  </si>
  <si>
    <t>118-BA</t>
  </si>
  <si>
    <t>CCP</t>
  </si>
  <si>
    <t>48 hr HNF3b-EGFP</t>
  </si>
  <si>
    <t>Yonehiro Matsumura(GSC)</t>
  </si>
  <si>
    <t>CFU embryo serum-starved cells were irradiated at 20 Gy and released into c</t>
  </si>
  <si>
    <t>CFV embryo serum-starved cells were released into complete media for 24 hou</t>
  </si>
  <si>
    <t>CFW embryo serum-starved cells were irradiated at 20 Gy and released into c</t>
  </si>
  <si>
    <t>CFX heart</t>
  </si>
  <si>
    <t>CFY muscle</t>
  </si>
  <si>
    <t>CFZ heart</t>
  </si>
  <si>
    <t>CGA muscle</t>
  </si>
  <si>
    <t>CGB prostate gland</t>
  </si>
  <si>
    <t>CGD corpus striatum STHdh+</t>
  </si>
  <si>
    <t>CGE corpus striatum STHdhQ111</t>
  </si>
  <si>
    <t>CGF macrophage cultured overnight in CSF-1(macrophage growth factor) 24 hrs LPS</t>
  </si>
  <si>
    <t>CGG DFAT-D1 (mouse preadipocyte) untreated cells</t>
  </si>
  <si>
    <t>CBD lung cloned mouse</t>
  </si>
  <si>
    <t>CBG lung</t>
  </si>
  <si>
    <t>CBI liver cloned mouse</t>
  </si>
  <si>
    <t>CBJ liver cloned mouse</t>
  </si>
  <si>
    <t>CBK liver cloned mouse</t>
  </si>
  <si>
    <t>CBL liver cloned mouse</t>
  </si>
  <si>
    <t>CBM liver cloned mouse</t>
  </si>
  <si>
    <t>CGJ DFAT-D1 (mouse preadipocyte) 6 days after adipogenic induction</t>
  </si>
  <si>
    <t>CBS liver</t>
  </si>
  <si>
    <t>CBT liver</t>
  </si>
  <si>
    <t>CBU macrophage unstimulated sample</t>
  </si>
  <si>
    <t>CBO liver cloned mouse</t>
  </si>
  <si>
    <t>CBP liver cloned mouse</t>
  </si>
  <si>
    <t>CBQ liver cloned mouse</t>
  </si>
  <si>
    <t>CBR liver</t>
  </si>
  <si>
    <t>shortRNA_5'adaptor_mix</t>
  </si>
  <si>
    <t>Characteristic[rna_name]</t>
    <phoneticPr fontId="7"/>
  </si>
  <si>
    <t>UNDEFINED_STANDARD_TAG1</t>
  </si>
  <si>
    <t>SHORT_RNA</t>
  </si>
  <si>
    <t>S08-CA</t>
  </si>
  <si>
    <t>fraction:2-3,tag_length:25-40bp,target_rna_length:10-26nt</t>
  </si>
  <si>
    <t>AAACE0000001-AAACE0045401</t>
  </si>
  <si>
    <t>082-AA</t>
  </si>
  <si>
    <t>CCB</t>
  </si>
  <si>
    <t>plus CSF1 plus LPS 21h</t>
  </si>
  <si>
    <t>DD mouse CT4-1, circadian rhythm</t>
  </si>
  <si>
    <t>4 hours under constant darkness condition</t>
  </si>
  <si>
    <t>treatment for 12 hours with MPP(+)</t>
  </si>
  <si>
    <t>CCL-131 Neuro-2a</t>
  </si>
  <si>
    <t>A</t>
  </si>
  <si>
    <t>LPS(Lipopolysaccharide) stimulated.</t>
  </si>
  <si>
    <t>AAACD0000001-AAACD0064764</t>
  </si>
  <si>
    <t>CCA</t>
  </si>
  <si>
    <t>plus CSF1 plus LPS 7h</t>
  </si>
  <si>
    <t>AKAAF0000001-AKAAF0035408</t>
  </si>
  <si>
    <t>135-BA</t>
  </si>
  <si>
    <t>AAACB0000001-AAACB0080146</t>
  </si>
  <si>
    <t>AAACA0000001-AAACA0029996</t>
  </si>
  <si>
    <t>CBY</t>
  </si>
  <si>
    <t>plus CSF1 control</t>
  </si>
  <si>
    <t>AAABZ0000001-AAABZ0055004</t>
  </si>
  <si>
    <t>AAABY0000001-AAABY0045219</t>
  </si>
  <si>
    <t>CBX</t>
  </si>
  <si>
    <t>minus CSF1 plus LPS 21h</t>
  </si>
  <si>
    <t>treatment for 6 hours with MPP(+)</t>
  </si>
  <si>
    <t>AAADF0000001-AAADF0058393</t>
  </si>
  <si>
    <t>CFO</t>
  </si>
  <si>
    <t>control, Growing cells</t>
  </si>
  <si>
    <t>AAADE0000001-AAADE0019384</t>
  </si>
  <si>
    <t>minus CSF1 plus LPS 7h</t>
  </si>
  <si>
    <t>7 hours after LPS stimulation</t>
  </si>
  <si>
    <t>AAABW0000001-AAABW0037046</t>
  </si>
  <si>
    <t>CBV</t>
  </si>
  <si>
    <t>CCB macrophage cultured overnight in CSF-1(macrophage growth factor) 21hrs LPS</t>
  </si>
  <si>
    <t>CCC macrophage 2 hours after CpG DNA stimulation</t>
  </si>
  <si>
    <t>CCD macrophage 7 hours after CpG DNA stimulation</t>
  </si>
  <si>
    <t>CCE macrophage 21 hours after CpG DNA stimulation</t>
  </si>
  <si>
    <t>CCG macrophage cultured overnight in CSF-1(macrophage growth factor) 7hrs CpG</t>
  </si>
  <si>
    <t>CCH macrophage cultured overnight in CSF-1(macrophage growth factor) 21hrs CpG</t>
  </si>
  <si>
    <t>CDS macrophage cultured overnight in CSF-1(macrophage growth factor) 2 hrs LPS</t>
  </si>
  <si>
    <t>CDT macrophage cultured overnight in CSF-1(macrophage growth factor) 7 hrs LPS</t>
  </si>
  <si>
    <t>Characteristic[rna_sample_id]</t>
    <phoneticPr fontId="7"/>
  </si>
  <si>
    <t>CDW macrophage 4 hours after LPS stimulation</t>
  </si>
  <si>
    <t>CDY macrophage 21 hours after LPS stimulation</t>
  </si>
  <si>
    <t>AIAAD0000001-AIAAD0012203</t>
  </si>
  <si>
    <t>BC cerebellum</t>
  </si>
  <si>
    <t>FS cerebral cortex</t>
  </si>
  <si>
    <t>fraction:4,tag_length:48-58bp,target_rna_length:32-42bp,</t>
  </si>
  <si>
    <t>shortRNA_5'adaptor_no_mix</t>
  </si>
  <si>
    <t>shortRNA_3'adaptor_no_mix</t>
  </si>
  <si>
    <t>fraction:6,tag_length:68-98bp,target_rna_length:52-82bp,</t>
  </si>
  <si>
    <t>AIAAC0000001-AIAAC0019338</t>
  </si>
  <si>
    <t>S03-CA</t>
  </si>
  <si>
    <t>cultured overnight in CSF-1(macrophage growth factor), 30min LPS</t>
  </si>
  <si>
    <t>+DBA BMM 0' LPS+CSF-1</t>
  </si>
  <si>
    <t>untreated</t>
  </si>
  <si>
    <t>weight 45.9g, 5 (Wakayama No.5), Fertility/Yes</t>
  </si>
  <si>
    <t>389 days</t>
  </si>
  <si>
    <t>AAABL0000001-AAABL0060042</t>
  </si>
  <si>
    <t>CBJ</t>
  </si>
  <si>
    <t>Parameter[primer.primer_name]</t>
  </si>
  <si>
    <t>Parameter[cdna_second_sample.primer_id]</t>
  </si>
  <si>
    <t>140-CA</t>
  </si>
  <si>
    <t>216(-)  Probasin Bag1 1 Long</t>
  </si>
  <si>
    <t>weight 71.7g, 4 (Wakayama No.4), Fertility/Yes</t>
  </si>
  <si>
    <t>403 days</t>
  </si>
  <si>
    <t>AAABK0000001-AAABK0104946</t>
  </si>
  <si>
    <t>CBI</t>
  </si>
  <si>
    <t>3 (Wakayama No.3), Fertility/Yes</t>
  </si>
  <si>
    <t>405 days</t>
  </si>
  <si>
    <t>AAABJ0000001-AAABJ0098839</t>
  </si>
  <si>
    <t>AAAAA0000001-AAAAA0240780</t>
  </si>
  <si>
    <t>003-AA</t>
  </si>
  <si>
    <t>AAAAF0000001-AAAAF0022982</t>
  </si>
  <si>
    <t xml:space="preserve">13 days </t>
  </si>
  <si>
    <t>Characteristic[sex_type_name]</t>
  </si>
  <si>
    <t>Characteristic[sex_type_id]</t>
  </si>
  <si>
    <t>36 hours after transformation</t>
  </si>
  <si>
    <t>AAACS0000001-AAACS0038010</t>
  </si>
  <si>
    <t>CFR embryo CL-173 3T3-L1 DHT (final conc: 0.5 micro molar) treatment for 24hrs and 48hrs</t>
  </si>
  <si>
    <t>CFT embryo serum-starved cells were released into complete media for 24 hou</t>
  </si>
  <si>
    <t>NegCon</t>
    <phoneticPr fontId="7"/>
  </si>
  <si>
    <t>RIKEN_KD_series2_NegCon_lot1_RNA</t>
    <phoneticPr fontId="7"/>
  </si>
  <si>
    <t>RIKEN_KD_series2_NegCon_lot2_RNA</t>
    <phoneticPr fontId="7"/>
  </si>
  <si>
    <t>RIKEN_KD_series2_NegCon_lot3_RNA</t>
    <phoneticPr fontId="7"/>
  </si>
  <si>
    <t>RIKEN_KD_series2_NegCon_lot4_RNA</t>
    <phoneticPr fontId="7"/>
  </si>
  <si>
    <t>RIKEN_KD_series1_NegCon_lot1_RNA</t>
    <phoneticPr fontId="7"/>
  </si>
  <si>
    <t>RIKEN_KD_series1_NegCon_lot2_RNA</t>
    <phoneticPr fontId="7"/>
  </si>
  <si>
    <t>RIKEN_KD_series1_NegCon_lot3_RNA</t>
    <phoneticPr fontId="7"/>
  </si>
  <si>
    <t>CGH DFAT-D1 (mouse preadipocyte) 2 days after adipogenic induction</t>
  </si>
  <si>
    <t>CGI DFAT-D1 (mouse preadipocyte) 4 days after adipogenic induction</t>
  </si>
  <si>
    <t>RIKEN_KD_series3_NegCon_lot2_RNA</t>
    <phoneticPr fontId="7"/>
  </si>
  <si>
    <t>CGK DFAT-D1 (mouse preadipocyte) 8 days after adipogenic induction</t>
  </si>
  <si>
    <t>CBW macrophage 7 hours after LPS stimulation</t>
  </si>
  <si>
    <t>CBX macrophage 21 hours after LPS stimulation</t>
  </si>
  <si>
    <t>CBY macrophage cultured overnight in CSF-1(macrophage growth factor)</t>
  </si>
  <si>
    <t>Parameter[primer_1.primer_name]</t>
  </si>
  <si>
    <t>Parameter[tag1_sequence]</t>
  </si>
  <si>
    <t>Parameter[tag1_seq_id]</t>
  </si>
  <si>
    <t>CAM</t>
  </si>
  <si>
    <t>CBV macrophage 2 hours after LPS stimulation</t>
  </si>
  <si>
    <t>AAAAS0000001-AAAAS0047558</t>
  </si>
  <si>
    <t>7 hours after CpG DNA stimulation</t>
  </si>
  <si>
    <t>AAACF0000001-AAACF0036967</t>
  </si>
  <si>
    <t>Stefano Gustincich(HMS)</t>
  </si>
  <si>
    <t>AAAAR0000001-AAAAR0032392</t>
  </si>
  <si>
    <t>CCC</t>
  </si>
  <si>
    <t>minus CSF1 plus CpG 2h</t>
  </si>
  <si>
    <t>2 hours after CpG DNA stimulation</t>
  </si>
  <si>
    <t>RIKEN2_PMA_2h</t>
  </si>
  <si>
    <t>RIKEN2_PMA_4h</t>
  </si>
  <si>
    <t>RIKEN2_PMA_12h</t>
  </si>
  <si>
    <t>RIKEN2_PMA_24h</t>
  </si>
  <si>
    <t>RIKEN2_PMA_48h</t>
  </si>
  <si>
    <t>RIKEN2_PMA_96h</t>
  </si>
  <si>
    <t>RIKEN2_PMA_96h_LPS_2h</t>
  </si>
  <si>
    <t>RIKEN2_PMA_96h_LPS_4h</t>
  </si>
  <si>
    <t>RIKEN2_PMA_96h_LPS_12h</t>
  </si>
  <si>
    <t>AAAAP0000001-AAAAP0021646</t>
  </si>
  <si>
    <t>CAK</t>
  </si>
  <si>
    <t>DD mouse CT0-1, circadian rhythm</t>
  </si>
  <si>
    <t>0 hour under constant darkness condition</t>
  </si>
  <si>
    <t>114-BA</t>
  </si>
  <si>
    <t>CAJ</t>
  </si>
  <si>
    <t>Hensch, Michela Fagiolini,</t>
  </si>
  <si>
    <t>plus CSF1 plus LPS 2hr</t>
  </si>
  <si>
    <t>GL diencephalon</t>
  </si>
  <si>
    <t>ID testis</t>
  </si>
  <si>
    <t>IE testis</t>
  </si>
  <si>
    <t>IF testis</t>
  </si>
  <si>
    <t>IG testis</t>
  </si>
  <si>
    <t>IH testis</t>
  </si>
  <si>
    <t>II brain</t>
  </si>
  <si>
    <t>IJ brain</t>
  </si>
  <si>
    <t>CBFB-1</t>
  </si>
  <si>
    <t>CBFB-2</t>
  </si>
  <si>
    <t>CBFB-5</t>
  </si>
  <si>
    <t>AAABX0000001-AAABX0040170</t>
  </si>
  <si>
    <t>CBW</t>
  </si>
  <si>
    <t>CBH lung</t>
  </si>
  <si>
    <t>CBZ macrophage cultured overnight in CSF-1(macrophage growth factor) 2 hrs LPS</t>
  </si>
  <si>
    <t>CCA macrophage cultured overnight in CSF-1(macrophage growth factor) 7 hrs LPS</t>
  </si>
  <si>
    <t>GFI1-2</t>
  </si>
  <si>
    <t>GFI1-5</t>
  </si>
  <si>
    <t>BMI1-1</t>
  </si>
  <si>
    <t>BMI1-2</t>
  </si>
  <si>
    <t>BMI1-5</t>
  </si>
  <si>
    <t>CEBPA-1</t>
  </si>
  <si>
    <t>CEBPA-2</t>
  </si>
  <si>
    <t>CEBPA-5</t>
  </si>
  <si>
    <t>CEBPG-1</t>
  </si>
  <si>
    <t>CEBPG-2</t>
  </si>
  <si>
    <t>CEBPG-5</t>
  </si>
  <si>
    <t>CEBPD-1</t>
  </si>
  <si>
    <t>CEBPD-2</t>
  </si>
  <si>
    <t>CEBPD-3</t>
  </si>
  <si>
    <t>ZNF238-1</t>
  </si>
  <si>
    <t>ZNF238-2</t>
  </si>
  <si>
    <t>ZNF238-5</t>
  </si>
  <si>
    <t>UHRF1-1</t>
  </si>
  <si>
    <t>UHRF1-2</t>
  </si>
  <si>
    <t>UHRF1-5</t>
  </si>
  <si>
    <t>IRF8-1</t>
  </si>
  <si>
    <t>IRF8-2</t>
  </si>
  <si>
    <t>IRF8-5</t>
  </si>
  <si>
    <t>IRX3-1</t>
  </si>
  <si>
    <t>IRX3-4</t>
  </si>
  <si>
    <t>IRX3-5</t>
  </si>
  <si>
    <t>CCI liver CRL-1830 Hepa 1-6 36 hours after transformation</t>
  </si>
  <si>
    <t>CCJ liver CRL-1830 Hepa 1-6 48 hours after transformation</t>
  </si>
  <si>
    <t>RIKEN_KD_series3_NegCon_lot3_RNA</t>
    <phoneticPr fontId="7"/>
  </si>
  <si>
    <t>RIKEN_KD_series3_NegCon_lot4_RNA</t>
    <phoneticPr fontId="7"/>
  </si>
  <si>
    <t>RIKEN_KD_series4_NegCon_lot4_RNA</t>
    <phoneticPr fontId="7"/>
  </si>
  <si>
    <t>RIKEN_KD_series4_NegCon_lot5_RNA</t>
    <phoneticPr fontId="7"/>
  </si>
  <si>
    <t>RIKEN_KD_series4_NegCon_lot6_RNA</t>
    <phoneticPr fontId="7"/>
  </si>
  <si>
    <t>RIKEN_KD_series4_NegCon_lot7_RNA</t>
    <phoneticPr fontId="7"/>
  </si>
  <si>
    <t>ETS1</t>
    <phoneticPr fontId="7"/>
  </si>
  <si>
    <t>ETS2</t>
    <phoneticPr fontId="7"/>
  </si>
  <si>
    <t>MAFB</t>
    <phoneticPr fontId="7"/>
  </si>
  <si>
    <t>lot2</t>
    <phoneticPr fontId="7"/>
  </si>
  <si>
    <t>RIKEN_KD_series2_HOXA10_lot2_RNA</t>
    <phoneticPr fontId="7"/>
  </si>
  <si>
    <t>AIAAA0000001-AIAAA0100558</t>
  </si>
  <si>
    <t>S01-CA</t>
  </si>
  <si>
    <t>AAABN0000001-AAABN0140911</t>
  </si>
  <si>
    <t>CBL</t>
  </si>
  <si>
    <t>weight 57.9g, 8 (Wakayama No.8), Fertility/Yes</t>
  </si>
  <si>
    <t>CDQ</t>
  </si>
  <si>
    <t>fraction:3,tag_length:38-48bp,target_rna_length:22-32bp,</t>
  </si>
  <si>
    <t>361 days</t>
  </si>
  <si>
    <t>AAABM0000001-AAABM0065952</t>
  </si>
  <si>
    <t>CBK</t>
  </si>
  <si>
    <t>CFP brain CCL-131 Neuro-2a treatment for 6 hours with MPP(+)</t>
  </si>
  <si>
    <t>IN embryo</t>
  </si>
  <si>
    <t>IO brain</t>
  </si>
  <si>
    <t>IP hippocampus</t>
  </si>
  <si>
    <t>60 testis</t>
  </si>
  <si>
    <t>C6 hippocampus</t>
  </si>
  <si>
    <t>CAA visual cortex breed in dark room from embryo stage</t>
  </si>
  <si>
    <t>AKAAD0000001-AKAAD0150507</t>
  </si>
  <si>
    <t>138-CA</t>
  </si>
  <si>
    <t>AKAAC0000001-AKAAC0044094</t>
  </si>
  <si>
    <t>136-BA</t>
  </si>
  <si>
    <t>AKAAB0000001-AKAAB0046921</t>
  </si>
  <si>
    <t>139-CA</t>
  </si>
  <si>
    <t>AKAAA0000001-AKAAA0041464</t>
  </si>
  <si>
    <t>137-BA</t>
  </si>
  <si>
    <t>004-AA</t>
  </si>
  <si>
    <t>BC</t>
  </si>
  <si>
    <t>1 month</t>
  </si>
  <si>
    <t>CAE visual cortex</t>
  </si>
  <si>
    <t>CAF somatosensory cortex</t>
  </si>
  <si>
    <t>CAG visual cortex</t>
  </si>
  <si>
    <t>CAI visual cortex</t>
  </si>
  <si>
    <t>CAJ somatosensory cortex</t>
  </si>
  <si>
    <t>CAK liver 0 hour under constant darkness condition</t>
  </si>
  <si>
    <t>CAL liver 4 hours under constant darkness condition</t>
  </si>
  <si>
    <t>CAM liver 8 hours under constant darkness condition</t>
  </si>
  <si>
    <t>CAN liver 12 hours under constant darkness condition</t>
  </si>
  <si>
    <t>CFQ brain CCL-131 Neuro-2a treatment for 12 hours with MPP(+)</t>
  </si>
  <si>
    <t>FLI1-3</t>
  </si>
  <si>
    <t>HOXA9-1</t>
  </si>
  <si>
    <t>HOXA9-2</t>
  </si>
  <si>
    <t>HOXA9-3</t>
  </si>
  <si>
    <t>HOXA10-1</t>
  </si>
  <si>
    <t>HOXA10-2</t>
  </si>
  <si>
    <t>HOXA10-3</t>
  </si>
  <si>
    <t>HOXA10-4</t>
  </si>
  <si>
    <t>HOXA11-1</t>
  </si>
  <si>
    <t>HOXA11-2</t>
  </si>
  <si>
    <t>HOXA11-3</t>
  </si>
  <si>
    <t>HOXA11-4</t>
  </si>
  <si>
    <t>HOXA13-1</t>
  </si>
  <si>
    <t>HOXA13-2</t>
  </si>
  <si>
    <t>HOXA13-3</t>
  </si>
  <si>
    <t>HOXA13-4</t>
  </si>
  <si>
    <t>ID1-1</t>
  </si>
  <si>
    <t>ID1-2</t>
  </si>
  <si>
    <t>ID1-3</t>
  </si>
  <si>
    <t>IRF7-1</t>
  </si>
  <si>
    <t>IRF7-2</t>
  </si>
  <si>
    <t>IRF7-3</t>
  </si>
  <si>
    <t>MAFB-2</t>
  </si>
  <si>
    <t>MAFB-3</t>
  </si>
  <si>
    <t>MAFB-4</t>
  </si>
  <si>
    <t>NFE2L1-1</t>
  </si>
  <si>
    <t>NFE2L1-2</t>
  </si>
  <si>
    <t>NFE2L1-4</t>
  </si>
  <si>
    <t>NOTCH1-2</t>
  </si>
  <si>
    <t>NOTCH1-3</t>
  </si>
  <si>
    <t>NOTCH1-4</t>
  </si>
  <si>
    <t>PTTG1-1</t>
  </si>
  <si>
    <t>PTTG1-2</t>
  </si>
  <si>
    <t>PTTG1-3</t>
  </si>
  <si>
    <t>SNAI1-1</t>
  </si>
  <si>
    <t>SNAI1-3</t>
  </si>
  <si>
    <t>SNAI1-4</t>
  </si>
  <si>
    <t>SNAI3-2</t>
  </si>
  <si>
    <t>SNAI3-3</t>
  </si>
  <si>
    <t>SNAI3-4</t>
  </si>
  <si>
    <t>STAT1-1</t>
  </si>
  <si>
    <t>STAT1-2</t>
  </si>
  <si>
    <t>STAT1-3</t>
  </si>
  <si>
    <t>TRIM28-1</t>
  </si>
  <si>
    <t>TRIM28-2</t>
  </si>
  <si>
    <t>TRIM28-4</t>
  </si>
  <si>
    <t>NCs2.1</t>
  </si>
  <si>
    <t>NCs2.2</t>
  </si>
  <si>
    <t>NCs2.3</t>
  </si>
  <si>
    <t>NCs2.4</t>
  </si>
  <si>
    <t>MLL-2</t>
  </si>
  <si>
    <t>MLL-3</t>
  </si>
  <si>
    <t>MLL-4</t>
  </si>
  <si>
    <t>MLLT3-2</t>
  </si>
  <si>
    <t>MLLT3-3</t>
  </si>
  <si>
    <t>MLLT3-4</t>
  </si>
  <si>
    <t>NCs3-2</t>
  </si>
  <si>
    <t>NCs3-3</t>
  </si>
  <si>
    <t>NCs3-4</t>
  </si>
  <si>
    <t>MYC-4</t>
  </si>
  <si>
    <t>MYC-6</t>
  </si>
  <si>
    <t>ID1-4</t>
  </si>
  <si>
    <t>ID1-5</t>
  </si>
  <si>
    <t>NCs4-4</t>
  </si>
  <si>
    <t>NCs4-5</t>
  </si>
  <si>
    <t>NCs4-6</t>
  </si>
  <si>
    <t>NCs4-7</t>
  </si>
  <si>
    <t>MYC-7</t>
    <phoneticPr fontId="7"/>
  </si>
  <si>
    <t>RIKEN2_PMA_0h</t>
  </si>
  <si>
    <t>CAN</t>
  </si>
  <si>
    <t>DD mouse CT12-1, circadian rhythm</t>
  </si>
  <si>
    <t>12 hours under constant darkness condition</t>
  </si>
  <si>
    <t>DD mouse CT8-1, circadian rhythm</t>
  </si>
  <si>
    <t>8 hours under constant darkness condition</t>
  </si>
  <si>
    <t>AAAAQ0000001-AAAAQ0013818</t>
  </si>
  <si>
    <t>CAL</t>
  </si>
  <si>
    <t>RIKEN_KD_series2_ETS1_lot3_RNA</t>
    <phoneticPr fontId="7"/>
  </si>
  <si>
    <t>RIKEN_KD_series2_ETS1_lot4_RNA</t>
    <phoneticPr fontId="7"/>
  </si>
  <si>
    <t>RIKEN_KD_series2_ETS2_lot1_RNA</t>
    <phoneticPr fontId="7"/>
  </si>
  <si>
    <t>RIKEN_KD_series2_ETS2_lot2_RNA</t>
    <phoneticPr fontId="7"/>
  </si>
  <si>
    <t>RIKEN_KD_series2_ETS2_lot3_RNA</t>
    <phoneticPr fontId="7"/>
  </si>
  <si>
    <t>lot3</t>
    <phoneticPr fontId="7"/>
  </si>
  <si>
    <t>RIKEN2_PMA_96h_LPS_24h</t>
  </si>
  <si>
    <t>experimental_name:RIKEN_cell_2nd,rna_batch_name:LOT-No.3</t>
  </si>
  <si>
    <t>shortRNA_3'adaptor_tag03</t>
  </si>
  <si>
    <t>TAGATGAATT</t>
  </si>
  <si>
    <t>CGO macrophage unstimulated sample</t>
  </si>
  <si>
    <t>GI diencephalon</t>
  </si>
  <si>
    <t>PMA_STIMULATION</t>
    <phoneticPr fontId="7"/>
  </si>
  <si>
    <t>experimental_name:UQ_cell_1st,rna_batch_name:LOT-No.1</t>
  </si>
  <si>
    <t>UQ1</t>
    <phoneticPr fontId="7"/>
  </si>
  <si>
    <t>AJACN0000001-AJACN0423514</t>
  </si>
  <si>
    <t>HFE</t>
  </si>
  <si>
    <t>TCFL5-1</t>
  </si>
  <si>
    <t>TCFL5-3</t>
  </si>
  <si>
    <t>TCFL5-4</t>
  </si>
  <si>
    <t>FoxD1-1</t>
  </si>
  <si>
    <t>FoxD1-2</t>
  </si>
  <si>
    <t>FoxP1-1</t>
  </si>
  <si>
    <t>FoxP1-2</t>
  </si>
  <si>
    <t>FoxP1-5</t>
  </si>
  <si>
    <t>FoxJ3-1</t>
  </si>
  <si>
    <t>FoxJ3-2</t>
  </si>
  <si>
    <t>FoxJ3-3</t>
  </si>
  <si>
    <t>MXI1-1</t>
  </si>
  <si>
    <t>MXI1-2</t>
  </si>
  <si>
    <t>MXI1-5</t>
  </si>
  <si>
    <t>RUNX1-1</t>
  </si>
  <si>
    <t>RUNX1-2</t>
  </si>
  <si>
    <t>RUNX1-5</t>
  </si>
  <si>
    <t>GFI1-1</t>
  </si>
  <si>
    <t>cultured 96 hours after PMA and then 8 hours after LPS stimulation</t>
  </si>
  <si>
    <t>UQ1_RIKEN_PMA_96h_LPS_8h</t>
    <phoneticPr fontId="7"/>
  </si>
  <si>
    <t>AJACL0000001-AJACL0839869</t>
  </si>
  <si>
    <t>AJACK0000001-AJACK0263867</t>
  </si>
  <si>
    <t>HFB</t>
  </si>
  <si>
    <t>UQ1_RIKEN_PMA_96h_LPS_4h</t>
    <phoneticPr fontId="7"/>
  </si>
  <si>
    <t>AJACJ0000001-AJACJ0305350</t>
  </si>
  <si>
    <t>HFA</t>
  </si>
  <si>
    <t>cultured 96 hours after PMA and then 3 hours after LPS stimulation</t>
  </si>
  <si>
    <t>UQ1_RIKEN_PMA_96h_LPS_3h</t>
    <phoneticPr fontId="7"/>
  </si>
  <si>
    <t>AJACI0000001-AJACI0381399</t>
  </si>
  <si>
    <t>HEZ</t>
  </si>
  <si>
    <t>UQ1_RIKEN_PMA_96h_LPS_2h</t>
    <phoneticPr fontId="7"/>
  </si>
  <si>
    <t>AJACH0000001-AJACH0390681</t>
  </si>
  <si>
    <t>HEY</t>
  </si>
  <si>
    <t>TRIZOL_RNA_EXTRACTION</t>
    <phoneticPr fontId="7"/>
  </si>
  <si>
    <t>cultured 96 hours after PMA and then 1 hours after LPS stimulation</t>
    <phoneticPr fontId="7"/>
  </si>
  <si>
    <t>UQ1_RIKEN_PMA_96h_LPS_1h</t>
    <phoneticPr fontId="7"/>
  </si>
  <si>
    <t>LPS_STIMULATION</t>
    <phoneticPr fontId="7"/>
  </si>
  <si>
    <t>UQ1</t>
    <phoneticPr fontId="7"/>
  </si>
  <si>
    <t>AJACG0000001-AJACG0439422</t>
  </si>
  <si>
    <t>HEX</t>
  </si>
  <si>
    <t>cultured 96 hours after PMA</t>
  </si>
  <si>
    <t>RIKEN_KD_series2_HOXA11_lot2_RNA</t>
    <phoneticPr fontId="7"/>
  </si>
  <si>
    <t>RIKEN_KD_series2_HOXA13_lot2_RNA</t>
    <phoneticPr fontId="7"/>
  </si>
  <si>
    <t>CDZ macrophage 2 hours after IFN-gamma stimulation</t>
  </si>
  <si>
    <t>YY1-1</t>
  </si>
  <si>
    <t>fraction:2,tag_length:28-38bp,target_rna_length:12-22bp,</t>
  </si>
  <si>
    <t>AIAAB0000001-AIAAB0010303</t>
  </si>
  <si>
    <t>S02-CA</t>
  </si>
  <si>
    <t>CFF embryo CCL-226 C3H/10T1/2 DHT (final conc: 0.5 micro molar) treatment for 24hrs</t>
  </si>
  <si>
    <t>CFO brain CCL-131 Neuro-2a</t>
  </si>
  <si>
    <t>SP1-1</t>
  </si>
  <si>
    <t>SP1-2</t>
  </si>
  <si>
    <t>SP1-5</t>
  </si>
  <si>
    <t>NFKB1-1</t>
  </si>
  <si>
    <t>NFKB1-2</t>
  </si>
  <si>
    <t>NFKB1-5</t>
  </si>
  <si>
    <t>GATA2-1</t>
  </si>
  <si>
    <t>GATA2-2</t>
  </si>
  <si>
    <t>GATA2-5</t>
  </si>
  <si>
    <t>NFYA-2</t>
  </si>
  <si>
    <t>NFYA-4</t>
  </si>
  <si>
    <t>NFYA-5</t>
  </si>
  <si>
    <t>NRAS-1</t>
  </si>
  <si>
    <t>NRAS-2</t>
  </si>
  <si>
    <t>NRAS-5</t>
  </si>
  <si>
    <t>NC-1</t>
  </si>
  <si>
    <t>NC-2</t>
  </si>
  <si>
    <t>NC-3</t>
  </si>
  <si>
    <t>NC-4</t>
  </si>
  <si>
    <t>NC-5</t>
  </si>
  <si>
    <t>SPI1_2-4</t>
  </si>
  <si>
    <t>SPI1_2-5</t>
  </si>
  <si>
    <t>SPI1_2-4.5</t>
  </si>
  <si>
    <t>CAB cerebral cortex breed in dark room from embryo stage</t>
  </si>
  <si>
    <t>CAB somatosensory cortex breed in dark room from embryo stage</t>
  </si>
  <si>
    <t>CAC visual cortex</t>
  </si>
  <si>
    <t>CAD somatosensory cortex</t>
  </si>
  <si>
    <t>H92_454_RAW_DATA</t>
    <phoneticPr fontId="7"/>
  </si>
  <si>
    <t>hg18</t>
    <phoneticPr fontId="7"/>
  </si>
  <si>
    <t>MAPPING</t>
    <phoneticPr fontId="7"/>
  </si>
  <si>
    <t>CTAAC</t>
  </si>
  <si>
    <t>CGTAA</t>
  </si>
  <si>
    <t>CATTG</t>
  </si>
  <si>
    <t>GTTAC</t>
  </si>
  <si>
    <t>GTATC</t>
  </si>
  <si>
    <t>GTAAG</t>
  </si>
  <si>
    <t>ATTGG</t>
  </si>
  <si>
    <t>BCL6-4</t>
  </si>
  <si>
    <t>CTCF-1</t>
  </si>
  <si>
    <t>CTCF-2</t>
  </si>
  <si>
    <t>CTCF-3</t>
  </si>
  <si>
    <t>CR595356-1</t>
  </si>
  <si>
    <t>CR595356-3</t>
  </si>
  <si>
    <t>CR595356-4</t>
  </si>
  <si>
    <t>ETS1-1</t>
  </si>
  <si>
    <t>ETS1-3</t>
  </si>
  <si>
    <t>ETS1-4</t>
  </si>
  <si>
    <t>ETS2-1</t>
  </si>
  <si>
    <t>ETS2-2</t>
  </si>
  <si>
    <t>ETS2-3</t>
  </si>
  <si>
    <t>FLI1-1</t>
  </si>
  <si>
    <t>FLI1-2</t>
  </si>
  <si>
    <t>THP-1 8hr</t>
    <phoneticPr fontId="7"/>
  </si>
  <si>
    <t>THP-1 12hr</t>
    <phoneticPr fontId="7"/>
  </si>
  <si>
    <t>THP-1 18hr</t>
    <phoneticPr fontId="7"/>
  </si>
  <si>
    <t>THP-1 24hr</t>
    <phoneticPr fontId="7"/>
  </si>
  <si>
    <t>Characteristic[sample in the file]</t>
    <phoneticPr fontId="7"/>
  </si>
  <si>
    <t>THP1_CULTIVATE</t>
    <phoneticPr fontId="7"/>
  </si>
  <si>
    <t>F4-THP1</t>
    <phoneticPr fontId="7"/>
  </si>
  <si>
    <t>ProtocolREF</t>
    <phoneticPr fontId="7"/>
  </si>
  <si>
    <t>UQ1_RIKEN_PMA_LPS_8h_12h.CAGE</t>
    <phoneticPr fontId="7"/>
  </si>
  <si>
    <t>random primer</t>
  </si>
  <si>
    <t>454CAGE_step1</t>
  </si>
  <si>
    <t>UQ1_RIKEN_PMA_96h_LPS_24h.RNA</t>
  </si>
  <si>
    <t>UQ1_RIKEN_PMA_LPS_8h_12h.CAGE</t>
    <phoneticPr fontId="7"/>
  </si>
  <si>
    <t>UQ1_RIKEN_PMA_96h_LPS_18h.RNA</t>
  </si>
  <si>
    <t>UQ1_RIKEN_PMA_96h_LPS_12.RNA</t>
  </si>
  <si>
    <t>UQ1_RIKEN_PMA_96h_LPS_8h.RNA</t>
  </si>
  <si>
    <t>UQ1_RIKEN_PMA_LPS_0_8h.CAGE</t>
    <phoneticPr fontId="7"/>
  </si>
  <si>
    <t>UQ1_RIKEN_PMA_96h_LPS_4h.RNA</t>
  </si>
  <si>
    <t>UQ1_RIKEN_PMA_96h_LPS_3h.RNA</t>
  </si>
  <si>
    <t>UQ1_RIKEN_PMA_96h_LPS_2h.RNA</t>
  </si>
  <si>
    <t>UQ1_RIKEN_PMA_96h_LPS_1h.RNA</t>
  </si>
  <si>
    <t>UQ1_RIKEN_PMA_96h.RNA</t>
    <phoneticPr fontId="7"/>
  </si>
  <si>
    <t>ParameterValue [RT_primer]</t>
  </si>
  <si>
    <t>I92_454_RAW_DATA</t>
    <phoneticPr fontId="7"/>
  </si>
  <si>
    <t>454seq</t>
    <phoneticPr fontId="7"/>
  </si>
  <si>
    <t>H92-CA</t>
    <phoneticPr fontId="7"/>
  </si>
  <si>
    <t>H92</t>
    <phoneticPr fontId="7"/>
  </si>
  <si>
    <t>454CAGE_step2</t>
    <phoneticPr fontId="7"/>
  </si>
  <si>
    <t>RIKEN_KD_series1_NegCon_lot4.5_RNA</t>
    <phoneticPr fontId="7"/>
  </si>
  <si>
    <t>BMI1</t>
  </si>
  <si>
    <t>BMI1</t>
    <phoneticPr fontId="7"/>
  </si>
  <si>
    <t>RIKEN_KD_series1_BMI1_lot3_RNA</t>
    <phoneticPr fontId="7"/>
  </si>
  <si>
    <t>RIKEN_KD_series1_BMI1_lot5_RNA</t>
    <phoneticPr fontId="7"/>
  </si>
  <si>
    <t>ETS1</t>
    <phoneticPr fontId="7"/>
  </si>
  <si>
    <t>ETS2</t>
    <phoneticPr fontId="7"/>
  </si>
  <si>
    <t>RIKEN_KD_series2_ETS1_lot1_RNA</t>
    <phoneticPr fontId="7"/>
  </si>
  <si>
    <t>RIKEN_ChIP_PU.1_1_PMA_96h_ChIP_Hyb1.Scan</t>
  </si>
  <si>
    <t>RIKEN_ChIP_PU.1_2_PMA_96h_ChIP_Hyb1.Scan</t>
  </si>
  <si>
    <t>RIKEN_ChIP_SP1_1_PMA_96h_ChIP_Hyb1.Scan</t>
  </si>
  <si>
    <t>RIKEN_ChIP_SP1_2_PMA_96h_ChIP_Hyb1.Scan</t>
  </si>
  <si>
    <t>RIKEN_ChIP_PU.1_1_PMA_0h_ChIP_Hyb2.Scan</t>
  </si>
  <si>
    <t>RIKEN_ChIP_PU.1_2_PMA_0h_ChIP_Hyb2.Scan</t>
  </si>
  <si>
    <t>RIKEN_KD_series2_ID1_lot2_RNA</t>
    <phoneticPr fontId="7"/>
  </si>
  <si>
    <t>RIKEN_KD_series2_ID1_lot3_RNA</t>
    <phoneticPr fontId="7"/>
  </si>
  <si>
    <t>MYB-1</t>
  </si>
  <si>
    <t>MYB-2</t>
  </si>
  <si>
    <t>MYB-5</t>
  </si>
  <si>
    <t>MYBL2-1</t>
  </si>
  <si>
    <t>MYBL2-2</t>
  </si>
  <si>
    <t>MYBL2-5</t>
  </si>
  <si>
    <t>LPS_STIMULATION</t>
    <phoneticPr fontId="7"/>
  </si>
  <si>
    <t>RIKEN_ChIP_SP1_1_PMA_96h_ChIP_Hyb2.Scan</t>
  </si>
  <si>
    <t>RIKEN_ChIP_SP1_2_PMA_96h_ChIP_Hyb2.Scan</t>
  </si>
  <si>
    <t>RIKEN_ChIP_PU.1_1_PMA_0h_ChIP_Hyb3.Scan</t>
  </si>
  <si>
    <t>RIKEN_ChIP_PU.1_2_PMA_0h_ChIP_Hyb3.Scan</t>
  </si>
  <si>
    <t>cultured 96 hours after PMA and then 18 hours after LPS stimulation</t>
  </si>
  <si>
    <t>UQ1_RIKEN_PMA_96h_LPS_18h</t>
    <phoneticPr fontId="7"/>
  </si>
  <si>
    <t>AJACM0000001-AJACM0389324</t>
  </si>
  <si>
    <t>HFD</t>
  </si>
  <si>
    <t>UQ1_RIKEN_PMA_96h_LPS_12</t>
    <phoneticPr fontId="7"/>
  </si>
  <si>
    <t>HFC</t>
  </si>
  <si>
    <t>DataName</t>
    <phoneticPr fontId="7"/>
  </si>
  <si>
    <t>URL</t>
    <phoneticPr fontId="7"/>
  </si>
  <si>
    <t>http://cibex.nig.ac.jp/cibex2/ExperimentMiame.do?queryExperimentalDesignAccession=CBX43</t>
  </si>
  <si>
    <t>H91_454_RAW_DATA</t>
    <phoneticPr fontId="7"/>
  </si>
  <si>
    <t>454seq</t>
    <phoneticPr fontId="7"/>
  </si>
  <si>
    <t>H91-CA</t>
    <phoneticPr fontId="7"/>
  </si>
  <si>
    <t>H91</t>
    <phoneticPr fontId="7"/>
  </si>
  <si>
    <t>DataName</t>
    <phoneticPr fontId="7"/>
  </si>
  <si>
    <t>hg18</t>
    <phoneticPr fontId="7"/>
  </si>
  <si>
    <t>MAPPING</t>
    <phoneticPr fontId="7"/>
  </si>
  <si>
    <t>TTAGT</t>
  </si>
  <si>
    <t>RIKEN_KD_series1_NegCon_lot4_RNA</t>
    <phoneticPr fontId="7"/>
  </si>
  <si>
    <t>RIKEN_KD_series1_NegCon_lot5_RNA</t>
    <phoneticPr fontId="7"/>
  </si>
  <si>
    <t>AJACO0000001-AJACO0355023</t>
  </si>
  <si>
    <t>HFF</t>
  </si>
  <si>
    <t>TRIZOL_RNA_EXTRACTION</t>
    <phoneticPr fontId="7"/>
  </si>
  <si>
    <t>UQ1_RIKEN_PMA_96h_LPS_24h</t>
    <phoneticPr fontId="7"/>
  </si>
  <si>
    <t>URL</t>
    <phoneticPr fontId="7"/>
  </si>
  <si>
    <t>http://cibex.nig.ac.jp/cibex2/ExperimentMiame.do?queryExperimentalDesignAccession=CBX46</t>
    <phoneticPr fontId="7"/>
  </si>
  <si>
    <t>http://cibex.nig.ac.jp/cibex2/ExperimentMiame.do?queryExperimentalDesignAccession=CBX47</t>
  </si>
  <si>
    <t>h92_tag_counts</t>
    <phoneticPr fontId="7"/>
  </si>
  <si>
    <t>H95ctrls-CA</t>
    <phoneticPr fontId="7"/>
  </si>
  <si>
    <t>H96ctrls-CA</t>
  </si>
  <si>
    <t>ProtocolREF</t>
    <phoneticPr fontId="7"/>
  </si>
  <si>
    <t>YY1-2</t>
  </si>
  <si>
    <t>YY1-4</t>
  </si>
  <si>
    <t>http://cibex.nig.ac.jp/cibex2/ExperimentMiame.do?queryExperimentalDesignAccession=CBX48</t>
  </si>
  <si>
    <t>LMO2-1</t>
  </si>
  <si>
    <t>LMO2-2</t>
  </si>
  <si>
    <t>LMO2-5</t>
  </si>
  <si>
    <t>CEBPB-2</t>
  </si>
  <si>
    <t>CEBPB-4</t>
  </si>
  <si>
    <t>CEBPB-5</t>
  </si>
  <si>
    <t>SPI1-1</t>
  </si>
  <si>
    <t>SPI1-2</t>
  </si>
  <si>
    <t>SPI1-5</t>
  </si>
  <si>
    <t>illumina_hg6v2_siRNAseries</t>
  </si>
  <si>
    <t>illumina_hg6v2_siRNAseries</t>
    <phoneticPr fontId="7"/>
  </si>
  <si>
    <t>http://cibex.nig.ac.jp/cibex2/ExperimentMiame.do?queryExperimentalDesignAccession=CBX44</t>
  </si>
  <si>
    <t>http://cibex.nig.ac.jp/cibex2/ExperimentMiame.do?queryExperimentalDesignAccession=CBX44</t>
    <phoneticPr fontId="7"/>
  </si>
  <si>
    <t>RIKEN_ChIP_PolII_1_PMA_0h_ChIP_Hyb1.Scan</t>
  </si>
  <si>
    <t>NC-4.5</t>
  </si>
  <si>
    <t>E2F1-2</t>
  </si>
  <si>
    <t>E2F1-3</t>
  </si>
  <si>
    <t>E2F1-5</t>
  </si>
  <si>
    <t>EGR1-2</t>
  </si>
  <si>
    <t>EGR1-4</t>
  </si>
  <si>
    <t>EGR1-5</t>
  </si>
  <si>
    <t>SREBP1-1</t>
  </si>
  <si>
    <t>SREBP1-2</t>
  </si>
  <si>
    <t>SREBP1-4</t>
  </si>
  <si>
    <t>FoxD1-5</t>
    <phoneticPr fontId="7"/>
  </si>
  <si>
    <t>BCL6-2</t>
  </si>
  <si>
    <t>BCL6-3</t>
  </si>
  <si>
    <t>http://cibex.nig.ac.jp/cibex2/ExperimentMiame.do?queryExperimentalDesignAccession=CBX47</t>
    <phoneticPr fontId="7"/>
  </si>
  <si>
    <t>PU.1_2nd/PMA_0h</t>
    <phoneticPr fontId="7"/>
  </si>
  <si>
    <t>PU.1_1st/PMA_0h</t>
    <phoneticPr fontId="7"/>
  </si>
  <si>
    <t>SP1_1st/PMA_0h</t>
    <phoneticPr fontId="7"/>
  </si>
  <si>
    <t>ATTAT</t>
  </si>
  <si>
    <t>AATAG</t>
  </si>
  <si>
    <t>Parameter[genome_assemblies]</t>
    <phoneticPr fontId="7"/>
  </si>
  <si>
    <t>Characteistic[accession.No]</t>
    <phoneticPr fontId="7"/>
  </si>
  <si>
    <t>ParameterValue[barcode]</t>
    <phoneticPr fontId="7"/>
  </si>
  <si>
    <t>UQ1_RIKEN_PMA_96h</t>
    <phoneticPr fontId="7"/>
  </si>
  <si>
    <t>THP-1 0hr</t>
  </si>
  <si>
    <t>THP-1 1hr</t>
  </si>
  <si>
    <t>THP-1 2hr</t>
  </si>
  <si>
    <t>THP-1 3hr</t>
  </si>
  <si>
    <t>THP-1 4hr</t>
  </si>
  <si>
    <t>RIKEN_ChIP_H3K9Ac_1_PMA_0h_ChIP_Hyb3.Scan</t>
  </si>
  <si>
    <t>RIKEN_ChIP_H3K9Ac_1_PMA_96h_ChIP_Hyb1.Scan</t>
  </si>
  <si>
    <t>RIKEN_ChIP_H3K9Ac_1_PMA_96h_ChIP_Hyb2.Scan</t>
  </si>
  <si>
    <t>RIKEN_ChIP_H3K9Ac_1_PMA_96h_ChIP_Hyb3.Scan</t>
  </si>
  <si>
    <t>RIKEN_ChIP_H3K9Ac_2_PMA_0h_ChIP_Hyb1.Scan</t>
  </si>
  <si>
    <t>RIKEN_ChIP_H3K9Ac_2_PMA_0h_ChIP_Hyb2.Scan</t>
  </si>
  <si>
    <t>RIKEN_ChIP_H3K9Ac_2_PMA_0h_ChIP_Hyb3.Scan</t>
  </si>
  <si>
    <t>RIKEN_ChIP_H3K9Ac_2_PMA_96h_ChIP_Hyb1.Scan</t>
  </si>
  <si>
    <t>RIKEN_ChIP_H3K9Ac_2_PMA_96h_ChIP_Hyb2.Scan</t>
  </si>
  <si>
    <t>RIKEN_ChIP_H3K9Ac_2_PMA_96h_ChIP_Hyb3.Scan</t>
  </si>
  <si>
    <t>H3K9Ac_1st/PMA_0h</t>
    <phoneticPr fontId="7"/>
  </si>
  <si>
    <t>H3K9Ac_1st/PMA_96h</t>
    <phoneticPr fontId="7"/>
  </si>
  <si>
    <t>H3K9Ac_2nd/PMA_0h</t>
    <phoneticPr fontId="7"/>
  </si>
  <si>
    <t>H3K9Ac_2nd/PMA_96h</t>
    <phoneticPr fontId="7"/>
  </si>
  <si>
    <t>032_mapping</t>
  </si>
  <si>
    <t>033_mapping</t>
  </si>
  <si>
    <t>034_mapping</t>
  </si>
  <si>
    <t>035_mapping</t>
  </si>
  <si>
    <t>036_mapping</t>
  </si>
  <si>
    <t>038_mapping</t>
  </si>
  <si>
    <t>039_mapping</t>
  </si>
  <si>
    <t>040_mapping</t>
  </si>
  <si>
    <t>049_mapping</t>
  </si>
  <si>
    <t>050_mapping</t>
  </si>
  <si>
    <t>RIKEN_KD_series1_BMI1_lot1_RNA</t>
    <phoneticPr fontId="7"/>
  </si>
  <si>
    <t>RIKEN_ChIP_PU.1_1_PMA_0h_ChIP_Hyb1.Scan</t>
  </si>
  <si>
    <t>RIKEN_ChIP_PU.1_2_PMA_0h_ChIP_Hyb1.Scan</t>
  </si>
  <si>
    <t>RIKEN_ChIP_SP1_1_PMA_0h_ChIP_Hyb1.Scan</t>
  </si>
  <si>
    <t>RIKEN_ChIP_SP1_2_PMA_0h_ChIP_Hyb1.Scan</t>
  </si>
  <si>
    <t>055_mapping</t>
  </si>
  <si>
    <t>056_mapping</t>
  </si>
  <si>
    <t>057_mapping</t>
  </si>
  <si>
    <t>058_mapping</t>
  </si>
  <si>
    <t>061_mapping</t>
  </si>
  <si>
    <t>062_mapping</t>
  </si>
  <si>
    <t>063_mapping</t>
  </si>
  <si>
    <t>064_mapping</t>
  </si>
  <si>
    <t>065_mapping</t>
  </si>
  <si>
    <t>066_mapping</t>
  </si>
  <si>
    <t>067_mapping</t>
  </si>
  <si>
    <t>069_mapping</t>
  </si>
  <si>
    <t>071_mapping</t>
  </si>
  <si>
    <t>072_mapping</t>
  </si>
  <si>
    <t>075_mapping</t>
  </si>
  <si>
    <t>076_mapping</t>
  </si>
  <si>
    <t>077_mapping</t>
  </si>
  <si>
    <t>078_mapping</t>
  </si>
  <si>
    <t>RIKEN_ChIP_SP1_1_PMA_0h_ChIP_Hyb2.Scan</t>
  </si>
  <si>
    <t>RIKEN_ChIP_SP1_2_PMA_0h_ChIP_Hyb2.Scan</t>
  </si>
  <si>
    <t>RIKEN_ChIP_PU.1_1_PMA_96h_ChIP_Hyb2.Scan</t>
  </si>
  <si>
    <t>RIKEN_ChIP_PU.1_2_PMA_96h_ChIP_Hyb2.Scan</t>
  </si>
  <si>
    <t>029_mapping</t>
  </si>
  <si>
    <t>030_mapping</t>
  </si>
  <si>
    <t>031_mapping</t>
  </si>
  <si>
    <t>079_mapping</t>
  </si>
  <si>
    <t>080_mapping</t>
  </si>
  <si>
    <t>081_mapping</t>
  </si>
  <si>
    <t>082_mapping</t>
  </si>
  <si>
    <t>083_mapping</t>
  </si>
  <si>
    <t>085_mapping</t>
  </si>
  <si>
    <t>human_tag_cluster</t>
    <phoneticPr fontId="7"/>
  </si>
  <si>
    <t>URL</t>
    <phoneticPr fontId="7"/>
  </si>
  <si>
    <t>RIKEN_ChIP_SP1_1_PMA_0h_ChIP_Hyb3.Scan</t>
  </si>
  <si>
    <t>RIKEN_ChIP_SP1_2_PMA_0h_ChIP_Hyb3.Scan</t>
  </si>
  <si>
    <t>RIKEN_ChIP_PU.1_1_PMA_96h_ChIP_Hyb3.Scan</t>
  </si>
  <si>
    <t>RIKEN_ChIP_PU.1_2_PMA_96h_ChIP_Hyb3.Scan</t>
  </si>
  <si>
    <t>RIKEN_ChIP_SP1_1_PMA_96h_ChIP_Hyb3.Scan</t>
  </si>
  <si>
    <t>RIKEN_ChIP_SP1_2_PMA_96h_ChIP_Hyb3.Scan</t>
  </si>
  <si>
    <t>h05_mapping</t>
  </si>
  <si>
    <t>h06_mapping</t>
  </si>
  <si>
    <t>h08_mapping</t>
  </si>
  <si>
    <t>h09_mapping</t>
  </si>
  <si>
    <t>h10_mapping</t>
  </si>
  <si>
    <t>h11_mapping</t>
  </si>
  <si>
    <t>h15_mapping</t>
  </si>
  <si>
    <t>h21_mapping</t>
  </si>
  <si>
    <t>h22_mapping</t>
  </si>
  <si>
    <t>h27_mapping</t>
  </si>
  <si>
    <t>h28_mapping</t>
  </si>
  <si>
    <t>h33_mapping</t>
  </si>
  <si>
    <t>h34_mapping</t>
  </si>
  <si>
    <t>h35_mapping</t>
  </si>
  <si>
    <t>h37_mapping</t>
  </si>
  <si>
    <t>h39_mapping</t>
  </si>
  <si>
    <t>h40_mapping</t>
  </si>
  <si>
    <t>h42_mapping</t>
  </si>
  <si>
    <t>h43_mapping</t>
  </si>
  <si>
    <t>h45_mapping</t>
  </si>
  <si>
    <t>h47_mapping</t>
  </si>
  <si>
    <t>h48_mapping</t>
  </si>
  <si>
    <t>h49_mapping</t>
  </si>
  <si>
    <t>h51_mapping</t>
  </si>
  <si>
    <t>h52_mapping</t>
  </si>
  <si>
    <t>h53_mapping</t>
  </si>
  <si>
    <t>h57_mapping</t>
  </si>
  <si>
    <t>h59_mapping</t>
  </si>
  <si>
    <t>h61_mapping</t>
  </si>
  <si>
    <t>h62_mapping</t>
  </si>
  <si>
    <t>h63_mapping</t>
  </si>
  <si>
    <t>h64_mapping</t>
  </si>
  <si>
    <t>h65_mapping</t>
  </si>
  <si>
    <t>h69_mapping</t>
  </si>
  <si>
    <t>h73_mapping</t>
  </si>
  <si>
    <t>h74_mapping</t>
  </si>
  <si>
    <t>h93_mapping</t>
  </si>
  <si>
    <t>i02_mapping</t>
  </si>
  <si>
    <t>i03_mapping</t>
  </si>
  <si>
    <t>Parameter[genome_assemblies]</t>
    <phoneticPr fontId="7"/>
  </si>
  <si>
    <t>hg18</t>
    <phoneticPr fontId="7"/>
  </si>
  <si>
    <t>mm9</t>
    <phoneticPr fontId="7"/>
  </si>
  <si>
    <t>http://fantom.gsc.riken.jp/4/download/Tables/mouse/CAGE/mapping/</t>
    <phoneticPr fontId="7"/>
  </si>
  <si>
    <t>DataName</t>
    <phoneticPr fontId="7"/>
  </si>
  <si>
    <t>URL</t>
    <phoneticPr fontId="7"/>
  </si>
  <si>
    <t>http://fantom.gsc.riken.jp/4/download/Tables/mouse/CAGE/tag_counts/</t>
  </si>
  <si>
    <t>http://fantom.gsc.riken.jp/4/download/Tables/human/CAGE/mapping/</t>
    <phoneticPr fontId="7"/>
  </si>
  <si>
    <t>http://fantom.gsc.riken.jp/4/download/Tables/human/CAGE/raw_data/</t>
    <phoneticPr fontId="7"/>
  </si>
  <si>
    <t>http://fantom.gsc.riken.jp/4/download/Tables/human/CAGE/raw_data/</t>
    <phoneticPr fontId="7"/>
  </si>
  <si>
    <t>h91_tag_counts</t>
    <phoneticPr fontId="7"/>
  </si>
  <si>
    <t>MAPPING</t>
    <phoneticPr fontId="7"/>
  </si>
  <si>
    <t>DataName</t>
    <phoneticPr fontId="7"/>
  </si>
  <si>
    <t>DataName</t>
    <phoneticPr fontId="7"/>
  </si>
  <si>
    <t>http://fantom.gsc.riken.jp/4/download/Tables/human/CAGE/tag_counts/</t>
    <phoneticPr fontId="7"/>
  </si>
  <si>
    <t>http://fantom.gsc.riken.jp/4/download/Tables/human/Microarray/</t>
  </si>
  <si>
    <t>DataName</t>
    <phoneticPr fontId="7"/>
  </si>
  <si>
    <t>RIKEN_ChIP_PolII_1_PMA_0h_ChIP_Hyb2.Scan</t>
  </si>
  <si>
    <t>RIKEN_ChIP_PolII_1_PMA_96h_ChIP_Hyb1.Scan</t>
  </si>
  <si>
    <t>RIKEN_ChIP_PolII_1_PMA_96h_ChIP_Hyb2.Scan</t>
  </si>
  <si>
    <t>Pol_II/PMA_0h</t>
    <phoneticPr fontId="7"/>
  </si>
  <si>
    <t>Pol_II/PMA_96h</t>
    <phoneticPr fontId="7"/>
  </si>
  <si>
    <t>DataName</t>
    <phoneticPr fontId="7"/>
  </si>
  <si>
    <t>DataName</t>
    <phoneticPr fontId="7"/>
  </si>
  <si>
    <t>SP1_2nd/PMA_0h</t>
    <phoneticPr fontId="7"/>
  </si>
  <si>
    <t>PU.1_1st/PMA_96h</t>
    <phoneticPr fontId="7"/>
  </si>
  <si>
    <t>PU.1_2nd/PMA_96h</t>
    <phoneticPr fontId="7"/>
  </si>
  <si>
    <t>SP1_1st/PMA_96h</t>
    <phoneticPr fontId="7"/>
  </si>
  <si>
    <t>SP1_2nd/PMA_96h</t>
    <phoneticPr fontId="7"/>
  </si>
  <si>
    <t>DataName</t>
    <phoneticPr fontId="7"/>
  </si>
  <si>
    <t>URL</t>
    <phoneticPr fontId="7"/>
  </si>
  <si>
    <t>RIKEN_ChIP_H3K9Ac_1_PMA_0h_ChIP_Hyb1.Scan</t>
  </si>
  <si>
    <t>RIKEN_ChIP_H3K9Ac_1_PMA_0h_ChIP_Hyb2.Scan</t>
  </si>
  <si>
    <t>This is a simple tag cluster (TC) like as FANTOM3 method. Overlapping tags on the genome, at least one bp, were gathered into a TC. Differences from FANTOM3 are treatment of multiple mapped tags, and representative-position selection.
I adopted tags which were mapped into 1~99 sites for the tag clustering, and I defined only one TC set. However, I counted # of tags and TPMs in the following cases;
1. tags which were mapped into only one site
2. tags which were mapped into 1~99 sites without weight
3. tags which were mapped into 1~99 sites with "guilt-by-association" weight
For example, let's assume that a tag T1 is mapped into TC1 and TC2 with 0.2 and 0.8 weight values, and a tag T2 is mapped into TC1 only.</t>
    <phoneticPr fontId="7"/>
  </si>
  <si>
    <t>FANTOM3_TAG_CLUSTERING</t>
    <phoneticPr fontId="7"/>
  </si>
  <si>
    <t>http://fantom.gsc.riken.jp/4/download/Tables/mouse/CAGE/promoters/tag_clusters/</t>
    <phoneticPr fontId="7"/>
  </si>
  <si>
    <t>http://fantom.gsc.riken.jp/4/download/Tables/human/CAGE/promoters/tag_clusters/</t>
    <phoneticPr fontId="7"/>
  </si>
  <si>
    <t>087_mapping</t>
  </si>
  <si>
    <t>088_mapping</t>
  </si>
  <si>
    <t>089_mapping</t>
  </si>
  <si>
    <t>090_mapping</t>
  </si>
  <si>
    <t>092_mapping</t>
  </si>
  <si>
    <t>093_mapping</t>
  </si>
  <si>
    <t>097_mapping</t>
  </si>
  <si>
    <t>101_mapping</t>
  </si>
  <si>
    <t>107_mapping</t>
  </si>
  <si>
    <t>112_mapping</t>
  </si>
  <si>
    <t>113_mapping</t>
  </si>
  <si>
    <t>114_mapping</t>
  </si>
  <si>
    <t>118_mapping</t>
  </si>
  <si>
    <t>119_mapping</t>
  </si>
  <si>
    <t>120_mapping</t>
  </si>
  <si>
    <t>121_mapping</t>
  </si>
  <si>
    <t>122_mapping</t>
  </si>
  <si>
    <t>125_mapping</t>
  </si>
  <si>
    <t>135_mapping</t>
  </si>
  <si>
    <t>136_mapping</t>
  </si>
  <si>
    <t>137_mapping</t>
  </si>
  <si>
    <t>138_mapping</t>
  </si>
  <si>
    <t>139_mapping</t>
  </si>
  <si>
    <t>140_mapping</t>
  </si>
  <si>
    <t>141_mapping</t>
  </si>
  <si>
    <t>142_mapping</t>
  </si>
  <si>
    <t>143_mapping</t>
  </si>
  <si>
    <t>mouse_tag_cluster</t>
    <phoneticPr fontId="7"/>
  </si>
  <si>
    <t>000_mapping</t>
  </si>
  <si>
    <t>001_mapping</t>
  </si>
  <si>
    <t>002_mapping</t>
  </si>
  <si>
    <t>003_mapping</t>
  </si>
  <si>
    <t>004_mapping</t>
  </si>
  <si>
    <t>005_mapping</t>
  </si>
  <si>
    <t>006_mapping</t>
  </si>
  <si>
    <t>007_mapping</t>
  </si>
  <si>
    <t>008_mapping</t>
  </si>
  <si>
    <t>009_mapping</t>
  </si>
  <si>
    <t>010_mapping</t>
  </si>
  <si>
    <t>011_mapping</t>
  </si>
  <si>
    <t>012_mapping</t>
  </si>
  <si>
    <t>013_mapping</t>
  </si>
  <si>
    <t>014_mapping</t>
  </si>
  <si>
    <t>015_mapping</t>
  </si>
  <si>
    <t>016_mapping</t>
  </si>
  <si>
    <t>017_mapping</t>
  </si>
  <si>
    <t>018_mapping</t>
  </si>
  <si>
    <t>019_mapping</t>
  </si>
  <si>
    <t>020_mapping</t>
  </si>
  <si>
    <t>021_mapping</t>
  </si>
  <si>
    <t>022_mapping</t>
  </si>
  <si>
    <t>023_mapping</t>
  </si>
  <si>
    <t>024_mapping</t>
  </si>
  <si>
    <t>025_mapping</t>
  </si>
  <si>
    <t>026_mapping</t>
  </si>
  <si>
    <t>027_mapping</t>
  </si>
  <si>
    <t>FANTOM3_TAG_CLUSTERING</t>
    <phoneticPr fontId="7"/>
  </si>
  <si>
    <t>h04_mapping</t>
  </si>
</sst>
</file>

<file path=xl/styles.xml><?xml version="1.0" encoding="utf-8"?>
<styleSheet xmlns="http://schemas.openxmlformats.org/spreadsheetml/2006/main">
  <fonts count="13">
    <font>
      <sz val="11"/>
      <name val="ＭＳ Ｐゴシック"/>
      <charset val="128"/>
    </font>
    <font>
      <sz val="11"/>
      <name val="ＭＳ Ｐゴシック"/>
      <charset val="128"/>
    </font>
    <font>
      <sz val="11"/>
      <name val="ＭＳ Ｐゴシック"/>
      <charset val="128"/>
    </font>
    <font>
      <sz val="11"/>
      <name val="ＭＳ Ｐゴシック"/>
      <charset val="128"/>
    </font>
    <font>
      <sz val="11"/>
      <name val="ＭＳ Ｐゴシック"/>
      <charset val="128"/>
    </font>
    <font>
      <sz val="11"/>
      <name val="ＭＳ Ｐゴシック"/>
      <charset val="128"/>
    </font>
    <font>
      <sz val="11"/>
      <name val="ＭＳ Ｐゴシック"/>
      <charset val="128"/>
    </font>
    <font>
      <sz val="6"/>
      <name val="ＭＳ Ｐゴシック"/>
      <family val="3"/>
      <charset val="128"/>
    </font>
    <font>
      <sz val="11"/>
      <name val="Calibri"/>
      <family val="2"/>
      <charset val="128"/>
    </font>
    <font>
      <sz val="11"/>
      <color indexed="10"/>
      <name val="ＭＳ Ｐゴシック"/>
      <family val="3"/>
      <charset val="128"/>
    </font>
    <font>
      <sz val="8"/>
      <name val="ＭＳ Ｐゴシック"/>
      <family val="3"/>
      <charset val="128"/>
    </font>
    <font>
      <sz val="6"/>
      <name val="Helvetica"/>
      <family val="2"/>
    </font>
    <font>
      <sz val="11"/>
      <name val="Arial"/>
    </font>
  </fonts>
  <fills count="2">
    <fill>
      <patternFill patternType="none"/>
    </fill>
    <fill>
      <patternFill patternType="gray125"/>
    </fill>
  </fills>
  <borders count="1">
    <border>
      <left/>
      <right/>
      <top/>
      <bottom/>
      <diagonal/>
    </border>
  </borders>
  <cellStyleXfs count="2">
    <xf numFmtId="0" fontId="0" fillId="0" borderId="0"/>
    <xf numFmtId="0" fontId="6" fillId="0" borderId="0"/>
  </cellStyleXfs>
  <cellXfs count="21">
    <xf numFmtId="0" fontId="0" fillId="0" borderId="0" xfId="0"/>
    <xf numFmtId="0" fontId="8" fillId="0" borderId="0" xfId="0" applyFont="1" applyFill="1" applyBorder="1" applyAlignment="1"/>
    <xf numFmtId="0" fontId="0" fillId="0" borderId="0" xfId="0" applyAlignment="1">
      <alignment wrapText="1"/>
    </xf>
    <xf numFmtId="0" fontId="9" fillId="0" borderId="0" xfId="0" applyFont="1" applyAlignment="1">
      <alignment wrapText="1"/>
    </xf>
    <xf numFmtId="0" fontId="10" fillId="0" borderId="0" xfId="0" applyFont="1" applyAlignment="1">
      <alignment wrapText="1"/>
    </xf>
    <xf numFmtId="0" fontId="11" fillId="0" borderId="0" xfId="0" applyFont="1" applyAlignment="1">
      <alignment wrapText="1"/>
    </xf>
    <xf numFmtId="0" fontId="6" fillId="0" borderId="0" xfId="1" applyFont="1" applyFill="1" applyAlignment="1">
      <alignment vertical="center"/>
    </xf>
    <xf numFmtId="0" fontId="5" fillId="0" borderId="0" xfId="0" applyFont="1" applyAlignment="1">
      <alignment wrapText="1"/>
    </xf>
    <xf numFmtId="56" fontId="5" fillId="0" borderId="0" xfId="0" applyNumberFormat="1" applyFont="1" applyAlignment="1">
      <alignment wrapText="1"/>
    </xf>
    <xf numFmtId="0" fontId="4" fillId="0" borderId="0" xfId="0" applyFont="1" applyAlignment="1">
      <alignment wrapText="1"/>
    </xf>
    <xf numFmtId="0" fontId="7" fillId="0" borderId="0" xfId="0" applyFont="1" applyAlignment="1">
      <alignment wrapText="1"/>
    </xf>
    <xf numFmtId="0" fontId="3" fillId="0" borderId="0" xfId="0" applyFont="1"/>
    <xf numFmtId="0" fontId="3" fillId="0" borderId="0" xfId="0" applyFont="1" applyAlignment="1">
      <alignment wrapText="1"/>
    </xf>
    <xf numFmtId="49" fontId="0" fillId="0" borderId="0" xfId="0" applyNumberFormat="1" applyAlignment="1">
      <alignment wrapText="1"/>
    </xf>
    <xf numFmtId="49" fontId="0" fillId="0" borderId="0" xfId="0" applyNumberFormat="1"/>
    <xf numFmtId="0" fontId="2" fillId="0" borderId="0" xfId="0" applyFont="1"/>
    <xf numFmtId="0" fontId="1" fillId="0" borderId="0" xfId="0" applyFont="1"/>
    <xf numFmtId="49" fontId="1" fillId="0" borderId="0" xfId="0" applyNumberFormat="1" applyFont="1"/>
    <xf numFmtId="22" fontId="0" fillId="0" borderId="0" xfId="0" applyNumberFormat="1"/>
    <xf numFmtId="0" fontId="0" fillId="0" borderId="0" xfId="0" applyFill="1"/>
    <xf numFmtId="0" fontId="0" fillId="0" borderId="0" xfId="0" applyFill="1" applyAlignment="1">
      <alignment wrapText="1"/>
    </xf>
  </cellXfs>
  <cellStyles count="2">
    <cellStyle name="標準" xfId="0" builtinId="0"/>
    <cellStyle name="標準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5" Type="http://schemas.openxmlformats.org/officeDocument/2006/relationships/worksheet" Target="worksheets/sheet35.xml"/><Relationship Id="rId31" Type="http://schemas.openxmlformats.org/officeDocument/2006/relationships/worksheet" Target="worksheets/sheet31.xml"/><Relationship Id="rId34" Type="http://schemas.openxmlformats.org/officeDocument/2006/relationships/worksheet" Target="worksheets/sheet34.xml"/><Relationship Id="rId39" Type="http://schemas.openxmlformats.org/officeDocument/2006/relationships/calcChain" Target="calcChain.xml"/><Relationship Id="rId7" Type="http://schemas.openxmlformats.org/officeDocument/2006/relationships/worksheet" Target="worksheets/sheet7.xml"/><Relationship Id="rId36" Type="http://schemas.openxmlformats.org/officeDocument/2006/relationships/theme" Target="theme/theme1.xml"/><Relationship Id="rId1" Type="http://schemas.openxmlformats.org/officeDocument/2006/relationships/worksheet" Target="worksheets/sheet1.xml"/><Relationship Id="rId24" Type="http://schemas.openxmlformats.org/officeDocument/2006/relationships/worksheet" Target="worksheets/sheet24.xml"/><Relationship Id="rId25" Type="http://schemas.openxmlformats.org/officeDocument/2006/relationships/worksheet" Target="worksheets/sheet25.xml"/><Relationship Id="rId8" Type="http://schemas.openxmlformats.org/officeDocument/2006/relationships/worksheet" Target="worksheets/sheet8.xml"/><Relationship Id="rId13" Type="http://schemas.openxmlformats.org/officeDocument/2006/relationships/worksheet" Target="worksheets/sheet13.xml"/><Relationship Id="rId10" Type="http://schemas.openxmlformats.org/officeDocument/2006/relationships/worksheet" Target="worksheets/sheet10.xml"/><Relationship Id="rId32" Type="http://schemas.openxmlformats.org/officeDocument/2006/relationships/worksheet" Target="worksheets/sheet32.xml"/><Relationship Id="rId37" Type="http://schemas.openxmlformats.org/officeDocument/2006/relationships/styles" Target="styles.xml"/><Relationship Id="rId12" Type="http://schemas.openxmlformats.org/officeDocument/2006/relationships/worksheet" Target="worksheets/sheet12.xml"/><Relationship Id="rId17" Type="http://schemas.openxmlformats.org/officeDocument/2006/relationships/worksheet" Target="worksheets/sheet17.xml"/><Relationship Id="rId9" Type="http://schemas.openxmlformats.org/officeDocument/2006/relationships/worksheet" Target="worksheets/sheet9.xml"/><Relationship Id="rId18" Type="http://schemas.openxmlformats.org/officeDocument/2006/relationships/worksheet" Target="worksheets/sheet18.xml"/><Relationship Id="rId3" Type="http://schemas.openxmlformats.org/officeDocument/2006/relationships/worksheet" Target="worksheets/sheet3.xml"/><Relationship Id="rId27" Type="http://schemas.openxmlformats.org/officeDocument/2006/relationships/worksheet" Target="worksheets/sheet27.xml"/><Relationship Id="rId14" Type="http://schemas.openxmlformats.org/officeDocument/2006/relationships/worksheet" Target="worksheets/sheet14.xml"/><Relationship Id="rId23" Type="http://schemas.openxmlformats.org/officeDocument/2006/relationships/worksheet" Target="worksheets/sheet23.xml"/><Relationship Id="rId4" Type="http://schemas.openxmlformats.org/officeDocument/2006/relationships/worksheet" Target="worksheets/sheet4.xml"/><Relationship Id="rId28" Type="http://schemas.openxmlformats.org/officeDocument/2006/relationships/worksheet" Target="worksheets/sheet28.xml"/><Relationship Id="rId26" Type="http://schemas.openxmlformats.org/officeDocument/2006/relationships/worksheet" Target="worksheets/sheet26.xml"/><Relationship Id="rId30" Type="http://schemas.openxmlformats.org/officeDocument/2006/relationships/worksheet" Target="worksheets/sheet30.xml"/><Relationship Id="rId11" Type="http://schemas.openxmlformats.org/officeDocument/2006/relationships/worksheet" Target="worksheets/sheet11.xml"/><Relationship Id="rId29" Type="http://schemas.openxmlformats.org/officeDocument/2006/relationships/worksheet" Target="worksheets/sheet29.xml"/><Relationship Id="rId6" Type="http://schemas.openxmlformats.org/officeDocument/2006/relationships/worksheet" Target="worksheets/sheet6.xml"/><Relationship Id="rId16" Type="http://schemas.openxmlformats.org/officeDocument/2006/relationships/worksheet" Target="worksheets/sheet16.xml"/><Relationship Id="rId33" Type="http://schemas.openxmlformats.org/officeDocument/2006/relationships/worksheet" Target="worksheets/sheet33.xml"/><Relationship Id="rId5" Type="http://schemas.openxmlformats.org/officeDocument/2006/relationships/worksheet" Target="worksheets/sheet5.xml"/><Relationship Id="rId15" Type="http://schemas.openxmlformats.org/officeDocument/2006/relationships/worksheet" Target="worksheets/sheet15.xml"/><Relationship Id="rId19" Type="http://schemas.openxmlformats.org/officeDocument/2006/relationships/worksheet" Target="worksheets/sheet19.xml"/><Relationship Id="rId38" Type="http://schemas.openxmlformats.org/officeDocument/2006/relationships/sharedStrings" Target="sharedStrings.xml"/><Relationship Id="rId20" Type="http://schemas.openxmlformats.org/officeDocument/2006/relationships/worksheet" Target="worksheets/sheet20.xml"/><Relationship Id="rId22" Type="http://schemas.openxmlformats.org/officeDocument/2006/relationships/worksheet" Target="worksheets/sheet22.xml"/><Relationship Id="rId21" Type="http://schemas.openxmlformats.org/officeDocument/2006/relationships/worksheet" Target="worksheets/sheet21.xml"/><Relationship Id="rId2" Type="http://schemas.openxmlformats.org/officeDocument/2006/relationships/worksheet" Target="worksheets/sheet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AG30"/>
  <sheetViews>
    <sheetView zoomScale="80" zoomScaleNormal="80" zoomScalePageLayoutView="80" workbookViewId="0">
      <selection activeCell="B10" sqref="B10"/>
    </sheetView>
  </sheetViews>
  <sheetFormatPr baseColWidth="12" defaultColWidth="26.5" defaultRowHeight="17"/>
  <cols>
    <col min="1" max="1" width="26.5" style="2"/>
    <col min="2" max="2" width="33.5" style="2" customWidth="1"/>
    <col min="3" max="3" width="23.625" style="2" customWidth="1"/>
    <col min="4" max="4" width="28.375" style="2" bestFit="1" customWidth="1"/>
    <col min="5" max="18" width="26.5" style="2"/>
    <col min="19" max="19" width="28.125" style="2" customWidth="1"/>
    <col min="20" max="20" width="28.5" style="2" customWidth="1"/>
    <col min="21" max="21" width="30.125" style="2" customWidth="1"/>
    <col min="22" max="23" width="26.5" style="2"/>
    <col min="24" max="24" width="33.25" style="2" customWidth="1"/>
    <col min="25" max="29" width="26.5" style="2"/>
    <col min="30" max="30" width="27.125" style="2" bestFit="1" customWidth="1"/>
    <col min="31" max="16384" width="26.5" style="2"/>
  </cols>
  <sheetData>
    <row r="1" spans="1:10" ht="51">
      <c r="A1" s="2" t="s">
        <v>721</v>
      </c>
      <c r="B1" s="2" t="s">
        <v>804</v>
      </c>
    </row>
    <row r="2" spans="1:10" ht="257" customHeight="1">
      <c r="A2" s="2" t="s">
        <v>728</v>
      </c>
      <c r="B2" s="2" t="s">
        <v>661</v>
      </c>
      <c r="J2"/>
    </row>
    <row r="3" spans="1:10">
      <c r="A3" s="2" t="s">
        <v>691</v>
      </c>
      <c r="B3" s="2" t="s">
        <v>690</v>
      </c>
      <c r="C3" s="2" t="s">
        <v>689</v>
      </c>
    </row>
    <row r="4" spans="1:10">
      <c r="A4" s="2" t="s">
        <v>831</v>
      </c>
      <c r="B4" s="2" t="s">
        <v>795</v>
      </c>
      <c r="C4" s="2" t="s">
        <v>833</v>
      </c>
    </row>
    <row r="5" spans="1:10">
      <c r="A5" s="2" t="s">
        <v>967</v>
      </c>
      <c r="B5" s="2" t="s">
        <v>819</v>
      </c>
      <c r="C5" s="2" t="s">
        <v>819</v>
      </c>
    </row>
    <row r="7" spans="1:10" s="9" customFormat="1" ht="51">
      <c r="A7" s="9" t="s">
        <v>741</v>
      </c>
      <c r="B7" s="9" t="s">
        <v>177</v>
      </c>
      <c r="C7" s="9" t="s">
        <v>516</v>
      </c>
    </row>
    <row r="8" spans="1:10" s="9" customFormat="1">
      <c r="A8" s="9" t="s">
        <v>742</v>
      </c>
      <c r="B8" s="9" t="s">
        <v>499</v>
      </c>
      <c r="C8" s="9" t="s">
        <v>276</v>
      </c>
    </row>
    <row r="9" spans="1:10" s="9" customFormat="1">
      <c r="A9" s="9" t="s">
        <v>750</v>
      </c>
      <c r="C9" s="9" t="s">
        <v>501</v>
      </c>
    </row>
    <row r="10" spans="1:10" s="9" customFormat="1" ht="51">
      <c r="A10" s="9" t="s">
        <v>751</v>
      </c>
      <c r="C10" s="9" t="s">
        <v>500</v>
      </c>
    </row>
    <row r="11" spans="1:10" s="3" customFormat="1"/>
    <row r="12" spans="1:10" s="7" customFormat="1">
      <c r="A12" s="7" t="s">
        <v>815</v>
      </c>
      <c r="B12" s="7" t="s">
        <v>779</v>
      </c>
    </row>
    <row r="13" spans="1:10" s="7" customFormat="1">
      <c r="A13" s="7" t="s">
        <v>922</v>
      </c>
      <c r="B13" s="7" t="s">
        <v>679</v>
      </c>
    </row>
    <row r="14" spans="1:10" s="7" customFormat="1">
      <c r="A14" s="7" t="s">
        <v>921</v>
      </c>
      <c r="B14" s="7" t="s">
        <v>779</v>
      </c>
    </row>
    <row r="15" spans="1:10" s="7" customFormat="1">
      <c r="A15" s="7" t="s">
        <v>920</v>
      </c>
      <c r="B15" s="7" t="s">
        <v>679</v>
      </c>
    </row>
    <row r="16" spans="1:10" s="7" customFormat="1">
      <c r="A16" s="7" t="s">
        <v>919</v>
      </c>
      <c r="B16" s="8" t="s">
        <v>517</v>
      </c>
    </row>
    <row r="17" spans="1:33" s="7" customFormat="1"/>
    <row r="18" spans="1:33" s="7" customFormat="1">
      <c r="A18" s="7" t="s">
        <v>722</v>
      </c>
    </row>
    <row r="19" spans="1:33" ht="102">
      <c r="A19" s="2" t="s">
        <v>918</v>
      </c>
      <c r="B19" s="2" t="s">
        <v>991</v>
      </c>
    </row>
    <row r="21" spans="1:33">
      <c r="A21" s="2" t="s">
        <v>882</v>
      </c>
      <c r="B21" t="s">
        <v>881</v>
      </c>
      <c r="C21" s="2" t="s">
        <v>880</v>
      </c>
      <c r="D21" s="2" t="s">
        <v>62</v>
      </c>
      <c r="E21" t="s">
        <v>936</v>
      </c>
      <c r="F21" s="2" t="s">
        <v>926</v>
      </c>
      <c r="G21" s="2" t="s">
        <v>925</v>
      </c>
      <c r="H21" s="2" t="s">
        <v>1005</v>
      </c>
      <c r="I21" s="2" t="s">
        <v>1004</v>
      </c>
      <c r="J21" s="2" t="s">
        <v>730</v>
      </c>
      <c r="K21" t="s">
        <v>978</v>
      </c>
      <c r="L21" s="2" t="s">
        <v>977</v>
      </c>
      <c r="M21" s="2" t="s">
        <v>976</v>
      </c>
      <c r="N21" s="2" t="s">
        <v>700</v>
      </c>
      <c r="O21" s="2" t="s">
        <v>773</v>
      </c>
      <c r="P21" s="2" t="s">
        <v>772</v>
      </c>
      <c r="Q21" s="2" t="s">
        <v>771</v>
      </c>
      <c r="R21" s="2" t="s">
        <v>770</v>
      </c>
      <c r="S21" t="s">
        <v>744</v>
      </c>
      <c r="T21" t="s">
        <v>743</v>
      </c>
      <c r="U21" t="s">
        <v>898</v>
      </c>
      <c r="V21" t="s">
        <v>855</v>
      </c>
      <c r="W21" t="s">
        <v>241</v>
      </c>
      <c r="X21" s="2" t="s">
        <v>854</v>
      </c>
      <c r="Y21" s="2" t="s">
        <v>285</v>
      </c>
      <c r="Z21" s="2" t="s">
        <v>979</v>
      </c>
      <c r="AA21" s="2" t="s">
        <v>1017</v>
      </c>
      <c r="AB21" s="2" t="s">
        <v>1019</v>
      </c>
      <c r="AC21" s="2" t="s">
        <v>1021</v>
      </c>
      <c r="AD21" s="2" t="s">
        <v>98</v>
      </c>
      <c r="AE21" s="2" t="s">
        <v>11</v>
      </c>
      <c r="AF21" s="2" t="s">
        <v>66</v>
      </c>
      <c r="AG21" s="2" t="s">
        <v>2712</v>
      </c>
    </row>
    <row r="22" spans="1:33" ht="409" customHeight="1">
      <c r="A22" s="2" t="s">
        <v>805</v>
      </c>
      <c r="B22" s="2" t="s">
        <v>58</v>
      </c>
      <c r="C22" s="2" t="s">
        <v>60</v>
      </c>
      <c r="D22" s="20" t="s">
        <v>61</v>
      </c>
      <c r="E22" s="20" t="s">
        <v>46</v>
      </c>
      <c r="F22" s="2" t="s">
        <v>57</v>
      </c>
      <c r="G22" s="2" t="s">
        <v>51</v>
      </c>
      <c r="H22" s="2" t="s">
        <v>52</v>
      </c>
      <c r="I22" s="2" t="s">
        <v>53</v>
      </c>
      <c r="J22" s="2" t="s">
        <v>64</v>
      </c>
      <c r="K22" s="2" t="s">
        <v>54</v>
      </c>
      <c r="L22" s="2" t="s">
        <v>999</v>
      </c>
      <c r="M22" s="2" t="s">
        <v>848</v>
      </c>
      <c r="N22" s="2" t="s">
        <v>830</v>
      </c>
      <c r="O22" s="2" t="s">
        <v>829</v>
      </c>
      <c r="P22" s="2" t="s">
        <v>828</v>
      </c>
      <c r="Q22" s="2" t="s">
        <v>883</v>
      </c>
      <c r="R22" s="2" t="s">
        <v>818</v>
      </c>
      <c r="S22" s="5" t="s">
        <v>1055</v>
      </c>
      <c r="T22" s="5" t="s">
        <v>659</v>
      </c>
      <c r="U22" s="10" t="s">
        <v>655</v>
      </c>
      <c r="V22" s="2" t="s">
        <v>923</v>
      </c>
      <c r="W22" s="2" t="s">
        <v>137</v>
      </c>
      <c r="X22" s="2" t="s">
        <v>254</v>
      </c>
      <c r="Y22" s="2" t="s">
        <v>656</v>
      </c>
      <c r="Z22" s="2" t="s">
        <v>1015</v>
      </c>
      <c r="AA22" s="2" t="s">
        <v>1022</v>
      </c>
      <c r="AB22" s="2" t="s">
        <v>1023</v>
      </c>
      <c r="AC22" s="2" t="s">
        <v>1024</v>
      </c>
      <c r="AD22" s="2" t="s">
        <v>45</v>
      </c>
      <c r="AE22" s="2" t="s">
        <v>0</v>
      </c>
      <c r="AF22" s="2" t="s">
        <v>65</v>
      </c>
      <c r="AG22" s="2" t="s">
        <v>2711</v>
      </c>
    </row>
    <row r="23" spans="1:33" ht="29">
      <c r="A23" s="2" t="s">
        <v>657</v>
      </c>
      <c r="S23" s="5" t="s">
        <v>658</v>
      </c>
      <c r="T23" s="5" t="s">
        <v>1025</v>
      </c>
      <c r="U23" s="4"/>
    </row>
    <row r="24" spans="1:33">
      <c r="A24" s="2" t="s">
        <v>718</v>
      </c>
      <c r="B24" s="2" t="s">
        <v>764</v>
      </c>
      <c r="C24" s="2" t="s">
        <v>763</v>
      </c>
      <c r="D24" s="2" t="s">
        <v>762</v>
      </c>
      <c r="E24" s="2" t="s">
        <v>761</v>
      </c>
      <c r="F24" s="2" t="s">
        <v>761</v>
      </c>
      <c r="G24" s="2" t="s">
        <v>793</v>
      </c>
      <c r="H24" s="2" t="s">
        <v>1007</v>
      </c>
      <c r="I24" s="2" t="s">
        <v>1006</v>
      </c>
      <c r="J24" s="2" t="s">
        <v>796</v>
      </c>
      <c r="K24" s="2" t="s">
        <v>792</v>
      </c>
      <c r="N24" s="2" t="s">
        <v>1007</v>
      </c>
      <c r="O24" s="2" t="s">
        <v>1006</v>
      </c>
      <c r="P24" s="2" t="s">
        <v>796</v>
      </c>
      <c r="Q24" s="2" t="s">
        <v>683</v>
      </c>
      <c r="R24" s="2" t="s">
        <v>683</v>
      </c>
      <c r="S24" s="2" t="s">
        <v>683</v>
      </c>
      <c r="T24" s="2" t="s">
        <v>683</v>
      </c>
      <c r="U24" s="2" t="s">
        <v>683</v>
      </c>
      <c r="V24" s="2" t="s">
        <v>683</v>
      </c>
      <c r="W24" s="2" t="s">
        <v>683</v>
      </c>
      <c r="X24" s="2" t="s">
        <v>683</v>
      </c>
    </row>
    <row r="25" spans="1:33">
      <c r="A25" s="2" t="s">
        <v>682</v>
      </c>
      <c r="B25" s="2" t="s">
        <v>681</v>
      </c>
      <c r="C25" s="2" t="s">
        <v>681</v>
      </c>
      <c r="D25" s="2" t="s">
        <v>681</v>
      </c>
      <c r="E25" s="2" t="s">
        <v>681</v>
      </c>
      <c r="F25" s="2" t="s">
        <v>681</v>
      </c>
      <c r="G25" s="2" t="s">
        <v>681</v>
      </c>
      <c r="H25" s="2" t="s">
        <v>681</v>
      </c>
      <c r="I25" s="2" t="s">
        <v>681</v>
      </c>
      <c r="J25" s="2" t="s">
        <v>681</v>
      </c>
      <c r="K25" s="2" t="s">
        <v>681</v>
      </c>
      <c r="N25" s="2" t="s">
        <v>681</v>
      </c>
      <c r="O25" s="2" t="s">
        <v>681</v>
      </c>
      <c r="P25" s="2" t="s">
        <v>681</v>
      </c>
      <c r="Q25" s="2" t="s">
        <v>681</v>
      </c>
      <c r="R25" s="2" t="s">
        <v>681</v>
      </c>
      <c r="S25" s="2" t="s">
        <v>681</v>
      </c>
      <c r="T25" s="2" t="s">
        <v>681</v>
      </c>
      <c r="U25" s="2" t="s">
        <v>681</v>
      </c>
      <c r="V25" s="2" t="s">
        <v>681</v>
      </c>
      <c r="W25" s="2" t="s">
        <v>681</v>
      </c>
      <c r="X25" s="2" t="s">
        <v>681</v>
      </c>
    </row>
    <row r="27" spans="1:33">
      <c r="A27" s="2" t="s">
        <v>680</v>
      </c>
      <c r="B27" s="2" t="s">
        <v>806</v>
      </c>
    </row>
    <row r="29" spans="1:33">
      <c r="A29" s="2" t="s">
        <v>719</v>
      </c>
      <c r="B29" s="2" t="s">
        <v>679</v>
      </c>
    </row>
    <row r="30" spans="1:33" ht="34">
      <c r="A30" s="2" t="s">
        <v>720</v>
      </c>
      <c r="B30" s="2" t="s">
        <v>678</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J31"/>
  <sheetViews>
    <sheetView topLeftCell="J1" workbookViewId="0">
      <selection activeCell="K23" sqref="K23"/>
    </sheetView>
  </sheetViews>
  <sheetFormatPr baseColWidth="12" defaultColWidth="13" defaultRowHeight="17"/>
  <cols>
    <col min="1" max="1" width="30" customWidth="1"/>
    <col min="2" max="2" width="19.875" customWidth="1"/>
    <col min="3" max="3" width="35.625" bestFit="1" customWidth="1"/>
    <col min="4" max="4" width="31.375" bestFit="1" customWidth="1"/>
    <col min="5" max="5" width="23" customWidth="1"/>
    <col min="6" max="6" width="28.5" bestFit="1" customWidth="1"/>
    <col min="7" max="7" width="28.5" customWidth="1"/>
    <col min="8" max="8" width="34.875" bestFit="1" customWidth="1"/>
    <col min="10" max="10" width="64.5" bestFit="1" customWidth="1"/>
  </cols>
  <sheetData>
    <row r="1" spans="1:10">
      <c r="A1" t="s">
        <v>786</v>
      </c>
      <c r="B1" t="s">
        <v>671</v>
      </c>
      <c r="C1" t="s">
        <v>846</v>
      </c>
      <c r="D1" t="s">
        <v>737</v>
      </c>
      <c r="E1" t="s">
        <v>783</v>
      </c>
      <c r="F1" t="s">
        <v>847</v>
      </c>
      <c r="G1" t="s">
        <v>847</v>
      </c>
      <c r="H1" t="s">
        <v>171</v>
      </c>
      <c r="I1" t="s">
        <v>915</v>
      </c>
      <c r="J1" t="s">
        <v>2503</v>
      </c>
    </row>
    <row r="2" spans="1:10">
      <c r="A2" t="s">
        <v>856</v>
      </c>
      <c r="B2" s="2" t="s">
        <v>740</v>
      </c>
      <c r="C2" s="2" t="str">
        <f>CONCATENATE(A2,"_Hyb1")</f>
        <v>RIKEN_ChIP_Prom_PMA_0h_ChIP_CTL_Hyb1</v>
      </c>
      <c r="D2" t="s">
        <v>685</v>
      </c>
      <c r="E2" t="s">
        <v>755</v>
      </c>
      <c r="F2" s="2" t="s">
        <v>708</v>
      </c>
      <c r="G2" s="2" t="s">
        <v>707</v>
      </c>
      <c r="H2" t="str">
        <f>CONCATENATE(C2,".Scan")</f>
        <v>RIKEN_ChIP_Prom_PMA_0h_ChIP_CTL_Hyb1.Scan</v>
      </c>
      <c r="I2" t="s">
        <v>914</v>
      </c>
      <c r="J2" t="s">
        <v>2504</v>
      </c>
    </row>
    <row r="3" spans="1:10">
      <c r="A3" t="s">
        <v>856</v>
      </c>
      <c r="B3" s="2" t="s">
        <v>740</v>
      </c>
      <c r="C3" s="2" t="str">
        <f>CONCATENATE(A3,"_Hyb2")</f>
        <v>RIKEN_ChIP_Prom_PMA_0h_ChIP_CTL_Hyb2</v>
      </c>
      <c r="D3" t="s">
        <v>685</v>
      </c>
      <c r="E3" t="s">
        <v>755</v>
      </c>
      <c r="F3" s="2" t="s">
        <v>708</v>
      </c>
      <c r="G3" s="2" t="s">
        <v>707</v>
      </c>
      <c r="H3" t="str">
        <f>CONCATENATE(C3,".Scan")</f>
        <v>RIKEN_ChIP_Prom_PMA_0h_ChIP_CTL_Hyb2.Scan</v>
      </c>
      <c r="I3" t="str">
        <f>I2</f>
        <v>CBX43</v>
      </c>
      <c r="J3" t="s">
        <v>2504</v>
      </c>
    </row>
    <row r="4" spans="1:10">
      <c r="A4" t="s">
        <v>856</v>
      </c>
      <c r="B4" s="2" t="s">
        <v>740</v>
      </c>
      <c r="C4" s="2" t="str">
        <f>CONCATENATE(A4,"_Hyb3")</f>
        <v>RIKEN_ChIP_Prom_PMA_0h_ChIP_CTL_Hyb3</v>
      </c>
      <c r="D4" t="s">
        <v>685</v>
      </c>
      <c r="E4" t="s">
        <v>755</v>
      </c>
      <c r="F4" s="2" t="s">
        <v>708</v>
      </c>
      <c r="G4" s="2" t="s">
        <v>707</v>
      </c>
      <c r="H4" t="str">
        <f>CONCATENATE(C4,".Scan")</f>
        <v>RIKEN_ChIP_Prom_PMA_0h_ChIP_CTL_Hyb3.Scan</v>
      </c>
      <c r="I4" t="str">
        <f t="shared" ref="I4:I31" si="0">I3</f>
        <v>CBX43</v>
      </c>
      <c r="J4" t="s">
        <v>2504</v>
      </c>
    </row>
    <row r="5" spans="1:10">
      <c r="B5" s="2"/>
      <c r="C5" s="2"/>
      <c r="F5" s="2"/>
      <c r="G5" s="2"/>
    </row>
    <row r="6" spans="1:10">
      <c r="A6" t="s">
        <v>988</v>
      </c>
      <c r="B6" s="2" t="s">
        <v>740</v>
      </c>
      <c r="C6" s="2" t="str">
        <f>CONCATENATE(A6,"_Hyb1")</f>
        <v>RIKEN_ChIP_PU.1_1_PMA_0h_ChIP_Hyb1</v>
      </c>
      <c r="D6" t="s">
        <v>706</v>
      </c>
      <c r="E6" t="s">
        <v>755</v>
      </c>
      <c r="F6" s="2" t="s">
        <v>708</v>
      </c>
      <c r="G6" s="2" t="s">
        <v>707</v>
      </c>
      <c r="H6" t="str">
        <f>CONCATENATE(C6,".Scan")</f>
        <v>RIKEN_ChIP_PU.1_1_PMA_0h_ChIP_Hyb1.Scan</v>
      </c>
      <c r="I6" t="s">
        <v>914</v>
      </c>
      <c r="J6" t="s">
        <v>2504</v>
      </c>
    </row>
    <row r="7" spans="1:10">
      <c r="A7" t="s">
        <v>989</v>
      </c>
      <c r="B7" s="2" t="s">
        <v>740</v>
      </c>
      <c r="C7" s="2" t="str">
        <f t="shared" ref="C7:C13" si="1">CONCATENATE(A7,"_Hyb1")</f>
        <v>RIKEN_ChIP_PU.1_2_PMA_0h_ChIP_Hyb1</v>
      </c>
      <c r="D7" t="s">
        <v>685</v>
      </c>
      <c r="E7" t="s">
        <v>755</v>
      </c>
      <c r="F7" s="2" t="s">
        <v>708</v>
      </c>
      <c r="G7" s="2" t="s">
        <v>707</v>
      </c>
      <c r="H7" t="str">
        <f t="shared" ref="H7:H12" si="2">CONCATENATE(C7,".Scan")</f>
        <v>RIKEN_ChIP_PU.1_2_PMA_0h_ChIP_Hyb1.Scan</v>
      </c>
      <c r="I7" t="str">
        <f t="shared" si="0"/>
        <v>CBX43</v>
      </c>
      <c r="J7" t="s">
        <v>2504</v>
      </c>
    </row>
    <row r="8" spans="1:10">
      <c r="A8" t="s">
        <v>754</v>
      </c>
      <c r="B8" s="2" t="s">
        <v>740</v>
      </c>
      <c r="C8" s="2" t="str">
        <f t="shared" si="1"/>
        <v>RIKEN_ChIP_SP1_1_PMA_0h_ChIP_Hyb1</v>
      </c>
      <c r="D8" t="s">
        <v>685</v>
      </c>
      <c r="E8" t="s">
        <v>755</v>
      </c>
      <c r="F8" s="2" t="s">
        <v>708</v>
      </c>
      <c r="G8" s="2" t="s">
        <v>707</v>
      </c>
      <c r="H8" t="str">
        <f t="shared" si="2"/>
        <v>RIKEN_ChIP_SP1_1_PMA_0h_ChIP_Hyb1.Scan</v>
      </c>
      <c r="I8" t="str">
        <f t="shared" si="0"/>
        <v>CBX43</v>
      </c>
      <c r="J8" t="s">
        <v>2504</v>
      </c>
    </row>
    <row r="9" spans="1:10">
      <c r="A9" t="s">
        <v>670</v>
      </c>
      <c r="B9" s="2" t="s">
        <v>740</v>
      </c>
      <c r="C9" s="2" t="str">
        <f t="shared" si="1"/>
        <v>RIKEN_ChIP_SP1_2_PMA_0h_ChIP_Hyb1</v>
      </c>
      <c r="D9" t="s">
        <v>685</v>
      </c>
      <c r="E9" t="s">
        <v>755</v>
      </c>
      <c r="F9" s="2" t="s">
        <v>708</v>
      </c>
      <c r="G9" s="2" t="s">
        <v>707</v>
      </c>
      <c r="H9" t="str">
        <f t="shared" si="2"/>
        <v>RIKEN_ChIP_SP1_2_PMA_0h_ChIP_Hyb1.Scan</v>
      </c>
      <c r="I9" t="str">
        <f t="shared" si="0"/>
        <v>CBX43</v>
      </c>
      <c r="J9" t="s">
        <v>2504</v>
      </c>
    </row>
    <row r="10" spans="1:10">
      <c r="A10" t="s">
        <v>745</v>
      </c>
      <c r="B10" s="2" t="s">
        <v>740</v>
      </c>
      <c r="C10" s="2" t="str">
        <f t="shared" si="1"/>
        <v>RIKEN_ChIP_PU.1_1_PMA_96h_ChIP_Hyb1</v>
      </c>
      <c r="D10" t="s">
        <v>685</v>
      </c>
      <c r="E10" t="s">
        <v>755</v>
      </c>
      <c r="F10" s="2" t="s">
        <v>708</v>
      </c>
      <c r="G10" s="2" t="s">
        <v>707</v>
      </c>
      <c r="H10" t="str">
        <f t="shared" si="2"/>
        <v>RIKEN_ChIP_PU.1_1_PMA_96h_ChIP_Hyb1.Scan</v>
      </c>
      <c r="I10" t="str">
        <f t="shared" si="0"/>
        <v>CBX43</v>
      </c>
      <c r="J10" t="s">
        <v>2504</v>
      </c>
    </row>
    <row r="11" spans="1:10">
      <c r="A11" t="s">
        <v>676</v>
      </c>
      <c r="B11" s="2" t="s">
        <v>740</v>
      </c>
      <c r="C11" s="2" t="str">
        <f t="shared" si="1"/>
        <v>RIKEN_ChIP_PU.1_2_PMA_96h_ChIP_Hyb1</v>
      </c>
      <c r="D11" t="s">
        <v>685</v>
      </c>
      <c r="E11" t="s">
        <v>755</v>
      </c>
      <c r="F11" s="2" t="s">
        <v>708</v>
      </c>
      <c r="G11" s="2" t="s">
        <v>707</v>
      </c>
      <c r="H11" t="str">
        <f t="shared" si="2"/>
        <v>RIKEN_ChIP_PU.1_2_PMA_96h_ChIP_Hyb1.Scan</v>
      </c>
      <c r="I11" t="str">
        <f t="shared" si="0"/>
        <v>CBX43</v>
      </c>
      <c r="J11" t="s">
        <v>2504</v>
      </c>
    </row>
    <row r="12" spans="1:10">
      <c r="A12" t="s">
        <v>677</v>
      </c>
      <c r="B12" s="2" t="s">
        <v>740</v>
      </c>
      <c r="C12" s="2" t="str">
        <f t="shared" si="1"/>
        <v>RIKEN_ChIP_SP1_1_PMA_96h_ChIP_Hyb1</v>
      </c>
      <c r="D12" t="s">
        <v>685</v>
      </c>
      <c r="E12" t="s">
        <v>755</v>
      </c>
      <c r="F12" s="2" t="s">
        <v>708</v>
      </c>
      <c r="G12" s="2" t="s">
        <v>707</v>
      </c>
      <c r="H12" t="str">
        <f t="shared" si="2"/>
        <v>RIKEN_ChIP_SP1_1_PMA_96h_ChIP_Hyb1.Scan</v>
      </c>
      <c r="I12" t="str">
        <f t="shared" si="0"/>
        <v>CBX43</v>
      </c>
      <c r="J12" t="s">
        <v>2504</v>
      </c>
    </row>
    <row r="13" spans="1:10">
      <c r="A13" t="s">
        <v>787</v>
      </c>
      <c r="B13" s="2" t="s">
        <v>740</v>
      </c>
      <c r="C13" s="2" t="str">
        <f t="shared" si="1"/>
        <v>RIKEN_ChIP_SP1_2_PMA_96h_ChIP_Hyb1</v>
      </c>
      <c r="D13" t="s">
        <v>685</v>
      </c>
      <c r="E13" t="s">
        <v>755</v>
      </c>
      <c r="F13" s="2" t="s">
        <v>708</v>
      </c>
      <c r="G13" s="2" t="s">
        <v>707</v>
      </c>
      <c r="H13" t="str">
        <f>CONCATENATE(C13,".Scan")</f>
        <v>RIKEN_ChIP_SP1_2_PMA_96h_ChIP_Hyb1.Scan</v>
      </c>
      <c r="I13" t="str">
        <f t="shared" si="0"/>
        <v>CBX43</v>
      </c>
      <c r="J13" t="s">
        <v>2504</v>
      </c>
    </row>
    <row r="14" spans="1:10">
      <c r="B14" s="2"/>
      <c r="C14" s="2"/>
      <c r="F14" s="2"/>
      <c r="G14" s="2"/>
      <c r="H14" s="2"/>
    </row>
    <row r="15" spans="1:10">
      <c r="A15" t="s">
        <v>988</v>
      </c>
      <c r="B15" s="2" t="s">
        <v>740</v>
      </c>
      <c r="C15" s="2" t="str">
        <f>CONCATENATE(A15,"_Hyb2")</f>
        <v>RIKEN_ChIP_PU.1_1_PMA_0h_ChIP_Hyb2</v>
      </c>
      <c r="D15" t="s">
        <v>706</v>
      </c>
      <c r="E15" t="s">
        <v>755</v>
      </c>
      <c r="F15" s="2" t="s">
        <v>708</v>
      </c>
      <c r="G15" s="2" t="s">
        <v>707</v>
      </c>
      <c r="H15" t="str">
        <f>CONCATENATE(C15,".Scan")</f>
        <v>RIKEN_ChIP_PU.1_1_PMA_0h_ChIP_Hyb2.Scan</v>
      </c>
      <c r="I15" t="s">
        <v>914</v>
      </c>
      <c r="J15" t="s">
        <v>2504</v>
      </c>
    </row>
    <row r="16" spans="1:10">
      <c r="A16" t="s">
        <v>989</v>
      </c>
      <c r="B16" s="2" t="s">
        <v>740</v>
      </c>
      <c r="C16" s="2" t="str">
        <f t="shared" ref="C16:C22" si="3">CONCATENATE(A16,"_Hyb2")</f>
        <v>RIKEN_ChIP_PU.1_2_PMA_0h_ChIP_Hyb2</v>
      </c>
      <c r="D16" t="s">
        <v>685</v>
      </c>
      <c r="E16" t="s">
        <v>755</v>
      </c>
      <c r="F16" s="2" t="s">
        <v>708</v>
      </c>
      <c r="G16" s="2" t="s">
        <v>707</v>
      </c>
      <c r="H16" t="str">
        <f t="shared" ref="H16:H22" si="4">CONCATENATE(C16,".Scan")</f>
        <v>RIKEN_ChIP_PU.1_2_PMA_0h_ChIP_Hyb2.Scan</v>
      </c>
      <c r="I16" t="str">
        <f t="shared" si="0"/>
        <v>CBX43</v>
      </c>
      <c r="J16" t="s">
        <v>2504</v>
      </c>
    </row>
    <row r="17" spans="1:10">
      <c r="A17" t="s">
        <v>754</v>
      </c>
      <c r="B17" s="2" t="s">
        <v>740</v>
      </c>
      <c r="C17" s="2" t="str">
        <f t="shared" si="3"/>
        <v>RIKEN_ChIP_SP1_1_PMA_0h_ChIP_Hyb2</v>
      </c>
      <c r="D17" t="s">
        <v>685</v>
      </c>
      <c r="E17" t="s">
        <v>755</v>
      </c>
      <c r="F17" s="2" t="s">
        <v>708</v>
      </c>
      <c r="G17" s="2" t="s">
        <v>707</v>
      </c>
      <c r="H17" t="str">
        <f t="shared" si="4"/>
        <v>RIKEN_ChIP_SP1_1_PMA_0h_ChIP_Hyb2.Scan</v>
      </c>
      <c r="I17" t="str">
        <f t="shared" si="0"/>
        <v>CBX43</v>
      </c>
      <c r="J17" t="s">
        <v>2504</v>
      </c>
    </row>
    <row r="18" spans="1:10">
      <c r="A18" t="s">
        <v>670</v>
      </c>
      <c r="B18" s="2" t="s">
        <v>740</v>
      </c>
      <c r="C18" s="2" t="str">
        <f t="shared" si="3"/>
        <v>RIKEN_ChIP_SP1_2_PMA_0h_ChIP_Hyb2</v>
      </c>
      <c r="D18" t="s">
        <v>685</v>
      </c>
      <c r="E18" t="s">
        <v>755</v>
      </c>
      <c r="F18" s="2" t="s">
        <v>708</v>
      </c>
      <c r="G18" s="2" t="s">
        <v>707</v>
      </c>
      <c r="H18" t="str">
        <f t="shared" si="4"/>
        <v>RIKEN_ChIP_SP1_2_PMA_0h_ChIP_Hyb2.Scan</v>
      </c>
      <c r="I18" t="str">
        <f t="shared" si="0"/>
        <v>CBX43</v>
      </c>
      <c r="J18" t="s">
        <v>2504</v>
      </c>
    </row>
    <row r="19" spans="1:10">
      <c r="A19" t="s">
        <v>745</v>
      </c>
      <c r="B19" s="2" t="s">
        <v>740</v>
      </c>
      <c r="C19" s="2" t="str">
        <f t="shared" si="3"/>
        <v>RIKEN_ChIP_PU.1_1_PMA_96h_ChIP_Hyb2</v>
      </c>
      <c r="D19" t="s">
        <v>685</v>
      </c>
      <c r="E19" t="s">
        <v>755</v>
      </c>
      <c r="F19" s="2" t="s">
        <v>708</v>
      </c>
      <c r="G19" s="2" t="s">
        <v>707</v>
      </c>
      <c r="H19" t="str">
        <f t="shared" si="4"/>
        <v>RIKEN_ChIP_PU.1_1_PMA_96h_ChIP_Hyb2.Scan</v>
      </c>
      <c r="I19" t="str">
        <f t="shared" si="0"/>
        <v>CBX43</v>
      </c>
      <c r="J19" t="s">
        <v>2504</v>
      </c>
    </row>
    <row r="20" spans="1:10">
      <c r="A20" t="s">
        <v>676</v>
      </c>
      <c r="B20" s="2" t="s">
        <v>740</v>
      </c>
      <c r="C20" s="2" t="str">
        <f t="shared" si="3"/>
        <v>RIKEN_ChIP_PU.1_2_PMA_96h_ChIP_Hyb2</v>
      </c>
      <c r="D20" t="s">
        <v>685</v>
      </c>
      <c r="E20" t="s">
        <v>755</v>
      </c>
      <c r="F20" s="2" t="s">
        <v>708</v>
      </c>
      <c r="G20" s="2" t="s">
        <v>707</v>
      </c>
      <c r="H20" t="str">
        <f t="shared" si="4"/>
        <v>RIKEN_ChIP_PU.1_2_PMA_96h_ChIP_Hyb2.Scan</v>
      </c>
      <c r="I20" t="str">
        <f t="shared" si="0"/>
        <v>CBX43</v>
      </c>
      <c r="J20" t="s">
        <v>2504</v>
      </c>
    </row>
    <row r="21" spans="1:10">
      <c r="A21" t="s">
        <v>677</v>
      </c>
      <c r="B21" s="2" t="s">
        <v>740</v>
      </c>
      <c r="C21" s="2" t="str">
        <f t="shared" si="3"/>
        <v>RIKEN_ChIP_SP1_1_PMA_96h_ChIP_Hyb2</v>
      </c>
      <c r="D21" t="s">
        <v>685</v>
      </c>
      <c r="E21" t="s">
        <v>755</v>
      </c>
      <c r="F21" s="2" t="s">
        <v>708</v>
      </c>
      <c r="G21" s="2" t="s">
        <v>707</v>
      </c>
      <c r="H21" t="str">
        <f t="shared" si="4"/>
        <v>RIKEN_ChIP_SP1_1_PMA_96h_ChIP_Hyb2.Scan</v>
      </c>
      <c r="I21" t="str">
        <f t="shared" si="0"/>
        <v>CBX43</v>
      </c>
      <c r="J21" t="s">
        <v>2504</v>
      </c>
    </row>
    <row r="22" spans="1:10">
      <c r="A22" t="s">
        <v>787</v>
      </c>
      <c r="B22" s="2" t="s">
        <v>740</v>
      </c>
      <c r="C22" s="2" t="str">
        <f t="shared" si="3"/>
        <v>RIKEN_ChIP_SP1_2_PMA_96h_ChIP_Hyb2</v>
      </c>
      <c r="D22" t="s">
        <v>685</v>
      </c>
      <c r="E22" t="s">
        <v>755</v>
      </c>
      <c r="F22" s="2" t="s">
        <v>708</v>
      </c>
      <c r="G22" s="2" t="s">
        <v>707</v>
      </c>
      <c r="H22" t="str">
        <f t="shared" si="4"/>
        <v>RIKEN_ChIP_SP1_2_PMA_96h_ChIP_Hyb2.Scan</v>
      </c>
      <c r="I22" t="str">
        <f t="shared" si="0"/>
        <v>CBX43</v>
      </c>
      <c r="J22" t="s">
        <v>2504</v>
      </c>
    </row>
    <row r="24" spans="1:10">
      <c r="A24" t="s">
        <v>988</v>
      </c>
      <c r="B24" s="2" t="s">
        <v>740</v>
      </c>
      <c r="C24" s="2" t="str">
        <f>CONCATENATE(A24,"_Hyb3")</f>
        <v>RIKEN_ChIP_PU.1_1_PMA_0h_ChIP_Hyb3</v>
      </c>
      <c r="D24" t="s">
        <v>706</v>
      </c>
      <c r="E24" t="s">
        <v>755</v>
      </c>
      <c r="F24" s="2" t="s">
        <v>708</v>
      </c>
      <c r="G24" s="2" t="s">
        <v>707</v>
      </c>
      <c r="H24" t="str">
        <f>CONCATENATE(C24,".Scan")</f>
        <v>RIKEN_ChIP_PU.1_1_PMA_0h_ChIP_Hyb3.Scan</v>
      </c>
      <c r="I24" t="s">
        <v>914</v>
      </c>
      <c r="J24" t="s">
        <v>2504</v>
      </c>
    </row>
    <row r="25" spans="1:10">
      <c r="A25" t="s">
        <v>989</v>
      </c>
      <c r="B25" s="2" t="s">
        <v>740</v>
      </c>
      <c r="C25" s="2" t="str">
        <f t="shared" ref="C25:C31" si="5">CONCATENATE(A25,"_Hyb3")</f>
        <v>RIKEN_ChIP_PU.1_2_PMA_0h_ChIP_Hyb3</v>
      </c>
      <c r="D25" t="s">
        <v>685</v>
      </c>
      <c r="E25" t="s">
        <v>755</v>
      </c>
      <c r="F25" s="2" t="s">
        <v>708</v>
      </c>
      <c r="G25" s="2" t="s">
        <v>707</v>
      </c>
      <c r="H25" t="str">
        <f t="shared" ref="H25:H31" si="6">CONCATENATE(C25,".Scan")</f>
        <v>RIKEN_ChIP_PU.1_2_PMA_0h_ChIP_Hyb3.Scan</v>
      </c>
      <c r="I25" t="str">
        <f t="shared" si="0"/>
        <v>CBX43</v>
      </c>
      <c r="J25" t="s">
        <v>2504</v>
      </c>
    </row>
    <row r="26" spans="1:10">
      <c r="A26" t="s">
        <v>754</v>
      </c>
      <c r="B26" s="2" t="s">
        <v>740</v>
      </c>
      <c r="C26" s="2" t="str">
        <f t="shared" si="5"/>
        <v>RIKEN_ChIP_SP1_1_PMA_0h_ChIP_Hyb3</v>
      </c>
      <c r="D26" t="s">
        <v>685</v>
      </c>
      <c r="E26" t="s">
        <v>755</v>
      </c>
      <c r="F26" s="2" t="s">
        <v>708</v>
      </c>
      <c r="G26" s="2" t="s">
        <v>707</v>
      </c>
      <c r="H26" t="str">
        <f t="shared" si="6"/>
        <v>RIKEN_ChIP_SP1_1_PMA_0h_ChIP_Hyb3.Scan</v>
      </c>
      <c r="I26" t="str">
        <f t="shared" si="0"/>
        <v>CBX43</v>
      </c>
      <c r="J26" t="s">
        <v>2504</v>
      </c>
    </row>
    <row r="27" spans="1:10">
      <c r="A27" t="s">
        <v>670</v>
      </c>
      <c r="B27" s="2" t="s">
        <v>740</v>
      </c>
      <c r="C27" s="2" t="str">
        <f t="shared" si="5"/>
        <v>RIKEN_ChIP_SP1_2_PMA_0h_ChIP_Hyb3</v>
      </c>
      <c r="D27" t="s">
        <v>685</v>
      </c>
      <c r="E27" t="s">
        <v>755</v>
      </c>
      <c r="F27" s="2" t="s">
        <v>708</v>
      </c>
      <c r="G27" s="2" t="s">
        <v>707</v>
      </c>
      <c r="H27" t="str">
        <f t="shared" si="6"/>
        <v>RIKEN_ChIP_SP1_2_PMA_0h_ChIP_Hyb3.Scan</v>
      </c>
      <c r="I27" t="str">
        <f t="shared" si="0"/>
        <v>CBX43</v>
      </c>
      <c r="J27" t="s">
        <v>2504</v>
      </c>
    </row>
    <row r="28" spans="1:10">
      <c r="A28" t="s">
        <v>745</v>
      </c>
      <c r="B28" s="2" t="s">
        <v>740</v>
      </c>
      <c r="C28" s="2" t="str">
        <f t="shared" si="5"/>
        <v>RIKEN_ChIP_PU.1_1_PMA_96h_ChIP_Hyb3</v>
      </c>
      <c r="D28" t="s">
        <v>685</v>
      </c>
      <c r="E28" t="s">
        <v>755</v>
      </c>
      <c r="F28" s="2" t="s">
        <v>708</v>
      </c>
      <c r="G28" s="2" t="s">
        <v>707</v>
      </c>
      <c r="H28" t="str">
        <f t="shared" si="6"/>
        <v>RIKEN_ChIP_PU.1_1_PMA_96h_ChIP_Hyb3.Scan</v>
      </c>
      <c r="I28" t="str">
        <f t="shared" si="0"/>
        <v>CBX43</v>
      </c>
      <c r="J28" t="s">
        <v>2504</v>
      </c>
    </row>
    <row r="29" spans="1:10">
      <c r="A29" t="s">
        <v>676</v>
      </c>
      <c r="B29" s="2" t="s">
        <v>740</v>
      </c>
      <c r="C29" s="2" t="str">
        <f t="shared" si="5"/>
        <v>RIKEN_ChIP_PU.1_2_PMA_96h_ChIP_Hyb3</v>
      </c>
      <c r="D29" t="s">
        <v>685</v>
      </c>
      <c r="E29" t="s">
        <v>755</v>
      </c>
      <c r="F29" s="2" t="s">
        <v>708</v>
      </c>
      <c r="G29" s="2" t="s">
        <v>707</v>
      </c>
      <c r="H29" t="str">
        <f t="shared" si="6"/>
        <v>RIKEN_ChIP_PU.1_2_PMA_96h_ChIP_Hyb3.Scan</v>
      </c>
      <c r="I29" t="str">
        <f t="shared" si="0"/>
        <v>CBX43</v>
      </c>
      <c r="J29" t="s">
        <v>2504</v>
      </c>
    </row>
    <row r="30" spans="1:10">
      <c r="A30" t="s">
        <v>677</v>
      </c>
      <c r="B30" s="2" t="s">
        <v>740</v>
      </c>
      <c r="C30" s="2" t="str">
        <f t="shared" si="5"/>
        <v>RIKEN_ChIP_SP1_1_PMA_96h_ChIP_Hyb3</v>
      </c>
      <c r="D30" t="s">
        <v>685</v>
      </c>
      <c r="E30" t="s">
        <v>755</v>
      </c>
      <c r="F30" s="2" t="s">
        <v>708</v>
      </c>
      <c r="G30" s="2" t="s">
        <v>707</v>
      </c>
      <c r="H30" t="str">
        <f t="shared" si="6"/>
        <v>RIKEN_ChIP_SP1_1_PMA_96h_ChIP_Hyb3.Scan</v>
      </c>
      <c r="I30" t="str">
        <f t="shared" si="0"/>
        <v>CBX43</v>
      </c>
      <c r="J30" t="s">
        <v>2504</v>
      </c>
    </row>
    <row r="31" spans="1:10">
      <c r="A31" t="s">
        <v>787</v>
      </c>
      <c r="B31" s="2" t="s">
        <v>740</v>
      </c>
      <c r="C31" s="2" t="str">
        <f t="shared" si="5"/>
        <v>RIKEN_ChIP_SP1_2_PMA_96h_ChIP_Hyb3</v>
      </c>
      <c r="D31" t="s">
        <v>685</v>
      </c>
      <c r="E31" t="s">
        <v>755</v>
      </c>
      <c r="F31" s="2" t="s">
        <v>708</v>
      </c>
      <c r="G31" s="2" t="s">
        <v>707</v>
      </c>
      <c r="H31" t="str">
        <f t="shared" si="6"/>
        <v>RIKEN_ChIP_SP1_2_PMA_96h_ChIP_Hyb3.Scan</v>
      </c>
      <c r="I31" t="str">
        <f t="shared" si="0"/>
        <v>CBX43</v>
      </c>
      <c r="J31" t="s">
        <v>2504</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E27"/>
  <sheetViews>
    <sheetView workbookViewId="0">
      <selection activeCell="F28" sqref="F28"/>
    </sheetView>
  </sheetViews>
  <sheetFormatPr baseColWidth="12" defaultColWidth="13" defaultRowHeight="17"/>
  <cols>
    <col min="1" max="1" width="33.75" bestFit="1" customWidth="1"/>
    <col min="2" max="2" width="16.125" bestFit="1" customWidth="1"/>
    <col min="3" max="3" width="19.125" bestFit="1" customWidth="1"/>
    <col min="4" max="4" width="19.125" customWidth="1"/>
    <col min="5" max="5" width="44.5" bestFit="1" customWidth="1"/>
  </cols>
  <sheetData>
    <row r="1" spans="1:5">
      <c r="A1" t="s">
        <v>171</v>
      </c>
      <c r="B1" t="s">
        <v>847</v>
      </c>
      <c r="C1" t="s">
        <v>847</v>
      </c>
      <c r="D1" t="s">
        <v>2502</v>
      </c>
      <c r="E1" t="s">
        <v>382</v>
      </c>
    </row>
    <row r="2" spans="1:5">
      <c r="A2" t="s">
        <v>2596</v>
      </c>
      <c r="B2" s="2" t="s">
        <v>827</v>
      </c>
      <c r="C2" s="2" t="s">
        <v>753</v>
      </c>
      <c r="D2" s="2" t="s">
        <v>2558</v>
      </c>
      <c r="E2" s="2" t="s">
        <v>272</v>
      </c>
    </row>
    <row r="3" spans="1:5">
      <c r="A3" t="s">
        <v>2597</v>
      </c>
      <c r="B3" s="2" t="s">
        <v>827</v>
      </c>
      <c r="C3" s="2" t="s">
        <v>753</v>
      </c>
      <c r="D3" s="2" t="s">
        <v>2557</v>
      </c>
      <c r="E3" s="2" t="s">
        <v>272</v>
      </c>
    </row>
    <row r="4" spans="1:5">
      <c r="A4" t="s">
        <v>2598</v>
      </c>
      <c r="B4" s="2" t="s">
        <v>827</v>
      </c>
      <c r="C4" s="2" t="s">
        <v>753</v>
      </c>
      <c r="D4" s="2" t="s">
        <v>2559</v>
      </c>
      <c r="E4" s="2" t="s">
        <v>272</v>
      </c>
    </row>
    <row r="5" spans="1:5">
      <c r="A5" t="s">
        <v>2599</v>
      </c>
      <c r="B5" s="2" t="s">
        <v>827</v>
      </c>
      <c r="C5" s="2" t="s">
        <v>753</v>
      </c>
      <c r="D5" s="2" t="s">
        <v>2702</v>
      </c>
      <c r="E5" s="2" t="s">
        <v>272</v>
      </c>
    </row>
    <row r="6" spans="1:5">
      <c r="A6" t="s">
        <v>2477</v>
      </c>
      <c r="B6" s="2" t="s">
        <v>827</v>
      </c>
      <c r="C6" s="2" t="s">
        <v>753</v>
      </c>
      <c r="D6" s="2" t="s">
        <v>2703</v>
      </c>
      <c r="E6" s="2" t="s">
        <v>272</v>
      </c>
    </row>
    <row r="7" spans="1:5">
      <c r="A7" t="s">
        <v>2478</v>
      </c>
      <c r="B7" s="2" t="s">
        <v>827</v>
      </c>
      <c r="C7" s="2" t="s">
        <v>753</v>
      </c>
      <c r="D7" s="2" t="s">
        <v>2704</v>
      </c>
      <c r="E7" s="2" t="s">
        <v>272</v>
      </c>
    </row>
    <row r="8" spans="1:5">
      <c r="A8" t="s">
        <v>2479</v>
      </c>
      <c r="B8" s="2" t="s">
        <v>827</v>
      </c>
      <c r="C8" s="2" t="s">
        <v>753</v>
      </c>
      <c r="D8" s="2" t="s">
        <v>2705</v>
      </c>
      <c r="E8" s="2" t="s">
        <v>272</v>
      </c>
    </row>
    <row r="9" spans="1:5">
      <c r="A9" t="s">
        <v>2480</v>
      </c>
      <c r="B9" s="2" t="s">
        <v>827</v>
      </c>
      <c r="C9" s="2" t="s">
        <v>753</v>
      </c>
      <c r="D9" s="2" t="s">
        <v>2706</v>
      </c>
      <c r="E9" s="2" t="s">
        <v>272</v>
      </c>
    </row>
    <row r="10" spans="1:5">
      <c r="A10" s="2"/>
      <c r="B10" s="2"/>
      <c r="C10" s="2"/>
      <c r="D10" s="2"/>
    </row>
    <row r="11" spans="1:5">
      <c r="A11" t="s">
        <v>2481</v>
      </c>
      <c r="B11" s="2" t="s">
        <v>827</v>
      </c>
      <c r="C11" s="2" t="s">
        <v>753</v>
      </c>
      <c r="D11" s="2" t="s">
        <v>2558</v>
      </c>
      <c r="E11" s="2" t="s">
        <v>272</v>
      </c>
    </row>
    <row r="12" spans="1:5">
      <c r="A12" t="s">
        <v>2482</v>
      </c>
      <c r="B12" s="2" t="s">
        <v>827</v>
      </c>
      <c r="C12" s="2" t="s">
        <v>753</v>
      </c>
      <c r="D12" s="2" t="s">
        <v>2557</v>
      </c>
      <c r="E12" s="2" t="s">
        <v>272</v>
      </c>
    </row>
    <row r="13" spans="1:5">
      <c r="A13" t="s">
        <v>2618</v>
      </c>
      <c r="B13" s="2" t="s">
        <v>827</v>
      </c>
      <c r="C13" s="2" t="s">
        <v>753</v>
      </c>
      <c r="D13" s="2" t="s">
        <v>2559</v>
      </c>
      <c r="E13" s="2" t="s">
        <v>272</v>
      </c>
    </row>
    <row r="14" spans="1:5">
      <c r="A14" t="s">
        <v>2619</v>
      </c>
      <c r="B14" s="2" t="s">
        <v>827</v>
      </c>
      <c r="C14" s="2" t="s">
        <v>753</v>
      </c>
      <c r="D14" s="2" t="s">
        <v>2702</v>
      </c>
      <c r="E14" s="2" t="s">
        <v>272</v>
      </c>
    </row>
    <row r="15" spans="1:5">
      <c r="A15" t="s">
        <v>2620</v>
      </c>
      <c r="B15" s="2" t="s">
        <v>827</v>
      </c>
      <c r="C15" s="2" t="s">
        <v>753</v>
      </c>
      <c r="D15" s="2" t="s">
        <v>2703</v>
      </c>
      <c r="E15" s="2" t="s">
        <v>272</v>
      </c>
    </row>
    <row r="16" spans="1:5">
      <c r="A16" t="s">
        <v>2621</v>
      </c>
      <c r="B16" s="2" t="s">
        <v>827</v>
      </c>
      <c r="C16" s="2" t="s">
        <v>753</v>
      </c>
      <c r="D16" s="2" t="s">
        <v>2704</v>
      </c>
      <c r="E16" s="2" t="s">
        <v>272</v>
      </c>
    </row>
    <row r="17" spans="1:5">
      <c r="A17" t="s">
        <v>2492</v>
      </c>
      <c r="B17" s="2" t="s">
        <v>827</v>
      </c>
      <c r="C17" s="2" t="s">
        <v>753</v>
      </c>
      <c r="D17" s="2" t="s">
        <v>2705</v>
      </c>
      <c r="E17" s="2" t="s">
        <v>272</v>
      </c>
    </row>
    <row r="18" spans="1:5">
      <c r="A18" t="s">
        <v>2493</v>
      </c>
      <c r="B18" s="2" t="s">
        <v>827</v>
      </c>
      <c r="C18" s="2" t="s">
        <v>753</v>
      </c>
      <c r="D18" s="2" t="s">
        <v>2706</v>
      </c>
      <c r="E18" s="2" t="s">
        <v>272</v>
      </c>
    </row>
    <row r="19" spans="1:5">
      <c r="E19" s="2"/>
    </row>
    <row r="20" spans="1:5">
      <c r="A20" t="s">
        <v>2494</v>
      </c>
      <c r="B20" s="2" t="s">
        <v>827</v>
      </c>
      <c r="C20" s="2" t="s">
        <v>753</v>
      </c>
      <c r="D20" s="2" t="s">
        <v>2558</v>
      </c>
      <c r="E20" s="2" t="s">
        <v>272</v>
      </c>
    </row>
    <row r="21" spans="1:5">
      <c r="A21" t="s">
        <v>2495</v>
      </c>
      <c r="B21" s="2" t="s">
        <v>827</v>
      </c>
      <c r="C21" s="2" t="s">
        <v>753</v>
      </c>
      <c r="D21" s="2" t="s">
        <v>2557</v>
      </c>
      <c r="E21" s="2" t="s">
        <v>272</v>
      </c>
    </row>
    <row r="22" spans="1:5">
      <c r="A22" t="s">
        <v>2633</v>
      </c>
      <c r="B22" s="2" t="s">
        <v>827</v>
      </c>
      <c r="C22" s="2" t="s">
        <v>753</v>
      </c>
      <c r="D22" s="2" t="s">
        <v>2559</v>
      </c>
      <c r="E22" s="2" t="s">
        <v>272</v>
      </c>
    </row>
    <row r="23" spans="1:5">
      <c r="A23" t="s">
        <v>2634</v>
      </c>
      <c r="B23" s="2" t="s">
        <v>827</v>
      </c>
      <c r="C23" s="2" t="s">
        <v>753</v>
      </c>
      <c r="D23" s="2" t="s">
        <v>2702</v>
      </c>
      <c r="E23" s="2" t="s">
        <v>272</v>
      </c>
    </row>
    <row r="24" spans="1:5">
      <c r="A24" t="s">
        <v>2635</v>
      </c>
      <c r="B24" s="2" t="s">
        <v>827</v>
      </c>
      <c r="C24" s="2" t="s">
        <v>753</v>
      </c>
      <c r="D24" s="2" t="s">
        <v>2703</v>
      </c>
      <c r="E24" s="2" t="s">
        <v>272</v>
      </c>
    </row>
    <row r="25" spans="1:5">
      <c r="A25" t="s">
        <v>2636</v>
      </c>
      <c r="B25" s="2" t="s">
        <v>827</v>
      </c>
      <c r="C25" s="2" t="s">
        <v>753</v>
      </c>
      <c r="D25" s="2" t="s">
        <v>2704</v>
      </c>
      <c r="E25" s="2" t="s">
        <v>272</v>
      </c>
    </row>
    <row r="26" spans="1:5">
      <c r="A26" t="s">
        <v>2637</v>
      </c>
      <c r="B26" s="2" t="s">
        <v>827</v>
      </c>
      <c r="C26" s="2" t="s">
        <v>753</v>
      </c>
      <c r="D26" s="2" t="s">
        <v>2705</v>
      </c>
      <c r="E26" s="2" t="s">
        <v>272</v>
      </c>
    </row>
    <row r="27" spans="1:5">
      <c r="A27" t="s">
        <v>2638</v>
      </c>
      <c r="B27" s="2" t="s">
        <v>827</v>
      </c>
      <c r="C27" s="2" t="s">
        <v>753</v>
      </c>
      <c r="D27" s="2" t="s">
        <v>2706</v>
      </c>
      <c r="E27" s="2" t="s">
        <v>272</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J16"/>
  <sheetViews>
    <sheetView workbookViewId="0">
      <selection activeCell="H5" sqref="H5:H16"/>
    </sheetView>
  </sheetViews>
  <sheetFormatPr baseColWidth="12" defaultColWidth="13" defaultRowHeight="17"/>
  <cols>
    <col min="1" max="1" width="33.875" bestFit="1" customWidth="1"/>
    <col min="2" max="2" width="19" customWidth="1"/>
    <col min="3" max="3" width="41" customWidth="1"/>
    <col min="4" max="4" width="40.625" bestFit="1" customWidth="1"/>
    <col min="5" max="5" width="18.625" bestFit="1" customWidth="1"/>
    <col min="6" max="6" width="18.625" customWidth="1"/>
    <col min="7" max="7" width="20.625" customWidth="1"/>
    <col min="8" max="8" width="45.375" customWidth="1"/>
    <col min="9" max="9" width="15.375" bestFit="1" customWidth="1"/>
    <col min="10" max="10" width="64.5" bestFit="1" customWidth="1"/>
  </cols>
  <sheetData>
    <row r="1" spans="1:10">
      <c r="A1" t="s">
        <v>692</v>
      </c>
      <c r="B1" t="s">
        <v>671</v>
      </c>
      <c r="C1" t="s">
        <v>703</v>
      </c>
      <c r="D1" t="s">
        <v>737</v>
      </c>
      <c r="E1" t="s">
        <v>783</v>
      </c>
      <c r="F1" t="s">
        <v>847</v>
      </c>
      <c r="G1" t="s">
        <v>847</v>
      </c>
      <c r="H1" t="s">
        <v>2707</v>
      </c>
      <c r="I1" t="s">
        <v>915</v>
      </c>
      <c r="J1" t="s">
        <v>2708</v>
      </c>
    </row>
    <row r="2" spans="1:10" ht="18" customHeight="1">
      <c r="A2" t="s">
        <v>702</v>
      </c>
      <c r="B2" s="2" t="s">
        <v>740</v>
      </c>
      <c r="C2" t="s">
        <v>790</v>
      </c>
      <c r="D2" t="s">
        <v>752</v>
      </c>
      <c r="E2" t="s">
        <v>760</v>
      </c>
      <c r="F2" s="2" t="s">
        <v>708</v>
      </c>
      <c r="G2" s="2" t="s">
        <v>707</v>
      </c>
      <c r="H2" s="6" t="str">
        <f>CONCATENATE(C2,".Scan")</f>
        <v>RIKEN_ChIP_H3K9Ac_1_PMA_0h_ChIP_CTL_Hyb1.Scan</v>
      </c>
      <c r="I2" t="s">
        <v>913</v>
      </c>
      <c r="J2" t="s">
        <v>2528</v>
      </c>
    </row>
    <row r="3" spans="1:10" ht="18" customHeight="1">
      <c r="A3" t="s">
        <v>702</v>
      </c>
      <c r="B3" s="2" t="s">
        <v>740</v>
      </c>
      <c r="C3" t="s">
        <v>725</v>
      </c>
      <c r="D3" t="s">
        <v>752</v>
      </c>
      <c r="E3" t="s">
        <v>760</v>
      </c>
      <c r="F3" s="2" t="s">
        <v>708</v>
      </c>
      <c r="G3" s="2" t="s">
        <v>707</v>
      </c>
      <c r="H3" s="6" t="str">
        <f t="shared" ref="H3:H16" si="0">CONCATENATE(C3,".Scan")</f>
        <v>RIKEN_ChIP_H3K9Ac_1_PMA_0h_ChIP_CTL_Hyb2.Scan</v>
      </c>
      <c r="I3" t="str">
        <f>I2</f>
        <v>CBX48</v>
      </c>
      <c r="J3" t="s">
        <v>2528</v>
      </c>
    </row>
    <row r="4" spans="1:10" ht="18" customHeight="1">
      <c r="A4" t="s">
        <v>702</v>
      </c>
      <c r="B4" s="2" t="s">
        <v>740</v>
      </c>
      <c r="C4" t="s">
        <v>809</v>
      </c>
      <c r="D4" t="s">
        <v>752</v>
      </c>
      <c r="E4" t="s">
        <v>760</v>
      </c>
      <c r="F4" s="2" t="s">
        <v>708</v>
      </c>
      <c r="G4" s="2" t="s">
        <v>707</v>
      </c>
      <c r="H4" s="6" t="str">
        <f t="shared" si="0"/>
        <v>RIKEN_ChIP_H3K9Ac_1_PMA_0h_ChIP_CTL_Hyb3.Scan</v>
      </c>
      <c r="I4" t="str">
        <f t="shared" ref="I4:I16" si="1">I3</f>
        <v>CBX48</v>
      </c>
      <c r="J4" t="s">
        <v>2528</v>
      </c>
    </row>
    <row r="5" spans="1:10">
      <c r="A5" t="s">
        <v>911</v>
      </c>
      <c r="B5" s="2" t="s">
        <v>740</v>
      </c>
      <c r="C5" s="2" t="s">
        <v>810</v>
      </c>
      <c r="D5" t="s">
        <v>752</v>
      </c>
      <c r="E5" t="s">
        <v>760</v>
      </c>
      <c r="F5" s="2" t="s">
        <v>708</v>
      </c>
      <c r="G5" s="2" t="s">
        <v>707</v>
      </c>
      <c r="H5" s="6" t="str">
        <f t="shared" si="0"/>
        <v>RIKEN_ChIP_H3K9Ac_1_PMA_0h_ChIP_Hyb1.Scan</v>
      </c>
      <c r="I5" t="str">
        <f t="shared" si="1"/>
        <v>CBX48</v>
      </c>
      <c r="J5" t="s">
        <v>2528</v>
      </c>
    </row>
    <row r="6" spans="1:10">
      <c r="A6" t="s">
        <v>911</v>
      </c>
      <c r="B6" s="2" t="s">
        <v>740</v>
      </c>
      <c r="C6" s="2" t="s">
        <v>843</v>
      </c>
      <c r="D6" t="s">
        <v>752</v>
      </c>
      <c r="E6" t="s">
        <v>760</v>
      </c>
      <c r="F6" s="2" t="s">
        <v>708</v>
      </c>
      <c r="G6" s="2" t="s">
        <v>707</v>
      </c>
      <c r="H6" s="6" t="str">
        <f t="shared" si="0"/>
        <v>RIKEN_ChIP_H3K9Ac_1_PMA_0h_ChIP_Hyb2.Scan</v>
      </c>
      <c r="I6" t="str">
        <f t="shared" si="1"/>
        <v>CBX48</v>
      </c>
      <c r="J6" t="s">
        <v>2528</v>
      </c>
    </row>
    <row r="7" spans="1:10">
      <c r="A7" t="s">
        <v>932</v>
      </c>
      <c r="B7" s="2" t="s">
        <v>740</v>
      </c>
      <c r="C7" s="2" t="s">
        <v>844</v>
      </c>
      <c r="D7" t="s">
        <v>752</v>
      </c>
      <c r="E7" t="s">
        <v>760</v>
      </c>
      <c r="F7" s="2" t="s">
        <v>708</v>
      </c>
      <c r="G7" s="2" t="s">
        <v>707</v>
      </c>
      <c r="H7" s="6" t="str">
        <f t="shared" si="0"/>
        <v>RIKEN_ChIP_H3K9Ac_1_PMA_0h_ChIP_Hyb3.Scan</v>
      </c>
      <c r="I7" t="str">
        <f t="shared" si="1"/>
        <v>CBX48</v>
      </c>
      <c r="J7" t="s">
        <v>2528</v>
      </c>
    </row>
    <row r="8" spans="1:10">
      <c r="A8" t="s">
        <v>933</v>
      </c>
      <c r="B8" s="2" t="s">
        <v>740</v>
      </c>
      <c r="C8" s="2" t="s">
        <v>860</v>
      </c>
      <c r="D8" t="s">
        <v>752</v>
      </c>
      <c r="E8" t="s">
        <v>760</v>
      </c>
      <c r="F8" s="2" t="s">
        <v>708</v>
      </c>
      <c r="G8" s="2" t="s">
        <v>707</v>
      </c>
      <c r="H8" s="6" t="str">
        <f t="shared" si="0"/>
        <v>RIKEN_ChIP_H3K9Ac_1_PMA_96h_ChIP_Hyb1.Scan</v>
      </c>
      <c r="I8" t="str">
        <f t="shared" si="1"/>
        <v>CBX48</v>
      </c>
      <c r="J8" t="s">
        <v>2528</v>
      </c>
    </row>
    <row r="9" spans="1:10">
      <c r="A9" t="s">
        <v>933</v>
      </c>
      <c r="B9" s="2" t="s">
        <v>740</v>
      </c>
      <c r="C9" s="2" t="s">
        <v>985</v>
      </c>
      <c r="D9" t="s">
        <v>752</v>
      </c>
      <c r="E9" t="s">
        <v>760</v>
      </c>
      <c r="F9" s="2" t="s">
        <v>708</v>
      </c>
      <c r="G9" s="2" t="s">
        <v>707</v>
      </c>
      <c r="H9" s="6" t="str">
        <f t="shared" si="0"/>
        <v>RIKEN_ChIP_H3K9Ac_1_PMA_96h_ChIP_Hyb2.Scan</v>
      </c>
      <c r="I9" t="str">
        <f t="shared" si="1"/>
        <v>CBX48</v>
      </c>
      <c r="J9" t="s">
        <v>2528</v>
      </c>
    </row>
    <row r="10" spans="1:10">
      <c r="A10" t="s">
        <v>937</v>
      </c>
      <c r="B10" s="2" t="s">
        <v>740</v>
      </c>
      <c r="C10" s="2" t="s">
        <v>986</v>
      </c>
      <c r="D10" t="s">
        <v>752</v>
      </c>
      <c r="E10" t="s">
        <v>760</v>
      </c>
      <c r="F10" s="2" t="s">
        <v>708</v>
      </c>
      <c r="G10" s="2" t="s">
        <v>707</v>
      </c>
      <c r="H10" s="6" t="str">
        <f t="shared" si="0"/>
        <v>RIKEN_ChIP_H3K9Ac_1_PMA_96h_ChIP_Hyb3.Scan</v>
      </c>
      <c r="I10" t="str">
        <f t="shared" si="1"/>
        <v>CBX48</v>
      </c>
      <c r="J10" t="s">
        <v>2528</v>
      </c>
    </row>
    <row r="11" spans="1:10">
      <c r="A11" t="s">
        <v>938</v>
      </c>
      <c r="B11" s="2" t="s">
        <v>740</v>
      </c>
      <c r="C11" s="2" t="s">
        <v>660</v>
      </c>
      <c r="D11" t="s">
        <v>752</v>
      </c>
      <c r="E11" t="s">
        <v>760</v>
      </c>
      <c r="F11" s="2" t="s">
        <v>708</v>
      </c>
      <c r="G11" s="2" t="s">
        <v>707</v>
      </c>
      <c r="H11" s="6" t="str">
        <f t="shared" si="0"/>
        <v>RIKEN_ChIP_H3K9Ac_2_PMA_0h_ChIP_Hyb1.Scan</v>
      </c>
      <c r="I11" t="str">
        <f t="shared" si="1"/>
        <v>CBX48</v>
      </c>
      <c r="J11" t="s">
        <v>2528</v>
      </c>
    </row>
    <row r="12" spans="1:10">
      <c r="A12" t="s">
        <v>938</v>
      </c>
      <c r="B12" s="2" t="s">
        <v>740</v>
      </c>
      <c r="C12" s="2" t="s">
        <v>845</v>
      </c>
      <c r="D12" t="s">
        <v>752</v>
      </c>
      <c r="E12" t="s">
        <v>760</v>
      </c>
      <c r="F12" s="2" t="s">
        <v>708</v>
      </c>
      <c r="G12" s="2" t="s">
        <v>707</v>
      </c>
      <c r="H12" s="6" t="str">
        <f t="shared" si="0"/>
        <v>RIKEN_ChIP_H3K9Ac_2_PMA_0h_ChIP_Hyb2.Scan</v>
      </c>
      <c r="I12" t="str">
        <f t="shared" si="1"/>
        <v>CBX48</v>
      </c>
      <c r="J12" t="s">
        <v>2528</v>
      </c>
    </row>
    <row r="13" spans="1:10">
      <c r="A13" t="s">
        <v>938</v>
      </c>
      <c r="B13" s="2" t="s">
        <v>740</v>
      </c>
      <c r="C13" s="2" t="s">
        <v>876</v>
      </c>
      <c r="D13" t="s">
        <v>752</v>
      </c>
      <c r="E13" t="s">
        <v>760</v>
      </c>
      <c r="F13" s="2" t="s">
        <v>708</v>
      </c>
      <c r="G13" s="2" t="s">
        <v>707</v>
      </c>
      <c r="H13" s="6" t="str">
        <f t="shared" si="0"/>
        <v>RIKEN_ChIP_H3K9Ac_2_PMA_0h_ChIP_Hyb3.Scan</v>
      </c>
      <c r="I13" t="str">
        <f t="shared" si="1"/>
        <v>CBX48</v>
      </c>
      <c r="J13" t="s">
        <v>2528</v>
      </c>
    </row>
    <row r="14" spans="1:10">
      <c r="A14" t="s">
        <v>924</v>
      </c>
      <c r="B14" s="2" t="s">
        <v>740</v>
      </c>
      <c r="C14" s="2" t="s">
        <v>877</v>
      </c>
      <c r="D14" t="s">
        <v>752</v>
      </c>
      <c r="E14" t="s">
        <v>760</v>
      </c>
      <c r="F14" s="2" t="s">
        <v>708</v>
      </c>
      <c r="G14" s="2" t="s">
        <v>707</v>
      </c>
      <c r="H14" s="6" t="str">
        <f t="shared" si="0"/>
        <v>RIKEN_ChIP_H3K9Ac_2_PMA_96h_ChIP_Hyb1.Scan</v>
      </c>
      <c r="I14" t="str">
        <f t="shared" si="1"/>
        <v>CBX48</v>
      </c>
      <c r="J14" t="s">
        <v>2528</v>
      </c>
    </row>
    <row r="15" spans="1:10">
      <c r="A15" t="s">
        <v>732</v>
      </c>
      <c r="B15" s="2" t="s">
        <v>740</v>
      </c>
      <c r="C15" s="2" t="s">
        <v>878</v>
      </c>
      <c r="D15" t="s">
        <v>752</v>
      </c>
      <c r="E15" t="s">
        <v>760</v>
      </c>
      <c r="F15" s="2" t="s">
        <v>708</v>
      </c>
      <c r="G15" s="2" t="s">
        <v>707</v>
      </c>
      <c r="H15" s="6" t="str">
        <f t="shared" si="0"/>
        <v>RIKEN_ChIP_H3K9Ac_2_PMA_96h_ChIP_Hyb2.Scan</v>
      </c>
      <c r="I15" t="str">
        <f t="shared" si="1"/>
        <v>CBX48</v>
      </c>
      <c r="J15" t="s">
        <v>2528</v>
      </c>
    </row>
    <row r="16" spans="1:10">
      <c r="A16" t="s">
        <v>732</v>
      </c>
      <c r="B16" s="2" t="s">
        <v>740</v>
      </c>
      <c r="C16" s="2" t="s">
        <v>879</v>
      </c>
      <c r="D16" t="s">
        <v>752</v>
      </c>
      <c r="E16" t="s">
        <v>760</v>
      </c>
      <c r="F16" s="2" t="s">
        <v>708</v>
      </c>
      <c r="G16" s="2" t="s">
        <v>707</v>
      </c>
      <c r="H16" s="6" t="str">
        <f t="shared" si="0"/>
        <v>RIKEN_ChIP_H3K9Ac_2_PMA_96h_ChIP_Hyb3.Scan</v>
      </c>
      <c r="I16" t="str">
        <f t="shared" si="1"/>
        <v>CBX48</v>
      </c>
      <c r="J16" t="s">
        <v>2528</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E13"/>
  <sheetViews>
    <sheetView workbookViewId="0">
      <selection activeCell="A2" sqref="A2"/>
    </sheetView>
  </sheetViews>
  <sheetFormatPr baseColWidth="12" defaultColWidth="13" defaultRowHeight="17" customHeight="1"/>
  <cols>
    <col min="1" max="1" width="45" customWidth="1"/>
    <col min="2" max="2" width="20.375" customWidth="1"/>
    <col min="3" max="4" width="26.375" customWidth="1"/>
    <col min="5" max="5" width="44.5" bestFit="1" customWidth="1"/>
  </cols>
  <sheetData>
    <row r="1" spans="1:5" ht="17" customHeight="1">
      <c r="A1" t="s">
        <v>2701</v>
      </c>
      <c r="B1" t="s">
        <v>847</v>
      </c>
      <c r="C1" t="s">
        <v>847</v>
      </c>
      <c r="D1" t="s">
        <v>2502</v>
      </c>
      <c r="E1" t="s">
        <v>495</v>
      </c>
    </row>
    <row r="2" spans="1:5" ht="17" customHeight="1">
      <c r="A2" s="2" t="s">
        <v>2709</v>
      </c>
      <c r="B2" s="2" t="s">
        <v>827</v>
      </c>
      <c r="C2" s="2" t="s">
        <v>753</v>
      </c>
      <c r="D2" s="2" t="s">
        <v>2581</v>
      </c>
      <c r="E2" s="2" t="s">
        <v>383</v>
      </c>
    </row>
    <row r="3" spans="1:5" ht="17" customHeight="1">
      <c r="A3" s="2" t="s">
        <v>2710</v>
      </c>
      <c r="B3" s="2" t="s">
        <v>827</v>
      </c>
      <c r="C3" s="2" t="s">
        <v>753</v>
      </c>
      <c r="D3" s="2" t="s">
        <v>2581</v>
      </c>
      <c r="E3" s="2" t="s">
        <v>383</v>
      </c>
    </row>
    <row r="4" spans="1:5" ht="17" customHeight="1">
      <c r="A4" s="2" t="s">
        <v>2571</v>
      </c>
      <c r="B4" s="2" t="s">
        <v>827</v>
      </c>
      <c r="C4" s="2" t="s">
        <v>753</v>
      </c>
      <c r="D4" s="2" t="s">
        <v>2581</v>
      </c>
      <c r="E4" s="2" t="s">
        <v>383</v>
      </c>
    </row>
    <row r="5" spans="1:5" ht="17" customHeight="1">
      <c r="A5" s="2" t="s">
        <v>2572</v>
      </c>
      <c r="B5" s="2" t="s">
        <v>827</v>
      </c>
      <c r="C5" s="2" t="s">
        <v>753</v>
      </c>
      <c r="D5" s="2" t="s">
        <v>2582</v>
      </c>
      <c r="E5" s="2" t="s">
        <v>383</v>
      </c>
    </row>
    <row r="6" spans="1:5" ht="17" customHeight="1">
      <c r="A6" s="2" t="s">
        <v>2573</v>
      </c>
      <c r="B6" s="2" t="s">
        <v>827</v>
      </c>
      <c r="C6" s="2" t="s">
        <v>753</v>
      </c>
      <c r="D6" s="2" t="s">
        <v>2582</v>
      </c>
      <c r="E6" s="2" t="s">
        <v>383</v>
      </c>
    </row>
    <row r="7" spans="1:5" ht="17" customHeight="1">
      <c r="A7" s="2" t="s">
        <v>2574</v>
      </c>
      <c r="B7" s="2" t="s">
        <v>827</v>
      </c>
      <c r="C7" s="2" t="s">
        <v>753</v>
      </c>
      <c r="D7" s="2" t="s">
        <v>2582</v>
      </c>
      <c r="E7" s="2" t="s">
        <v>383</v>
      </c>
    </row>
    <row r="8" spans="1:5" ht="17" customHeight="1">
      <c r="A8" s="2" t="s">
        <v>2575</v>
      </c>
      <c r="B8" s="2" t="s">
        <v>827</v>
      </c>
      <c r="C8" s="2" t="s">
        <v>753</v>
      </c>
      <c r="D8" s="2" t="s">
        <v>2583</v>
      </c>
      <c r="E8" s="2" t="s">
        <v>383</v>
      </c>
    </row>
    <row r="9" spans="1:5" ht="17" customHeight="1">
      <c r="A9" s="2" t="s">
        <v>2576</v>
      </c>
      <c r="B9" s="2" t="s">
        <v>827</v>
      </c>
      <c r="C9" s="2" t="s">
        <v>753</v>
      </c>
      <c r="D9" s="2" t="s">
        <v>2583</v>
      </c>
      <c r="E9" s="2" t="s">
        <v>383</v>
      </c>
    </row>
    <row r="10" spans="1:5" ht="17" customHeight="1">
      <c r="A10" s="2" t="s">
        <v>2577</v>
      </c>
      <c r="B10" s="2" t="s">
        <v>827</v>
      </c>
      <c r="C10" s="2" t="s">
        <v>753</v>
      </c>
      <c r="D10" s="2" t="s">
        <v>2583</v>
      </c>
      <c r="E10" s="2" t="s">
        <v>383</v>
      </c>
    </row>
    <row r="11" spans="1:5" ht="17" customHeight="1">
      <c r="A11" s="2" t="s">
        <v>2578</v>
      </c>
      <c r="B11" s="2" t="s">
        <v>827</v>
      </c>
      <c r="C11" s="2" t="s">
        <v>753</v>
      </c>
      <c r="D11" s="2" t="s">
        <v>2584</v>
      </c>
      <c r="E11" s="2" t="s">
        <v>383</v>
      </c>
    </row>
    <row r="12" spans="1:5" ht="17" customHeight="1">
      <c r="A12" s="2" t="s">
        <v>2579</v>
      </c>
      <c r="B12" s="2" t="s">
        <v>827</v>
      </c>
      <c r="C12" s="2" t="s">
        <v>753</v>
      </c>
      <c r="D12" s="2" t="s">
        <v>2584</v>
      </c>
      <c r="E12" s="2" t="s">
        <v>383</v>
      </c>
    </row>
    <row r="13" spans="1:5" ht="17" customHeight="1">
      <c r="A13" s="2" t="s">
        <v>2580</v>
      </c>
      <c r="B13" s="2" t="s">
        <v>827</v>
      </c>
      <c r="C13" s="2" t="s">
        <v>753</v>
      </c>
      <c r="D13" s="2" t="s">
        <v>2584</v>
      </c>
      <c r="E13" s="2" t="s">
        <v>383</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J7"/>
  <sheetViews>
    <sheetView topLeftCell="H1" workbookViewId="0">
      <selection activeCell="I26" sqref="I26"/>
    </sheetView>
  </sheetViews>
  <sheetFormatPr baseColWidth="12" defaultColWidth="13" defaultRowHeight="17"/>
  <cols>
    <col min="1" max="1" width="31" bestFit="1" customWidth="1"/>
    <col min="2" max="2" width="18.875" customWidth="1"/>
    <col min="3" max="3" width="39" customWidth="1"/>
    <col min="4" max="4" width="39.625" bestFit="1" customWidth="1"/>
    <col min="5" max="5" width="18.625" bestFit="1" customWidth="1"/>
    <col min="6" max="6" width="18.625" customWidth="1"/>
    <col min="7" max="7" width="20.625" customWidth="1"/>
    <col min="8" max="8" width="38.875" customWidth="1"/>
    <col min="9" max="9" width="15.375" bestFit="1" customWidth="1"/>
    <col min="10" max="10" width="64.5" bestFit="1" customWidth="1"/>
  </cols>
  <sheetData>
    <row r="1" spans="1:10">
      <c r="A1" t="s">
        <v>692</v>
      </c>
      <c r="B1" t="s">
        <v>671</v>
      </c>
      <c r="C1" t="s">
        <v>703</v>
      </c>
      <c r="D1" t="s">
        <v>737</v>
      </c>
      <c r="E1" t="s">
        <v>783</v>
      </c>
      <c r="F1" t="s">
        <v>847</v>
      </c>
      <c r="G1" t="s">
        <v>847</v>
      </c>
      <c r="H1" t="s">
        <v>171</v>
      </c>
      <c r="I1" t="s">
        <v>859</v>
      </c>
      <c r="J1" t="s">
        <v>2708</v>
      </c>
    </row>
    <row r="2" spans="1:10">
      <c r="A2" t="s">
        <v>838</v>
      </c>
      <c r="B2" s="2" t="s">
        <v>740</v>
      </c>
      <c r="C2" s="2" t="s">
        <v>723</v>
      </c>
      <c r="D2" t="s">
        <v>780</v>
      </c>
      <c r="E2" t="s">
        <v>808</v>
      </c>
      <c r="F2" s="2" t="s">
        <v>708</v>
      </c>
      <c r="G2" s="2" t="s">
        <v>707</v>
      </c>
      <c r="H2" t="str">
        <f t="shared" ref="H2:H7" si="0">CONCATENATE(C2,".Scan")</f>
        <v>RIKEN_ChIP_PolII_1_PMA_0h_ChIP_CTL_Hyb1.Scan</v>
      </c>
      <c r="I2" t="s">
        <v>735</v>
      </c>
      <c r="J2" t="s">
        <v>2541</v>
      </c>
    </row>
    <row r="3" spans="1:10">
      <c r="A3" t="s">
        <v>838</v>
      </c>
      <c r="B3" s="2" t="s">
        <v>740</v>
      </c>
      <c r="C3" s="2" t="s">
        <v>666</v>
      </c>
      <c r="D3" t="s">
        <v>780</v>
      </c>
      <c r="E3" t="s">
        <v>808</v>
      </c>
      <c r="F3" s="2" t="s">
        <v>708</v>
      </c>
      <c r="G3" s="2" t="s">
        <v>707</v>
      </c>
      <c r="H3" t="str">
        <f t="shared" si="0"/>
        <v>RIKEN_ChIP_PolII_1_PMA_0h_ChIP_CTL_Hyb2.Scan</v>
      </c>
      <c r="I3" t="s">
        <v>735</v>
      </c>
      <c r="J3" t="s">
        <v>2540</v>
      </c>
    </row>
    <row r="4" spans="1:10">
      <c r="A4" t="s">
        <v>746</v>
      </c>
      <c r="B4" s="2" t="s">
        <v>740</v>
      </c>
      <c r="C4" s="2" t="s">
        <v>699</v>
      </c>
      <c r="D4" t="s">
        <v>780</v>
      </c>
      <c r="E4" t="s">
        <v>808</v>
      </c>
      <c r="F4" s="2" t="s">
        <v>708</v>
      </c>
      <c r="G4" s="2" t="s">
        <v>707</v>
      </c>
      <c r="H4" t="str">
        <f t="shared" si="0"/>
        <v>RIKEN_ChIP_PolII_1_PMA_0h_ChIP_Hyb1.Scan</v>
      </c>
      <c r="I4" t="s">
        <v>735</v>
      </c>
      <c r="J4" t="s">
        <v>2540</v>
      </c>
    </row>
    <row r="5" spans="1:10">
      <c r="A5" t="s">
        <v>746</v>
      </c>
      <c r="B5" s="2" t="s">
        <v>740</v>
      </c>
      <c r="C5" s="2" t="s">
        <v>726</v>
      </c>
      <c r="D5" t="s">
        <v>780</v>
      </c>
      <c r="E5" t="s">
        <v>808</v>
      </c>
      <c r="F5" s="2" t="s">
        <v>708</v>
      </c>
      <c r="G5" s="2" t="s">
        <v>707</v>
      </c>
      <c r="H5" t="str">
        <f t="shared" si="0"/>
        <v>RIKEN_ChIP_PolII_1_PMA_0h_ChIP_Hyb2.Scan</v>
      </c>
      <c r="I5" t="s">
        <v>735</v>
      </c>
      <c r="J5" t="s">
        <v>2540</v>
      </c>
    </row>
    <row r="6" spans="1:10">
      <c r="A6" t="s">
        <v>747</v>
      </c>
      <c r="B6" s="2" t="s">
        <v>740</v>
      </c>
      <c r="C6" s="2" t="s">
        <v>727</v>
      </c>
      <c r="D6" t="s">
        <v>780</v>
      </c>
      <c r="E6" t="s">
        <v>808</v>
      </c>
      <c r="F6" s="2" t="s">
        <v>708</v>
      </c>
      <c r="G6" s="2" t="s">
        <v>707</v>
      </c>
      <c r="H6" t="str">
        <f t="shared" si="0"/>
        <v>RIKEN_ChIP_PolII_1_PMA_96h_ChIP_Hyb1.Scan</v>
      </c>
      <c r="I6" t="s">
        <v>735</v>
      </c>
      <c r="J6" t="s">
        <v>2540</v>
      </c>
    </row>
    <row r="7" spans="1:10">
      <c r="A7" t="s">
        <v>747</v>
      </c>
      <c r="B7" s="2" t="s">
        <v>740</v>
      </c>
      <c r="C7" s="2" t="s">
        <v>916</v>
      </c>
      <c r="D7" t="s">
        <v>780</v>
      </c>
      <c r="E7" t="s">
        <v>808</v>
      </c>
      <c r="F7" s="2" t="s">
        <v>708</v>
      </c>
      <c r="G7" s="2" t="s">
        <v>707</v>
      </c>
      <c r="H7" t="str">
        <f t="shared" si="0"/>
        <v>RIKEN_ChIP_PolII_1_PMA_96h_ChIP_Hyb2.Scan</v>
      </c>
      <c r="I7" t="s">
        <v>735</v>
      </c>
      <c r="J7" t="s">
        <v>2540</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E5"/>
  <sheetViews>
    <sheetView workbookViewId="0">
      <selection activeCell="A2" sqref="A2"/>
    </sheetView>
  </sheetViews>
  <sheetFormatPr baseColWidth="12" defaultColWidth="13" defaultRowHeight="17"/>
  <cols>
    <col min="1" max="1" width="38" customWidth="1"/>
    <col min="2" max="2" width="20" bestFit="1" customWidth="1"/>
    <col min="3" max="3" width="15.625" bestFit="1" customWidth="1"/>
    <col min="4" max="4" width="21.375" bestFit="1" customWidth="1"/>
    <col min="5" max="5" width="48.5" customWidth="1"/>
  </cols>
  <sheetData>
    <row r="1" spans="1:5" ht="17" customHeight="1">
      <c r="A1" t="s">
        <v>2700</v>
      </c>
      <c r="B1" t="s">
        <v>847</v>
      </c>
      <c r="C1" t="s">
        <v>847</v>
      </c>
      <c r="D1" t="s">
        <v>171</v>
      </c>
      <c r="E1" t="s">
        <v>382</v>
      </c>
    </row>
    <row r="2" spans="1:5">
      <c r="A2" s="2" t="s">
        <v>2542</v>
      </c>
      <c r="B2" s="2" t="s">
        <v>827</v>
      </c>
      <c r="C2" s="2" t="s">
        <v>753</v>
      </c>
      <c r="D2" t="s">
        <v>2698</v>
      </c>
      <c r="E2" s="2" t="s">
        <v>383</v>
      </c>
    </row>
    <row r="3" spans="1:5">
      <c r="A3" s="2" t="s">
        <v>2695</v>
      </c>
      <c r="B3" s="2" t="s">
        <v>827</v>
      </c>
      <c r="C3" s="2" t="s">
        <v>753</v>
      </c>
      <c r="D3" t="s">
        <v>2698</v>
      </c>
      <c r="E3" s="2" t="s">
        <v>383</v>
      </c>
    </row>
    <row r="4" spans="1:5">
      <c r="A4" t="s">
        <v>2696</v>
      </c>
      <c r="B4" s="2" t="s">
        <v>827</v>
      </c>
      <c r="C4" s="2" t="s">
        <v>753</v>
      </c>
      <c r="D4" t="s">
        <v>2699</v>
      </c>
      <c r="E4" s="2" t="s">
        <v>383</v>
      </c>
    </row>
    <row r="5" spans="1:5">
      <c r="A5" t="s">
        <v>2697</v>
      </c>
      <c r="B5" s="2" t="s">
        <v>827</v>
      </c>
      <c r="C5" s="2" t="s">
        <v>753</v>
      </c>
      <c r="D5" t="s">
        <v>2699</v>
      </c>
      <c r="E5" s="2" t="s">
        <v>383</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K100"/>
  <sheetViews>
    <sheetView topLeftCell="F1" zoomScale="90" zoomScaleNormal="90" zoomScalePageLayoutView="90" workbookViewId="0">
      <selection activeCell="H1" sqref="H1"/>
    </sheetView>
  </sheetViews>
  <sheetFormatPr baseColWidth="12" defaultColWidth="13" defaultRowHeight="17"/>
  <cols>
    <col min="1" max="1" width="9.625" customWidth="1"/>
    <col min="2" max="2" width="13.375" customWidth="1"/>
    <col min="3" max="3" width="13.625" style="15" customWidth="1"/>
    <col min="4" max="4" width="9.25" customWidth="1"/>
    <col min="5" max="5" width="17.25" customWidth="1"/>
    <col min="6" max="6" width="14.875" customWidth="1"/>
    <col min="7" max="8" width="26.875" customWidth="1"/>
    <col min="9" max="9" width="20" bestFit="1" customWidth="1"/>
    <col min="10" max="10" width="16.25" bestFit="1" customWidth="1"/>
    <col min="11" max="11" width="30.625" customWidth="1"/>
  </cols>
  <sheetData>
    <row r="1" spans="1:11">
      <c r="A1" t="s">
        <v>1013</v>
      </c>
      <c r="B1" t="s">
        <v>1009</v>
      </c>
      <c r="C1" s="15" t="s">
        <v>1008</v>
      </c>
      <c r="D1" t="s">
        <v>1009</v>
      </c>
      <c r="E1" t="s">
        <v>1012</v>
      </c>
      <c r="F1" t="s">
        <v>1011</v>
      </c>
      <c r="G1" t="s">
        <v>1008</v>
      </c>
      <c r="H1" t="s">
        <v>28</v>
      </c>
      <c r="I1" t="s">
        <v>1010</v>
      </c>
      <c r="J1" t="s">
        <v>1009</v>
      </c>
      <c r="K1" t="s">
        <v>1008</v>
      </c>
    </row>
    <row r="2" spans="1:11">
      <c r="A2" t="s">
        <v>906</v>
      </c>
      <c r="B2" t="s">
        <v>669</v>
      </c>
      <c r="C2" s="15" t="s">
        <v>884</v>
      </c>
      <c r="D2" t="s">
        <v>807</v>
      </c>
      <c r="E2" s="1" t="s">
        <v>673</v>
      </c>
      <c r="F2" s="1" t="s">
        <v>886</v>
      </c>
      <c r="G2" t="str">
        <f t="shared" ref="G2:G33" si="0">CONCATENATE(C2,"_",E2,"_",F2)</f>
        <v>RIKEN_KD_series1_MYB_lot1</v>
      </c>
      <c r="H2" t="s">
        <v>2485</v>
      </c>
      <c r="I2" t="str">
        <f t="shared" ref="I2:I33" si="1">E2</f>
        <v>MYB</v>
      </c>
      <c r="J2" t="s">
        <v>63</v>
      </c>
      <c r="K2" t="str">
        <f t="shared" ref="K2:K33" si="2">CONCATENATE(G2,"_RNA")</f>
        <v>RIKEN_KD_series1_MYB_lot1_RNA</v>
      </c>
    </row>
    <row r="3" spans="1:11">
      <c r="A3" t="str">
        <f t="shared" ref="A3:A34" si="3">A2</f>
        <v>F4-THP1</v>
      </c>
      <c r="B3" t="str">
        <f t="shared" ref="B3:B34" si="4">B2</f>
        <v>THP1_CULTIVATE</v>
      </c>
      <c r="C3" s="15" t="s">
        <v>884</v>
      </c>
      <c r="D3" t="s">
        <v>807</v>
      </c>
      <c r="E3" s="1" t="s">
        <v>673</v>
      </c>
      <c r="F3" s="1" t="s">
        <v>885</v>
      </c>
      <c r="G3" t="str">
        <f t="shared" si="0"/>
        <v>RIKEN_KD_series1_MYB_lot2</v>
      </c>
      <c r="H3" t="s">
        <v>2486</v>
      </c>
      <c r="I3" t="str">
        <f t="shared" si="1"/>
        <v>MYB</v>
      </c>
      <c r="J3" t="s">
        <v>63</v>
      </c>
      <c r="K3" t="str">
        <f t="shared" si="2"/>
        <v>RIKEN_KD_series1_MYB_lot2_RNA</v>
      </c>
    </row>
    <row r="4" spans="1:11">
      <c r="A4" t="str">
        <f t="shared" si="3"/>
        <v>F4-THP1</v>
      </c>
      <c r="B4" t="str">
        <f t="shared" si="4"/>
        <v>THP1_CULTIVATE</v>
      </c>
      <c r="C4" s="15" t="s">
        <v>884</v>
      </c>
      <c r="D4" t="s">
        <v>807</v>
      </c>
      <c r="E4" s="1" t="s">
        <v>673</v>
      </c>
      <c r="F4" s="1" t="s">
        <v>1002</v>
      </c>
      <c r="G4" t="str">
        <f t="shared" si="0"/>
        <v>RIKEN_KD_series1_MYB_lot5</v>
      </c>
      <c r="H4" t="s">
        <v>2487</v>
      </c>
      <c r="I4" t="str">
        <f t="shared" si="1"/>
        <v>MYB</v>
      </c>
      <c r="J4" t="s">
        <v>63</v>
      </c>
      <c r="K4" t="str">
        <f t="shared" si="2"/>
        <v>RIKEN_KD_series1_MYB_lot5_RNA</v>
      </c>
    </row>
    <row r="5" spans="1:11">
      <c r="A5" t="str">
        <f t="shared" si="3"/>
        <v>F4-THP1</v>
      </c>
      <c r="B5" t="str">
        <f t="shared" si="4"/>
        <v>THP1_CULTIVATE</v>
      </c>
      <c r="C5" s="15" t="s">
        <v>884</v>
      </c>
      <c r="D5" t="s">
        <v>807</v>
      </c>
      <c r="E5" s="1" t="s">
        <v>905</v>
      </c>
      <c r="F5" s="1" t="s">
        <v>886</v>
      </c>
      <c r="G5" t="str">
        <f t="shared" si="0"/>
        <v>RIKEN_KD_series1_MYBL2_lot1</v>
      </c>
      <c r="H5" t="s">
        <v>2488</v>
      </c>
      <c r="I5" t="str">
        <f t="shared" si="1"/>
        <v>MYBL2</v>
      </c>
      <c r="J5" t="s">
        <v>63</v>
      </c>
      <c r="K5" t="str">
        <f t="shared" si="2"/>
        <v>RIKEN_KD_series1_MYBL2_lot1_RNA</v>
      </c>
    </row>
    <row r="6" spans="1:11">
      <c r="A6" t="str">
        <f t="shared" si="3"/>
        <v>F4-THP1</v>
      </c>
      <c r="B6" t="str">
        <f t="shared" si="4"/>
        <v>THP1_CULTIVATE</v>
      </c>
      <c r="C6" s="15" t="s">
        <v>884</v>
      </c>
      <c r="D6" t="s">
        <v>807</v>
      </c>
      <c r="E6" s="1" t="s">
        <v>905</v>
      </c>
      <c r="F6" s="1" t="s">
        <v>885</v>
      </c>
      <c r="G6" t="str">
        <f t="shared" si="0"/>
        <v>RIKEN_KD_series1_MYBL2_lot2</v>
      </c>
      <c r="H6" t="s">
        <v>2489</v>
      </c>
      <c r="I6" t="str">
        <f t="shared" si="1"/>
        <v>MYBL2</v>
      </c>
      <c r="J6" t="s">
        <v>63</v>
      </c>
      <c r="K6" t="str">
        <f t="shared" si="2"/>
        <v>RIKEN_KD_series1_MYBL2_lot2_RNA</v>
      </c>
    </row>
    <row r="7" spans="1:11">
      <c r="A7" t="str">
        <f t="shared" si="3"/>
        <v>F4-THP1</v>
      </c>
      <c r="B7" t="str">
        <f t="shared" si="4"/>
        <v>THP1_CULTIVATE</v>
      </c>
      <c r="C7" s="15" t="s">
        <v>884</v>
      </c>
      <c r="D7" t="s">
        <v>807</v>
      </c>
      <c r="E7" s="1" t="s">
        <v>905</v>
      </c>
      <c r="F7" s="1" t="s">
        <v>1002</v>
      </c>
      <c r="G7" t="str">
        <f t="shared" si="0"/>
        <v>RIKEN_KD_series1_MYBL2_lot5</v>
      </c>
      <c r="H7" t="s">
        <v>2490</v>
      </c>
      <c r="I7" t="str">
        <f t="shared" si="1"/>
        <v>MYBL2</v>
      </c>
      <c r="J7" t="s">
        <v>63</v>
      </c>
      <c r="K7" t="str">
        <f t="shared" si="2"/>
        <v>RIKEN_KD_series1_MYBL2_lot5_RNA</v>
      </c>
    </row>
    <row r="8" spans="1:11">
      <c r="A8" t="str">
        <f t="shared" si="3"/>
        <v>F4-THP1</v>
      </c>
      <c r="B8" t="str">
        <f t="shared" si="4"/>
        <v>THP1_CULTIVATE</v>
      </c>
      <c r="C8" s="15" t="s">
        <v>884</v>
      </c>
      <c r="D8" t="s">
        <v>807</v>
      </c>
      <c r="E8" s="1" t="s">
        <v>904</v>
      </c>
      <c r="F8" s="1" t="s">
        <v>886</v>
      </c>
      <c r="G8" t="str">
        <f t="shared" si="0"/>
        <v>RIKEN_KD_series1_CBFB_lot1</v>
      </c>
      <c r="H8" t="s">
        <v>2161</v>
      </c>
      <c r="I8" t="str">
        <f t="shared" si="1"/>
        <v>CBFB</v>
      </c>
      <c r="J8" t="s">
        <v>63</v>
      </c>
      <c r="K8" t="str">
        <f t="shared" si="2"/>
        <v>RIKEN_KD_series1_CBFB_lot1_RNA</v>
      </c>
    </row>
    <row r="9" spans="1:11">
      <c r="A9" t="str">
        <f t="shared" si="3"/>
        <v>F4-THP1</v>
      </c>
      <c r="B9" t="str">
        <f t="shared" si="4"/>
        <v>THP1_CULTIVATE</v>
      </c>
      <c r="C9" s="15" t="s">
        <v>884</v>
      </c>
      <c r="D9" t="s">
        <v>807</v>
      </c>
      <c r="E9" s="1" t="s">
        <v>904</v>
      </c>
      <c r="F9" s="1" t="s">
        <v>885</v>
      </c>
      <c r="G9" t="str">
        <f t="shared" si="0"/>
        <v>RIKEN_KD_series1_CBFB_lot2</v>
      </c>
      <c r="H9" t="s">
        <v>2162</v>
      </c>
      <c r="I9" t="str">
        <f t="shared" si="1"/>
        <v>CBFB</v>
      </c>
      <c r="J9" t="s">
        <v>63</v>
      </c>
      <c r="K9" t="str">
        <f t="shared" si="2"/>
        <v>RIKEN_KD_series1_CBFB_lot2_RNA</v>
      </c>
    </row>
    <row r="10" spans="1:11">
      <c r="A10" t="str">
        <f t="shared" si="3"/>
        <v>F4-THP1</v>
      </c>
      <c r="B10" t="str">
        <f t="shared" si="4"/>
        <v>THP1_CULTIVATE</v>
      </c>
      <c r="C10" s="15" t="s">
        <v>884</v>
      </c>
      <c r="D10" t="s">
        <v>807</v>
      </c>
      <c r="E10" s="1" t="s">
        <v>904</v>
      </c>
      <c r="F10" s="1" t="s">
        <v>1002</v>
      </c>
      <c r="G10" t="str">
        <f t="shared" si="0"/>
        <v>RIKEN_KD_series1_CBFB_lot5</v>
      </c>
      <c r="H10" t="s">
        <v>2163</v>
      </c>
      <c r="I10" t="str">
        <f t="shared" si="1"/>
        <v>CBFB</v>
      </c>
      <c r="J10" t="s">
        <v>63</v>
      </c>
      <c r="K10" t="str">
        <f t="shared" si="2"/>
        <v>RIKEN_KD_series1_CBFB_lot5_RNA</v>
      </c>
    </row>
    <row r="11" spans="1:11">
      <c r="A11" t="str">
        <f t="shared" si="3"/>
        <v>F4-THP1</v>
      </c>
      <c r="B11" t="str">
        <f t="shared" si="4"/>
        <v>THP1_CULTIVATE</v>
      </c>
      <c r="C11" s="15" t="s">
        <v>884</v>
      </c>
      <c r="D11" t="s">
        <v>807</v>
      </c>
      <c r="E11" s="1" t="s">
        <v>903</v>
      </c>
      <c r="F11" s="1" t="s">
        <v>886</v>
      </c>
      <c r="G11" t="str">
        <f t="shared" si="0"/>
        <v>RIKEN_KD_series1_TCFL5_lot1</v>
      </c>
      <c r="H11" t="s">
        <v>2339</v>
      </c>
      <c r="I11" t="str">
        <f t="shared" si="1"/>
        <v>TCFL5</v>
      </c>
      <c r="J11" t="s">
        <v>63</v>
      </c>
      <c r="K11" t="str">
        <f t="shared" si="2"/>
        <v>RIKEN_KD_series1_TCFL5_lot1_RNA</v>
      </c>
    </row>
    <row r="12" spans="1:11">
      <c r="A12" t="str">
        <f t="shared" si="3"/>
        <v>F4-THP1</v>
      </c>
      <c r="B12" t="str">
        <f t="shared" si="4"/>
        <v>THP1_CULTIVATE</v>
      </c>
      <c r="C12" s="15" t="s">
        <v>884</v>
      </c>
      <c r="D12" t="s">
        <v>807</v>
      </c>
      <c r="E12" s="1" t="s">
        <v>903</v>
      </c>
      <c r="F12" s="1" t="s">
        <v>887</v>
      </c>
      <c r="G12" t="str">
        <f t="shared" si="0"/>
        <v>RIKEN_KD_series1_TCFL5_lot3</v>
      </c>
      <c r="H12" t="s">
        <v>2340</v>
      </c>
      <c r="I12" t="str">
        <f t="shared" si="1"/>
        <v>TCFL5</v>
      </c>
      <c r="J12" t="s">
        <v>63</v>
      </c>
      <c r="K12" t="str">
        <f t="shared" si="2"/>
        <v>RIKEN_KD_series1_TCFL5_lot3_RNA</v>
      </c>
    </row>
    <row r="13" spans="1:11">
      <c r="A13" t="str">
        <f t="shared" si="3"/>
        <v>F4-THP1</v>
      </c>
      <c r="B13" t="str">
        <f t="shared" si="4"/>
        <v>THP1_CULTIVATE</v>
      </c>
      <c r="C13" s="15" t="s">
        <v>884</v>
      </c>
      <c r="D13" t="s">
        <v>807</v>
      </c>
      <c r="E13" s="1" t="s">
        <v>903</v>
      </c>
      <c r="F13" s="1" t="s">
        <v>902</v>
      </c>
      <c r="G13" t="str">
        <f t="shared" si="0"/>
        <v>RIKEN_KD_series1_TCFL5_lot4</v>
      </c>
      <c r="H13" t="s">
        <v>2341</v>
      </c>
      <c r="I13" t="str">
        <f t="shared" si="1"/>
        <v>TCFL5</v>
      </c>
      <c r="J13" t="s">
        <v>63</v>
      </c>
      <c r="K13" t="str">
        <f t="shared" si="2"/>
        <v>RIKEN_KD_series1_TCFL5_lot4_RNA</v>
      </c>
    </row>
    <row r="14" spans="1:11">
      <c r="A14" t="str">
        <f t="shared" si="3"/>
        <v>F4-THP1</v>
      </c>
      <c r="B14" t="str">
        <f t="shared" si="4"/>
        <v>THP1_CULTIVATE</v>
      </c>
      <c r="C14" s="15" t="s">
        <v>884</v>
      </c>
      <c r="D14" t="s">
        <v>807</v>
      </c>
      <c r="E14" s="1" t="s">
        <v>901</v>
      </c>
      <c r="F14" s="1" t="s">
        <v>886</v>
      </c>
      <c r="G14" t="str">
        <f t="shared" si="0"/>
        <v>RIKEN_KD_series1_FOXD1_lot1</v>
      </c>
      <c r="H14" t="s">
        <v>2342</v>
      </c>
      <c r="I14" t="str">
        <f t="shared" si="1"/>
        <v>FOXD1</v>
      </c>
      <c r="J14" t="s">
        <v>63</v>
      </c>
      <c r="K14" t="str">
        <f t="shared" si="2"/>
        <v>RIKEN_KD_series1_FOXD1_lot1_RNA</v>
      </c>
    </row>
    <row r="15" spans="1:11">
      <c r="A15" t="str">
        <f t="shared" si="3"/>
        <v>F4-THP1</v>
      </c>
      <c r="B15" t="str">
        <f t="shared" si="4"/>
        <v>THP1_CULTIVATE</v>
      </c>
      <c r="C15" s="15" t="s">
        <v>884</v>
      </c>
      <c r="D15" t="s">
        <v>807</v>
      </c>
      <c r="E15" s="1" t="s">
        <v>901</v>
      </c>
      <c r="F15" s="1" t="s">
        <v>885</v>
      </c>
      <c r="G15" t="str">
        <f t="shared" si="0"/>
        <v>RIKEN_KD_series1_FOXD1_lot2</v>
      </c>
      <c r="H15" t="s">
        <v>2343</v>
      </c>
      <c r="I15" t="str">
        <f t="shared" si="1"/>
        <v>FOXD1</v>
      </c>
      <c r="J15" t="s">
        <v>63</v>
      </c>
      <c r="K15" t="str">
        <f t="shared" si="2"/>
        <v>RIKEN_KD_series1_FOXD1_lot2_RNA</v>
      </c>
    </row>
    <row r="16" spans="1:11">
      <c r="A16" t="str">
        <f t="shared" si="3"/>
        <v>F4-THP1</v>
      </c>
      <c r="B16" t="str">
        <f t="shared" si="4"/>
        <v>THP1_CULTIVATE</v>
      </c>
      <c r="C16" s="15" t="s">
        <v>884</v>
      </c>
      <c r="D16" t="s">
        <v>807</v>
      </c>
      <c r="E16" s="1" t="s">
        <v>901</v>
      </c>
      <c r="F16" s="1" t="s">
        <v>1002</v>
      </c>
      <c r="G16" t="str">
        <f t="shared" si="0"/>
        <v>RIKEN_KD_series1_FOXD1_lot5</v>
      </c>
      <c r="H16" t="s">
        <v>2553</v>
      </c>
      <c r="I16" t="str">
        <f t="shared" si="1"/>
        <v>FOXD1</v>
      </c>
      <c r="J16" t="s">
        <v>63</v>
      </c>
      <c r="K16" t="str">
        <f t="shared" si="2"/>
        <v>RIKEN_KD_series1_FOXD1_lot5_RNA</v>
      </c>
    </row>
    <row r="17" spans="1:11">
      <c r="A17" t="str">
        <f t="shared" si="3"/>
        <v>F4-THP1</v>
      </c>
      <c r="B17" t="str">
        <f t="shared" si="4"/>
        <v>THP1_CULTIVATE</v>
      </c>
      <c r="C17" s="15" t="s">
        <v>884</v>
      </c>
      <c r="D17" t="s">
        <v>807</v>
      </c>
      <c r="E17" s="1" t="s">
        <v>900</v>
      </c>
      <c r="F17" s="1" t="s">
        <v>886</v>
      </c>
      <c r="G17" t="str">
        <f t="shared" si="0"/>
        <v>RIKEN_KD_series1_FOXP1_lot1</v>
      </c>
      <c r="H17" t="s">
        <v>2344</v>
      </c>
      <c r="I17" t="str">
        <f t="shared" si="1"/>
        <v>FOXP1</v>
      </c>
      <c r="J17" t="s">
        <v>63</v>
      </c>
      <c r="K17" t="str">
        <f t="shared" si="2"/>
        <v>RIKEN_KD_series1_FOXP1_lot1_RNA</v>
      </c>
    </row>
    <row r="18" spans="1:11">
      <c r="A18" t="str">
        <f t="shared" si="3"/>
        <v>F4-THP1</v>
      </c>
      <c r="B18" t="str">
        <f t="shared" si="4"/>
        <v>THP1_CULTIVATE</v>
      </c>
      <c r="C18" s="15" t="s">
        <v>884</v>
      </c>
      <c r="D18" t="s">
        <v>807</v>
      </c>
      <c r="E18" s="1" t="s">
        <v>900</v>
      </c>
      <c r="F18" s="1" t="s">
        <v>885</v>
      </c>
      <c r="G18" t="str">
        <f t="shared" si="0"/>
        <v>RIKEN_KD_series1_FOXP1_lot2</v>
      </c>
      <c r="H18" t="s">
        <v>2345</v>
      </c>
      <c r="I18" t="str">
        <f t="shared" si="1"/>
        <v>FOXP1</v>
      </c>
      <c r="J18" t="s">
        <v>63</v>
      </c>
      <c r="K18" t="str">
        <f t="shared" si="2"/>
        <v>RIKEN_KD_series1_FOXP1_lot2_RNA</v>
      </c>
    </row>
    <row r="19" spans="1:11">
      <c r="A19" t="str">
        <f t="shared" si="3"/>
        <v>F4-THP1</v>
      </c>
      <c r="B19" t="str">
        <f t="shared" si="4"/>
        <v>THP1_CULTIVATE</v>
      </c>
      <c r="C19" s="15" t="s">
        <v>884</v>
      </c>
      <c r="D19" t="s">
        <v>807</v>
      </c>
      <c r="E19" s="1" t="s">
        <v>900</v>
      </c>
      <c r="F19" s="1" t="s">
        <v>1002</v>
      </c>
      <c r="G19" t="str">
        <f t="shared" si="0"/>
        <v>RIKEN_KD_series1_FOXP1_lot5</v>
      </c>
      <c r="H19" t="s">
        <v>2346</v>
      </c>
      <c r="I19" t="str">
        <f t="shared" si="1"/>
        <v>FOXP1</v>
      </c>
      <c r="J19" t="s">
        <v>63</v>
      </c>
      <c r="K19" t="str">
        <f t="shared" si="2"/>
        <v>RIKEN_KD_series1_FOXP1_lot5_RNA</v>
      </c>
    </row>
    <row r="20" spans="1:11">
      <c r="A20" t="str">
        <f t="shared" si="3"/>
        <v>F4-THP1</v>
      </c>
      <c r="B20" t="str">
        <f t="shared" si="4"/>
        <v>THP1_CULTIVATE</v>
      </c>
      <c r="C20" s="15" t="s">
        <v>884</v>
      </c>
      <c r="D20" t="s">
        <v>807</v>
      </c>
      <c r="E20" s="1" t="s">
        <v>899</v>
      </c>
      <c r="F20" s="1" t="s">
        <v>886</v>
      </c>
      <c r="G20" t="str">
        <f t="shared" si="0"/>
        <v>RIKEN_KD_series1_FOXJ3_lot1</v>
      </c>
      <c r="H20" t="s">
        <v>2347</v>
      </c>
      <c r="I20" t="str">
        <f t="shared" si="1"/>
        <v>FOXJ3</v>
      </c>
      <c r="J20" t="s">
        <v>63</v>
      </c>
      <c r="K20" t="str">
        <f t="shared" si="2"/>
        <v>RIKEN_KD_series1_FOXJ3_lot1_RNA</v>
      </c>
    </row>
    <row r="21" spans="1:11">
      <c r="A21" t="str">
        <f t="shared" si="3"/>
        <v>F4-THP1</v>
      </c>
      <c r="B21" t="str">
        <f t="shared" si="4"/>
        <v>THP1_CULTIVATE</v>
      </c>
      <c r="C21" s="15" t="s">
        <v>884</v>
      </c>
      <c r="D21" t="s">
        <v>807</v>
      </c>
      <c r="E21" s="1" t="s">
        <v>899</v>
      </c>
      <c r="F21" s="1" t="s">
        <v>885</v>
      </c>
      <c r="G21" t="str">
        <f t="shared" si="0"/>
        <v>RIKEN_KD_series1_FOXJ3_lot2</v>
      </c>
      <c r="H21" t="s">
        <v>2348</v>
      </c>
      <c r="I21" t="str">
        <f t="shared" si="1"/>
        <v>FOXJ3</v>
      </c>
      <c r="J21" t="s">
        <v>63</v>
      </c>
      <c r="K21" t="str">
        <f t="shared" si="2"/>
        <v>RIKEN_KD_series1_FOXJ3_lot2_RNA</v>
      </c>
    </row>
    <row r="22" spans="1:11">
      <c r="A22" t="str">
        <f t="shared" si="3"/>
        <v>F4-THP1</v>
      </c>
      <c r="B22" t="str">
        <f t="shared" si="4"/>
        <v>THP1_CULTIVATE</v>
      </c>
      <c r="C22" s="15" t="s">
        <v>884</v>
      </c>
      <c r="D22" t="s">
        <v>807</v>
      </c>
      <c r="E22" s="1" t="s">
        <v>899</v>
      </c>
      <c r="F22" s="1" t="s">
        <v>887</v>
      </c>
      <c r="G22" t="str">
        <f t="shared" si="0"/>
        <v>RIKEN_KD_series1_FOXJ3_lot3</v>
      </c>
      <c r="H22" t="s">
        <v>2349</v>
      </c>
      <c r="I22" t="str">
        <f t="shared" si="1"/>
        <v>FOXJ3</v>
      </c>
      <c r="J22" t="s">
        <v>63</v>
      </c>
      <c r="K22" t="str">
        <f t="shared" si="2"/>
        <v>RIKEN_KD_series1_FOXJ3_lot3_RNA</v>
      </c>
    </row>
    <row r="23" spans="1:11">
      <c r="A23" t="str">
        <f t="shared" si="3"/>
        <v>F4-THP1</v>
      </c>
      <c r="B23" t="str">
        <f t="shared" si="4"/>
        <v>THP1_CULTIVATE</v>
      </c>
      <c r="C23" s="15" t="s">
        <v>884</v>
      </c>
      <c r="D23" t="s">
        <v>807</v>
      </c>
      <c r="E23" s="1" t="s">
        <v>1003</v>
      </c>
      <c r="F23" s="1" t="s">
        <v>886</v>
      </c>
      <c r="G23" t="str">
        <f t="shared" si="0"/>
        <v>RIKEN_KD_series1_MXI1_lot1</v>
      </c>
      <c r="H23" t="s">
        <v>2350</v>
      </c>
      <c r="I23" t="str">
        <f t="shared" si="1"/>
        <v>MXI1</v>
      </c>
      <c r="J23" t="s">
        <v>63</v>
      </c>
      <c r="K23" t="str">
        <f t="shared" si="2"/>
        <v>RIKEN_KD_series1_MXI1_lot1_RNA</v>
      </c>
    </row>
    <row r="24" spans="1:11">
      <c r="A24" t="str">
        <f t="shared" si="3"/>
        <v>F4-THP1</v>
      </c>
      <c r="B24" t="str">
        <f t="shared" si="4"/>
        <v>THP1_CULTIVATE</v>
      </c>
      <c r="C24" s="15" t="s">
        <v>884</v>
      </c>
      <c r="D24" t="s">
        <v>807</v>
      </c>
      <c r="E24" s="1" t="s">
        <v>1003</v>
      </c>
      <c r="F24" s="1" t="s">
        <v>885</v>
      </c>
      <c r="G24" t="str">
        <f t="shared" si="0"/>
        <v>RIKEN_KD_series1_MXI1_lot2</v>
      </c>
      <c r="H24" t="s">
        <v>2351</v>
      </c>
      <c r="I24" t="str">
        <f t="shared" si="1"/>
        <v>MXI1</v>
      </c>
      <c r="J24" t="s">
        <v>63</v>
      </c>
      <c r="K24" t="str">
        <f t="shared" si="2"/>
        <v>RIKEN_KD_series1_MXI1_lot2_RNA</v>
      </c>
    </row>
    <row r="25" spans="1:11">
      <c r="A25" t="str">
        <f t="shared" si="3"/>
        <v>F4-THP1</v>
      </c>
      <c r="B25" t="str">
        <f t="shared" si="4"/>
        <v>THP1_CULTIVATE</v>
      </c>
      <c r="C25" s="15" t="s">
        <v>884</v>
      </c>
      <c r="D25" t="s">
        <v>807</v>
      </c>
      <c r="E25" s="1" t="s">
        <v>1003</v>
      </c>
      <c r="F25" s="1" t="s">
        <v>1002</v>
      </c>
      <c r="G25" t="str">
        <f t="shared" si="0"/>
        <v>RIKEN_KD_series1_MXI1_lot5</v>
      </c>
      <c r="H25" t="s">
        <v>2352</v>
      </c>
      <c r="I25" t="str">
        <f t="shared" si="1"/>
        <v>MXI1</v>
      </c>
      <c r="J25" t="s">
        <v>63</v>
      </c>
      <c r="K25" t="str">
        <f t="shared" si="2"/>
        <v>RIKEN_KD_series1_MXI1_lot5_RNA</v>
      </c>
    </row>
    <row r="26" spans="1:11">
      <c r="A26" t="str">
        <f t="shared" si="3"/>
        <v>F4-THP1</v>
      </c>
      <c r="B26" t="str">
        <f t="shared" si="4"/>
        <v>THP1_CULTIVATE</v>
      </c>
      <c r="C26" s="15" t="s">
        <v>896</v>
      </c>
      <c r="D26" t="s">
        <v>895</v>
      </c>
      <c r="E26" s="1" t="s">
        <v>894</v>
      </c>
      <c r="F26" s="1" t="s">
        <v>1001</v>
      </c>
      <c r="G26" t="str">
        <f t="shared" si="0"/>
        <v>RIKEN_KD_series1_RUNX1_lot1</v>
      </c>
      <c r="H26" t="s">
        <v>2353</v>
      </c>
      <c r="I26" t="str">
        <f t="shared" si="1"/>
        <v>RUNX1</v>
      </c>
      <c r="J26" t="s">
        <v>63</v>
      </c>
      <c r="K26" t="str">
        <f t="shared" si="2"/>
        <v>RIKEN_KD_series1_RUNX1_lot1_RNA</v>
      </c>
    </row>
    <row r="27" spans="1:11">
      <c r="A27" t="str">
        <f t="shared" si="3"/>
        <v>F4-THP1</v>
      </c>
      <c r="B27" t="str">
        <f t="shared" si="4"/>
        <v>THP1_CULTIVATE</v>
      </c>
      <c r="C27" s="15" t="s">
        <v>896</v>
      </c>
      <c r="D27" t="s">
        <v>895</v>
      </c>
      <c r="E27" s="1" t="s">
        <v>894</v>
      </c>
      <c r="F27" s="1" t="s">
        <v>897</v>
      </c>
      <c r="G27" t="str">
        <f t="shared" si="0"/>
        <v>RIKEN_KD_series1_RUNX1_lot2</v>
      </c>
      <c r="H27" t="s">
        <v>2354</v>
      </c>
      <c r="I27" t="str">
        <f t="shared" si="1"/>
        <v>RUNX1</v>
      </c>
      <c r="J27" t="s">
        <v>63</v>
      </c>
      <c r="K27" t="str">
        <f t="shared" si="2"/>
        <v>RIKEN_KD_series1_RUNX1_lot2_RNA</v>
      </c>
    </row>
    <row r="28" spans="1:11">
      <c r="A28" t="str">
        <f t="shared" si="3"/>
        <v>F4-THP1</v>
      </c>
      <c r="B28" t="str">
        <f t="shared" si="4"/>
        <v>THP1_CULTIVATE</v>
      </c>
      <c r="C28" s="15" t="s">
        <v>896</v>
      </c>
      <c r="D28" t="s">
        <v>895</v>
      </c>
      <c r="E28" s="1" t="s">
        <v>894</v>
      </c>
      <c r="F28" s="1" t="s">
        <v>893</v>
      </c>
      <c r="G28" t="str">
        <f t="shared" si="0"/>
        <v>RIKEN_KD_series1_RUNX1_lot5</v>
      </c>
      <c r="H28" t="s">
        <v>2355</v>
      </c>
      <c r="I28" t="str">
        <f t="shared" si="1"/>
        <v>RUNX1</v>
      </c>
      <c r="J28" t="s">
        <v>63</v>
      </c>
      <c r="K28" t="str">
        <f t="shared" si="2"/>
        <v>RIKEN_KD_series1_RUNX1_lot5_RNA</v>
      </c>
    </row>
    <row r="29" spans="1:11">
      <c r="A29" t="str">
        <f t="shared" si="3"/>
        <v>F4-THP1</v>
      </c>
      <c r="B29" t="str">
        <f t="shared" si="4"/>
        <v>THP1_CULTIVATE</v>
      </c>
      <c r="C29" s="15" t="s">
        <v>961</v>
      </c>
      <c r="D29" t="s">
        <v>960</v>
      </c>
      <c r="E29" s="1" t="s">
        <v>892</v>
      </c>
      <c r="F29" s="1" t="s">
        <v>963</v>
      </c>
      <c r="G29" t="str">
        <f t="shared" si="0"/>
        <v>RIKEN_KD_series1_GFI1_lot1</v>
      </c>
      <c r="H29" t="s">
        <v>2356</v>
      </c>
      <c r="I29" t="str">
        <f t="shared" si="1"/>
        <v>GFI1</v>
      </c>
      <c r="J29" t="s">
        <v>63</v>
      </c>
      <c r="K29" t="str">
        <f t="shared" si="2"/>
        <v>RIKEN_KD_series1_GFI1_lot1_RNA</v>
      </c>
    </row>
    <row r="30" spans="1:11">
      <c r="A30" t="str">
        <f t="shared" si="3"/>
        <v>F4-THP1</v>
      </c>
      <c r="B30" t="str">
        <f t="shared" si="4"/>
        <v>THP1_CULTIVATE</v>
      </c>
      <c r="C30" s="15" t="s">
        <v>961</v>
      </c>
      <c r="D30" t="s">
        <v>960</v>
      </c>
      <c r="E30" s="1" t="s">
        <v>892</v>
      </c>
      <c r="F30" s="1" t="s">
        <v>962</v>
      </c>
      <c r="G30" t="str">
        <f t="shared" si="0"/>
        <v>RIKEN_KD_series1_GFI1_lot2</v>
      </c>
      <c r="H30" t="s">
        <v>2169</v>
      </c>
      <c r="I30" t="str">
        <f t="shared" si="1"/>
        <v>GFI1</v>
      </c>
      <c r="J30" t="s">
        <v>63</v>
      </c>
      <c r="K30" t="str">
        <f t="shared" si="2"/>
        <v>RIKEN_KD_series1_GFI1_lot2_RNA</v>
      </c>
    </row>
    <row r="31" spans="1:11">
      <c r="A31" t="str">
        <f t="shared" si="3"/>
        <v>F4-THP1</v>
      </c>
      <c r="B31" t="str">
        <f t="shared" si="4"/>
        <v>THP1_CULTIVATE</v>
      </c>
      <c r="C31" s="15" t="s">
        <v>961</v>
      </c>
      <c r="D31" t="s">
        <v>960</v>
      </c>
      <c r="E31" s="1" t="s">
        <v>892</v>
      </c>
      <c r="F31" s="1" t="s">
        <v>964</v>
      </c>
      <c r="G31" t="str">
        <f t="shared" si="0"/>
        <v>RIKEN_KD_series1_GFI1_lot5</v>
      </c>
      <c r="H31" t="s">
        <v>2170</v>
      </c>
      <c r="I31" t="str">
        <f t="shared" si="1"/>
        <v>GFI1</v>
      </c>
      <c r="J31" t="s">
        <v>63</v>
      </c>
      <c r="K31" t="str">
        <f t="shared" si="2"/>
        <v>RIKEN_KD_series1_GFI1_lot5_RNA</v>
      </c>
    </row>
    <row r="32" spans="1:11">
      <c r="A32" t="str">
        <f t="shared" si="3"/>
        <v>F4-THP1</v>
      </c>
      <c r="B32" t="str">
        <f t="shared" si="4"/>
        <v>THP1_CULTIVATE</v>
      </c>
      <c r="C32" s="15" t="s">
        <v>961</v>
      </c>
      <c r="D32" t="s">
        <v>960</v>
      </c>
      <c r="E32" s="1" t="s">
        <v>2471</v>
      </c>
      <c r="F32" s="1" t="s">
        <v>963</v>
      </c>
      <c r="G32" t="str">
        <f t="shared" si="0"/>
        <v>RIKEN_KD_series1_BMI1_lot1</v>
      </c>
      <c r="H32" t="s">
        <v>2171</v>
      </c>
      <c r="I32" t="str">
        <f t="shared" si="1"/>
        <v>BMI1</v>
      </c>
      <c r="J32" t="s">
        <v>63</v>
      </c>
      <c r="K32" t="str">
        <f t="shared" si="2"/>
        <v>RIKEN_KD_series1_BMI1_lot1_RNA</v>
      </c>
    </row>
    <row r="33" spans="1:11">
      <c r="A33" t="str">
        <f t="shared" si="3"/>
        <v>F4-THP1</v>
      </c>
      <c r="B33" t="str">
        <f t="shared" si="4"/>
        <v>THP1_CULTIVATE</v>
      </c>
      <c r="C33" s="15" t="s">
        <v>961</v>
      </c>
      <c r="D33" t="s">
        <v>960</v>
      </c>
      <c r="E33" s="1" t="s">
        <v>2470</v>
      </c>
      <c r="F33" s="1" t="s">
        <v>966</v>
      </c>
      <c r="G33" t="str">
        <f t="shared" si="0"/>
        <v>RIKEN_KD_series1_BMI1_lot3</v>
      </c>
      <c r="H33" t="s">
        <v>2172</v>
      </c>
      <c r="I33" t="str">
        <f t="shared" si="1"/>
        <v>BMI1</v>
      </c>
      <c r="J33" t="s">
        <v>63</v>
      </c>
      <c r="K33" t="str">
        <f t="shared" si="2"/>
        <v>RIKEN_KD_series1_BMI1_lot3_RNA</v>
      </c>
    </row>
    <row r="34" spans="1:11">
      <c r="A34" t="str">
        <f t="shared" si="3"/>
        <v>F4-THP1</v>
      </c>
      <c r="B34" t="str">
        <f t="shared" si="4"/>
        <v>THP1_CULTIVATE</v>
      </c>
      <c r="C34" s="15" t="s">
        <v>961</v>
      </c>
      <c r="D34" t="s">
        <v>960</v>
      </c>
      <c r="E34" s="1" t="s">
        <v>2470</v>
      </c>
      <c r="F34" s="1" t="s">
        <v>964</v>
      </c>
      <c r="G34" t="str">
        <f t="shared" ref="G34:G65" si="5">CONCATENATE(C34,"_",E34,"_",F34)</f>
        <v>RIKEN_KD_series1_BMI1_lot5</v>
      </c>
      <c r="H34" t="s">
        <v>2173</v>
      </c>
      <c r="I34" t="str">
        <f t="shared" ref="I34:I65" si="6">E34</f>
        <v>BMI1</v>
      </c>
      <c r="J34" t="s">
        <v>63</v>
      </c>
      <c r="K34" t="str">
        <f t="shared" ref="K34:K65" si="7">CONCATENATE(G34,"_RNA")</f>
        <v>RIKEN_KD_series1_BMI1_lot5_RNA</v>
      </c>
    </row>
    <row r="35" spans="1:11">
      <c r="A35" t="str">
        <f t="shared" ref="A35:A66" si="8">A34</f>
        <v>F4-THP1</v>
      </c>
      <c r="B35" t="str">
        <f t="shared" ref="B35:B66" si="9">B34</f>
        <v>THP1_CULTIVATE</v>
      </c>
      <c r="C35" s="15" t="s">
        <v>961</v>
      </c>
      <c r="D35" t="s">
        <v>960</v>
      </c>
      <c r="E35" s="1" t="s">
        <v>965</v>
      </c>
      <c r="F35" s="1" t="s">
        <v>963</v>
      </c>
      <c r="G35" t="str">
        <f t="shared" si="5"/>
        <v>RIKEN_KD_series1_CEBPA_lot1</v>
      </c>
      <c r="H35" t="s">
        <v>2174</v>
      </c>
      <c r="I35" t="str">
        <f t="shared" si="6"/>
        <v>CEBPA</v>
      </c>
      <c r="J35" t="s">
        <v>63</v>
      </c>
      <c r="K35" t="str">
        <f t="shared" si="7"/>
        <v>RIKEN_KD_series1_CEBPA_lot1_RNA</v>
      </c>
    </row>
    <row r="36" spans="1:11">
      <c r="A36" t="str">
        <f t="shared" si="8"/>
        <v>F4-THP1</v>
      </c>
      <c r="B36" t="str">
        <f t="shared" si="9"/>
        <v>THP1_CULTIVATE</v>
      </c>
      <c r="C36" s="15" t="s">
        <v>961</v>
      </c>
      <c r="D36" t="s">
        <v>960</v>
      </c>
      <c r="E36" s="1" t="s">
        <v>965</v>
      </c>
      <c r="F36" s="1" t="s">
        <v>962</v>
      </c>
      <c r="G36" t="str">
        <f t="shared" si="5"/>
        <v>RIKEN_KD_series1_CEBPA_lot2</v>
      </c>
      <c r="H36" t="s">
        <v>2175</v>
      </c>
      <c r="I36" t="str">
        <f t="shared" si="6"/>
        <v>CEBPA</v>
      </c>
      <c r="J36" t="s">
        <v>63</v>
      </c>
      <c r="K36" t="str">
        <f t="shared" si="7"/>
        <v>RIKEN_KD_series1_CEBPA_lot2_RNA</v>
      </c>
    </row>
    <row r="37" spans="1:11">
      <c r="A37" t="str">
        <f t="shared" si="8"/>
        <v>F4-THP1</v>
      </c>
      <c r="B37" t="str">
        <f t="shared" si="9"/>
        <v>THP1_CULTIVATE</v>
      </c>
      <c r="C37" s="15" t="s">
        <v>961</v>
      </c>
      <c r="D37" t="s">
        <v>960</v>
      </c>
      <c r="E37" s="1" t="s">
        <v>965</v>
      </c>
      <c r="F37" s="1" t="s">
        <v>964</v>
      </c>
      <c r="G37" t="str">
        <f t="shared" si="5"/>
        <v>RIKEN_KD_series1_CEBPA_lot5</v>
      </c>
      <c r="H37" t="s">
        <v>2176</v>
      </c>
      <c r="I37" t="str">
        <f t="shared" si="6"/>
        <v>CEBPA</v>
      </c>
      <c r="J37" t="s">
        <v>63</v>
      </c>
      <c r="K37" t="str">
        <f t="shared" si="7"/>
        <v>RIKEN_KD_series1_CEBPA_lot5_RNA</v>
      </c>
    </row>
    <row r="38" spans="1:11">
      <c r="A38" t="str">
        <f t="shared" si="8"/>
        <v>F4-THP1</v>
      </c>
      <c r="B38" t="str">
        <f t="shared" si="9"/>
        <v>THP1_CULTIVATE</v>
      </c>
      <c r="C38" s="15" t="s">
        <v>961</v>
      </c>
      <c r="D38" t="s">
        <v>960</v>
      </c>
      <c r="E38" s="1" t="s">
        <v>959</v>
      </c>
      <c r="F38" s="1" t="s">
        <v>963</v>
      </c>
      <c r="G38" t="str">
        <f t="shared" si="5"/>
        <v>RIKEN_KD_series1_CEBPG_lot1</v>
      </c>
      <c r="H38" t="s">
        <v>2177</v>
      </c>
      <c r="I38" t="str">
        <f t="shared" si="6"/>
        <v>CEBPG</v>
      </c>
      <c r="J38" t="s">
        <v>63</v>
      </c>
      <c r="K38" t="str">
        <f t="shared" si="7"/>
        <v>RIKEN_KD_series1_CEBPG_lot1_RNA</v>
      </c>
    </row>
    <row r="39" spans="1:11">
      <c r="A39" t="str">
        <f t="shared" si="8"/>
        <v>F4-THP1</v>
      </c>
      <c r="B39" t="str">
        <f t="shared" si="9"/>
        <v>THP1_CULTIVATE</v>
      </c>
      <c r="C39" s="15" t="s">
        <v>961</v>
      </c>
      <c r="D39" t="s">
        <v>960</v>
      </c>
      <c r="E39" s="1" t="s">
        <v>959</v>
      </c>
      <c r="F39" s="1" t="s">
        <v>962</v>
      </c>
      <c r="G39" t="str">
        <f t="shared" si="5"/>
        <v>RIKEN_KD_series1_CEBPG_lot2</v>
      </c>
      <c r="H39" t="s">
        <v>2178</v>
      </c>
      <c r="I39" t="str">
        <f t="shared" si="6"/>
        <v>CEBPG</v>
      </c>
      <c r="J39" t="s">
        <v>63</v>
      </c>
      <c r="K39" t="str">
        <f t="shared" si="7"/>
        <v>RIKEN_KD_series1_CEBPG_lot2_RNA</v>
      </c>
    </row>
    <row r="40" spans="1:11">
      <c r="A40" t="str">
        <f t="shared" si="8"/>
        <v>F4-THP1</v>
      </c>
      <c r="B40" t="str">
        <f t="shared" si="9"/>
        <v>THP1_CULTIVATE</v>
      </c>
      <c r="C40" s="15" t="s">
        <v>961</v>
      </c>
      <c r="D40" t="s">
        <v>960</v>
      </c>
      <c r="E40" s="1" t="s">
        <v>959</v>
      </c>
      <c r="F40" s="1" t="s">
        <v>941</v>
      </c>
      <c r="G40" t="str">
        <f t="shared" si="5"/>
        <v>RIKEN_KD_series1_CEBPG_lot5</v>
      </c>
      <c r="H40" t="s">
        <v>2179</v>
      </c>
      <c r="I40" t="str">
        <f t="shared" si="6"/>
        <v>CEBPG</v>
      </c>
      <c r="J40" t="s">
        <v>63</v>
      </c>
      <c r="K40" t="str">
        <f t="shared" si="7"/>
        <v>RIKEN_KD_series1_CEBPG_lot5_RNA</v>
      </c>
    </row>
    <row r="41" spans="1:11">
      <c r="A41" t="str">
        <f t="shared" si="8"/>
        <v>F4-THP1</v>
      </c>
      <c r="B41" t="str">
        <f t="shared" si="9"/>
        <v>THP1_CULTIVATE</v>
      </c>
      <c r="C41" s="15" t="s">
        <v>940</v>
      </c>
      <c r="D41" t="s">
        <v>926</v>
      </c>
      <c r="E41" s="1" t="s">
        <v>820</v>
      </c>
      <c r="F41" s="1" t="s">
        <v>947</v>
      </c>
      <c r="G41" t="str">
        <f t="shared" si="5"/>
        <v>RIKEN_KD_series1_CEBPD_lot1</v>
      </c>
      <c r="H41" t="s">
        <v>2180</v>
      </c>
      <c r="I41" t="str">
        <f t="shared" si="6"/>
        <v>CEBPD</v>
      </c>
      <c r="J41" t="s">
        <v>63</v>
      </c>
      <c r="K41" t="str">
        <f t="shared" si="7"/>
        <v>RIKEN_KD_series1_CEBPD_lot1_RNA</v>
      </c>
    </row>
    <row r="42" spans="1:11">
      <c r="A42" t="str">
        <f t="shared" si="8"/>
        <v>F4-THP1</v>
      </c>
      <c r="B42" t="str">
        <f t="shared" si="9"/>
        <v>THP1_CULTIVATE</v>
      </c>
      <c r="C42" s="15" t="s">
        <v>940</v>
      </c>
      <c r="D42" t="s">
        <v>926</v>
      </c>
      <c r="E42" s="1" t="s">
        <v>820</v>
      </c>
      <c r="F42" s="1" t="s">
        <v>910</v>
      </c>
      <c r="G42" t="str">
        <f t="shared" si="5"/>
        <v>RIKEN_KD_series1_CEBPD_lot2</v>
      </c>
      <c r="H42" t="s">
        <v>2181</v>
      </c>
      <c r="I42" t="str">
        <f t="shared" si="6"/>
        <v>CEBPD</v>
      </c>
      <c r="J42" t="s">
        <v>63</v>
      </c>
      <c r="K42" t="str">
        <f t="shared" si="7"/>
        <v>RIKEN_KD_series1_CEBPD_lot2_RNA</v>
      </c>
    </row>
    <row r="43" spans="1:11">
      <c r="A43" t="str">
        <f t="shared" si="8"/>
        <v>F4-THP1</v>
      </c>
      <c r="B43" t="str">
        <f t="shared" si="9"/>
        <v>THP1_CULTIVATE</v>
      </c>
      <c r="C43" s="15" t="s">
        <v>940</v>
      </c>
      <c r="D43" t="s">
        <v>926</v>
      </c>
      <c r="E43" s="1" t="s">
        <v>820</v>
      </c>
      <c r="F43" s="1" t="s">
        <v>944</v>
      </c>
      <c r="G43" t="str">
        <f t="shared" si="5"/>
        <v>RIKEN_KD_series1_CEBPD_lot3</v>
      </c>
      <c r="H43" t="s">
        <v>2182</v>
      </c>
      <c r="I43" t="str">
        <f t="shared" si="6"/>
        <v>CEBPD</v>
      </c>
      <c r="J43" t="s">
        <v>63</v>
      </c>
      <c r="K43" t="str">
        <f t="shared" si="7"/>
        <v>RIKEN_KD_series1_CEBPD_lot3_RNA</v>
      </c>
    </row>
    <row r="44" spans="1:11">
      <c r="A44" t="str">
        <f t="shared" si="8"/>
        <v>F4-THP1</v>
      </c>
      <c r="B44" t="str">
        <f t="shared" si="9"/>
        <v>THP1_CULTIVATE</v>
      </c>
      <c r="C44" s="15" t="s">
        <v>940</v>
      </c>
      <c r="D44" t="s">
        <v>926</v>
      </c>
      <c r="E44" s="1" t="s">
        <v>821</v>
      </c>
      <c r="F44" s="1" t="s">
        <v>947</v>
      </c>
      <c r="G44" t="str">
        <f t="shared" si="5"/>
        <v>RIKEN_KD_series1_ZNF238_lot1</v>
      </c>
      <c r="H44" t="s">
        <v>2183</v>
      </c>
      <c r="I44" t="str">
        <f t="shared" si="6"/>
        <v>ZNF238</v>
      </c>
      <c r="J44" t="s">
        <v>63</v>
      </c>
      <c r="K44" t="str">
        <f t="shared" si="7"/>
        <v>RIKEN_KD_series1_ZNF238_lot1_RNA</v>
      </c>
    </row>
    <row r="45" spans="1:11">
      <c r="A45" t="str">
        <f t="shared" si="8"/>
        <v>F4-THP1</v>
      </c>
      <c r="B45" t="str">
        <f t="shared" si="9"/>
        <v>THP1_CULTIVATE</v>
      </c>
      <c r="C45" s="15" t="s">
        <v>940</v>
      </c>
      <c r="D45" t="s">
        <v>926</v>
      </c>
      <c r="E45" s="1" t="s">
        <v>821</v>
      </c>
      <c r="F45" s="1" t="s">
        <v>944</v>
      </c>
      <c r="G45" t="str">
        <f t="shared" si="5"/>
        <v>RIKEN_KD_series1_ZNF238_lot3</v>
      </c>
      <c r="H45" t="s">
        <v>2184</v>
      </c>
      <c r="I45" t="str">
        <f t="shared" si="6"/>
        <v>ZNF238</v>
      </c>
      <c r="J45" t="s">
        <v>63</v>
      </c>
      <c r="K45" t="str">
        <f t="shared" si="7"/>
        <v>RIKEN_KD_series1_ZNF238_lot3_RNA</v>
      </c>
    </row>
    <row r="46" spans="1:11">
      <c r="A46" t="str">
        <f t="shared" si="8"/>
        <v>F4-THP1</v>
      </c>
      <c r="B46" t="str">
        <f t="shared" si="9"/>
        <v>THP1_CULTIVATE</v>
      </c>
      <c r="C46" s="15" t="s">
        <v>940</v>
      </c>
      <c r="D46" t="s">
        <v>926</v>
      </c>
      <c r="E46" s="1" t="s">
        <v>821</v>
      </c>
      <c r="F46" s="1" t="s">
        <v>767</v>
      </c>
      <c r="G46" t="str">
        <f t="shared" si="5"/>
        <v>RIKEN_KD_series1_ZNF238_lot4</v>
      </c>
      <c r="H46" t="s">
        <v>2185</v>
      </c>
      <c r="I46" t="str">
        <f t="shared" si="6"/>
        <v>ZNF238</v>
      </c>
      <c r="J46" t="s">
        <v>63</v>
      </c>
      <c r="K46" t="str">
        <f t="shared" si="7"/>
        <v>RIKEN_KD_series1_ZNF238_lot4_RNA</v>
      </c>
    </row>
    <row r="47" spans="1:11">
      <c r="A47" t="str">
        <f t="shared" si="8"/>
        <v>F4-THP1</v>
      </c>
      <c r="B47" t="str">
        <f t="shared" si="9"/>
        <v>THP1_CULTIVATE</v>
      </c>
      <c r="C47" s="15" t="s">
        <v>940</v>
      </c>
      <c r="D47" t="s">
        <v>926</v>
      </c>
      <c r="E47" s="1" t="s">
        <v>822</v>
      </c>
      <c r="F47" s="1" t="s">
        <v>947</v>
      </c>
      <c r="G47" t="str">
        <f t="shared" si="5"/>
        <v>RIKEN_KD_series1_UHRF1_lot1</v>
      </c>
      <c r="H47" t="s">
        <v>2186</v>
      </c>
      <c r="I47" t="str">
        <f t="shared" si="6"/>
        <v>UHRF1</v>
      </c>
      <c r="J47" t="s">
        <v>63</v>
      </c>
      <c r="K47" t="str">
        <f t="shared" si="7"/>
        <v>RIKEN_KD_series1_UHRF1_lot1_RNA</v>
      </c>
    </row>
    <row r="48" spans="1:11">
      <c r="A48" t="str">
        <f t="shared" si="8"/>
        <v>F4-THP1</v>
      </c>
      <c r="B48" t="str">
        <f t="shared" si="9"/>
        <v>THP1_CULTIVATE</v>
      </c>
      <c r="C48" s="15" t="s">
        <v>940</v>
      </c>
      <c r="D48" t="s">
        <v>926</v>
      </c>
      <c r="E48" s="1" t="s">
        <v>822</v>
      </c>
      <c r="F48" s="1" t="s">
        <v>910</v>
      </c>
      <c r="G48" t="str">
        <f t="shared" si="5"/>
        <v>RIKEN_KD_series1_UHRF1_lot2</v>
      </c>
      <c r="H48" t="s">
        <v>2187</v>
      </c>
      <c r="I48" t="str">
        <f t="shared" si="6"/>
        <v>UHRF1</v>
      </c>
      <c r="J48" t="s">
        <v>63</v>
      </c>
      <c r="K48" t="str">
        <f t="shared" si="7"/>
        <v>RIKEN_KD_series1_UHRF1_lot2_RNA</v>
      </c>
    </row>
    <row r="49" spans="1:11">
      <c r="A49" t="str">
        <f t="shared" si="8"/>
        <v>F4-THP1</v>
      </c>
      <c r="B49" t="str">
        <f t="shared" si="9"/>
        <v>THP1_CULTIVATE</v>
      </c>
      <c r="C49" s="15" t="s">
        <v>940</v>
      </c>
      <c r="D49" t="s">
        <v>926</v>
      </c>
      <c r="E49" s="1" t="s">
        <v>822</v>
      </c>
      <c r="F49" s="1" t="s">
        <v>941</v>
      </c>
      <c r="G49" t="str">
        <f t="shared" si="5"/>
        <v>RIKEN_KD_series1_UHRF1_lot5</v>
      </c>
      <c r="H49" t="s">
        <v>2188</v>
      </c>
      <c r="I49" t="str">
        <f t="shared" si="6"/>
        <v>UHRF1</v>
      </c>
      <c r="J49" t="s">
        <v>63</v>
      </c>
      <c r="K49" t="str">
        <f t="shared" si="7"/>
        <v>RIKEN_KD_series1_UHRF1_lot5_RNA</v>
      </c>
    </row>
    <row r="50" spans="1:11">
      <c r="A50" t="str">
        <f t="shared" si="8"/>
        <v>F4-THP1</v>
      </c>
      <c r="B50" t="str">
        <f t="shared" si="9"/>
        <v>THP1_CULTIVATE</v>
      </c>
      <c r="C50" s="15" t="s">
        <v>940</v>
      </c>
      <c r="D50" t="s">
        <v>926</v>
      </c>
      <c r="E50" s="1" t="s">
        <v>823</v>
      </c>
      <c r="F50" s="1" t="s">
        <v>947</v>
      </c>
      <c r="G50" t="str">
        <f t="shared" si="5"/>
        <v>RIKEN_KD_series1_IRF8_lot1</v>
      </c>
      <c r="H50" t="s">
        <v>2189</v>
      </c>
      <c r="I50" t="str">
        <f t="shared" si="6"/>
        <v>IRF8</v>
      </c>
      <c r="J50" t="s">
        <v>63</v>
      </c>
      <c r="K50" t="str">
        <f t="shared" si="7"/>
        <v>RIKEN_KD_series1_IRF8_lot1_RNA</v>
      </c>
    </row>
    <row r="51" spans="1:11">
      <c r="A51" t="str">
        <f t="shared" si="8"/>
        <v>F4-THP1</v>
      </c>
      <c r="B51" t="str">
        <f t="shared" si="9"/>
        <v>THP1_CULTIVATE</v>
      </c>
      <c r="C51" s="15" t="s">
        <v>940</v>
      </c>
      <c r="D51" t="s">
        <v>926</v>
      </c>
      <c r="E51" s="1" t="s">
        <v>823</v>
      </c>
      <c r="F51" s="1" t="s">
        <v>910</v>
      </c>
      <c r="G51" t="str">
        <f t="shared" si="5"/>
        <v>RIKEN_KD_series1_IRF8_lot2</v>
      </c>
      <c r="H51" t="s">
        <v>2190</v>
      </c>
      <c r="I51" t="str">
        <f t="shared" si="6"/>
        <v>IRF8</v>
      </c>
      <c r="J51" t="s">
        <v>63</v>
      </c>
      <c r="K51" t="str">
        <f t="shared" si="7"/>
        <v>RIKEN_KD_series1_IRF8_lot2_RNA</v>
      </c>
    </row>
    <row r="52" spans="1:11">
      <c r="A52" t="str">
        <f t="shared" si="8"/>
        <v>F4-THP1</v>
      </c>
      <c r="B52" t="str">
        <f t="shared" si="9"/>
        <v>THP1_CULTIVATE</v>
      </c>
      <c r="C52" s="15" t="s">
        <v>940</v>
      </c>
      <c r="D52" t="s">
        <v>926</v>
      </c>
      <c r="E52" s="1" t="s">
        <v>823</v>
      </c>
      <c r="F52" s="1" t="s">
        <v>941</v>
      </c>
      <c r="G52" t="str">
        <f t="shared" si="5"/>
        <v>RIKEN_KD_series1_IRF8_lot5</v>
      </c>
      <c r="H52" t="s">
        <v>2191</v>
      </c>
      <c r="I52" t="str">
        <f t="shared" si="6"/>
        <v>IRF8</v>
      </c>
      <c r="J52" t="s">
        <v>63</v>
      </c>
      <c r="K52" t="str">
        <f t="shared" si="7"/>
        <v>RIKEN_KD_series1_IRF8_lot5_RNA</v>
      </c>
    </row>
    <row r="53" spans="1:11">
      <c r="A53" t="str">
        <f t="shared" si="8"/>
        <v>F4-THP1</v>
      </c>
      <c r="B53" t="str">
        <f t="shared" si="9"/>
        <v>THP1_CULTIVATE</v>
      </c>
      <c r="C53" s="15" t="s">
        <v>940</v>
      </c>
      <c r="D53" t="s">
        <v>926</v>
      </c>
      <c r="E53" s="1" t="s">
        <v>958</v>
      </c>
      <c r="F53" s="1" t="s">
        <v>947</v>
      </c>
      <c r="G53" t="str">
        <f t="shared" si="5"/>
        <v>RIKEN_KD_series1_IRX3_lot1</v>
      </c>
      <c r="H53" t="s">
        <v>2192</v>
      </c>
      <c r="I53" t="str">
        <f t="shared" si="6"/>
        <v>IRX3</v>
      </c>
      <c r="J53" t="s">
        <v>63</v>
      </c>
      <c r="K53" t="str">
        <f t="shared" si="7"/>
        <v>RIKEN_KD_series1_IRX3_lot1_RNA</v>
      </c>
    </row>
    <row r="54" spans="1:11">
      <c r="A54" t="str">
        <f t="shared" si="8"/>
        <v>F4-THP1</v>
      </c>
      <c r="B54" t="str">
        <f t="shared" si="9"/>
        <v>THP1_CULTIVATE</v>
      </c>
      <c r="C54" s="15" t="s">
        <v>940</v>
      </c>
      <c r="D54" t="s">
        <v>926</v>
      </c>
      <c r="E54" s="1" t="s">
        <v>958</v>
      </c>
      <c r="F54" s="1" t="s">
        <v>767</v>
      </c>
      <c r="G54" t="str">
        <f t="shared" si="5"/>
        <v>RIKEN_KD_series1_IRX3_lot4</v>
      </c>
      <c r="H54" t="s">
        <v>2193</v>
      </c>
      <c r="I54" t="str">
        <f t="shared" si="6"/>
        <v>IRX3</v>
      </c>
      <c r="J54" t="s">
        <v>63</v>
      </c>
      <c r="K54" t="str">
        <f t="shared" si="7"/>
        <v>RIKEN_KD_series1_IRX3_lot4_RNA</v>
      </c>
    </row>
    <row r="55" spans="1:11">
      <c r="A55" t="str">
        <f t="shared" si="8"/>
        <v>F4-THP1</v>
      </c>
      <c r="B55" t="str">
        <f t="shared" si="9"/>
        <v>THP1_CULTIVATE</v>
      </c>
      <c r="C55" s="15" t="s">
        <v>940</v>
      </c>
      <c r="D55" t="s">
        <v>926</v>
      </c>
      <c r="E55" s="1" t="s">
        <v>958</v>
      </c>
      <c r="F55" s="1" t="s">
        <v>957</v>
      </c>
      <c r="G55" t="str">
        <f t="shared" si="5"/>
        <v>RIKEN_KD_series1_IRX3_lot5</v>
      </c>
      <c r="H55" t="s">
        <v>2194</v>
      </c>
      <c r="I55" t="str">
        <f t="shared" si="6"/>
        <v>IRX3</v>
      </c>
      <c r="J55" t="s">
        <v>63</v>
      </c>
      <c r="K55" t="str">
        <f t="shared" si="7"/>
        <v>RIKEN_KD_series1_IRX3_lot5_RNA</v>
      </c>
    </row>
    <row r="56" spans="1:11">
      <c r="A56" t="str">
        <f t="shared" si="8"/>
        <v>F4-THP1</v>
      </c>
      <c r="B56" t="str">
        <f t="shared" si="9"/>
        <v>THP1_CULTIVATE</v>
      </c>
      <c r="C56" s="15" t="s">
        <v>869</v>
      </c>
      <c r="D56" t="s">
        <v>868</v>
      </c>
      <c r="E56" s="1" t="s">
        <v>955</v>
      </c>
      <c r="F56" s="1" t="s">
        <v>956</v>
      </c>
      <c r="G56" t="str">
        <f t="shared" si="5"/>
        <v>RIKEN_KD_series1_YY1_lot1</v>
      </c>
      <c r="H56" t="s">
        <v>2383</v>
      </c>
      <c r="I56" t="str">
        <f t="shared" si="6"/>
        <v>YY1</v>
      </c>
      <c r="J56" t="s">
        <v>63</v>
      </c>
      <c r="K56" t="str">
        <f t="shared" si="7"/>
        <v>RIKEN_KD_series1_YY1_lot1_RNA</v>
      </c>
    </row>
    <row r="57" spans="1:11">
      <c r="A57" t="str">
        <f t="shared" si="8"/>
        <v>F4-THP1</v>
      </c>
      <c r="B57" t="str">
        <f t="shared" si="9"/>
        <v>THP1_CULTIVATE</v>
      </c>
      <c r="C57" s="15" t="s">
        <v>869</v>
      </c>
      <c r="D57" t="s">
        <v>868</v>
      </c>
      <c r="E57" s="1" t="s">
        <v>955</v>
      </c>
      <c r="F57" s="1" t="s">
        <v>866</v>
      </c>
      <c r="G57" t="str">
        <f t="shared" si="5"/>
        <v>RIKEN_KD_series1_YY1_lot2</v>
      </c>
      <c r="H57" t="s">
        <v>2526</v>
      </c>
      <c r="I57" t="str">
        <f t="shared" si="6"/>
        <v>YY1</v>
      </c>
      <c r="J57" t="s">
        <v>63</v>
      </c>
      <c r="K57" t="str">
        <f t="shared" si="7"/>
        <v>RIKEN_KD_series1_YY1_lot2_RNA</v>
      </c>
    </row>
    <row r="58" spans="1:11">
      <c r="A58" t="str">
        <f t="shared" si="8"/>
        <v>F4-THP1</v>
      </c>
      <c r="B58" t="str">
        <f t="shared" si="9"/>
        <v>THP1_CULTIVATE</v>
      </c>
      <c r="C58" s="15" t="s">
        <v>869</v>
      </c>
      <c r="D58" t="s">
        <v>868</v>
      </c>
      <c r="E58" s="1" t="s">
        <v>955</v>
      </c>
      <c r="F58" s="1" t="s">
        <v>954</v>
      </c>
      <c r="G58" t="str">
        <f t="shared" si="5"/>
        <v>RIKEN_KD_series1_YY1_lot4</v>
      </c>
      <c r="H58" t="s">
        <v>2527</v>
      </c>
      <c r="I58" t="str">
        <f t="shared" si="6"/>
        <v>YY1</v>
      </c>
      <c r="J58" t="s">
        <v>63</v>
      </c>
      <c r="K58" t="str">
        <f t="shared" si="7"/>
        <v>RIKEN_KD_series1_YY1_lot4_RNA</v>
      </c>
    </row>
    <row r="59" spans="1:11">
      <c r="A59" t="str">
        <f t="shared" si="8"/>
        <v>F4-THP1</v>
      </c>
      <c r="B59" t="str">
        <f t="shared" si="9"/>
        <v>THP1_CULTIVATE</v>
      </c>
      <c r="C59" s="15" t="s">
        <v>873</v>
      </c>
      <c r="D59" t="s">
        <v>872</v>
      </c>
      <c r="E59" s="1" t="s">
        <v>871</v>
      </c>
      <c r="F59" s="1" t="s">
        <v>875</v>
      </c>
      <c r="G59" t="str">
        <f t="shared" si="5"/>
        <v>RIKEN_KD_series1_LMO2_lot1</v>
      </c>
      <c r="H59" t="s">
        <v>2529</v>
      </c>
      <c r="I59" t="str">
        <f t="shared" si="6"/>
        <v>LMO2</v>
      </c>
      <c r="J59" t="s">
        <v>63</v>
      </c>
      <c r="K59" t="str">
        <f t="shared" si="7"/>
        <v>RIKEN_KD_series1_LMO2_lot1_RNA</v>
      </c>
    </row>
    <row r="60" spans="1:11">
      <c r="A60" t="str">
        <f t="shared" si="8"/>
        <v>F4-THP1</v>
      </c>
      <c r="B60" t="str">
        <f t="shared" si="9"/>
        <v>THP1_CULTIVATE</v>
      </c>
      <c r="C60" s="15" t="s">
        <v>873</v>
      </c>
      <c r="D60" t="s">
        <v>872</v>
      </c>
      <c r="E60" s="1" t="s">
        <v>871</v>
      </c>
      <c r="F60" s="1" t="s">
        <v>874</v>
      </c>
      <c r="G60" t="str">
        <f t="shared" si="5"/>
        <v>RIKEN_KD_series1_LMO2_lot2</v>
      </c>
      <c r="H60" t="s">
        <v>2530</v>
      </c>
      <c r="I60" t="str">
        <f t="shared" si="6"/>
        <v>LMO2</v>
      </c>
      <c r="J60" t="s">
        <v>63</v>
      </c>
      <c r="K60" t="str">
        <f t="shared" si="7"/>
        <v>RIKEN_KD_series1_LMO2_lot2_RNA</v>
      </c>
    </row>
    <row r="61" spans="1:11">
      <c r="A61" t="str">
        <f t="shared" si="8"/>
        <v>F4-THP1</v>
      </c>
      <c r="B61" t="str">
        <f t="shared" si="9"/>
        <v>THP1_CULTIVATE</v>
      </c>
      <c r="C61" s="15" t="s">
        <v>873</v>
      </c>
      <c r="D61" t="s">
        <v>872</v>
      </c>
      <c r="E61" s="1" t="s">
        <v>871</v>
      </c>
      <c r="F61" s="1" t="s">
        <v>870</v>
      </c>
      <c r="G61" t="str">
        <f t="shared" si="5"/>
        <v>RIKEN_KD_series1_LMO2_lot5</v>
      </c>
      <c r="H61" t="s">
        <v>2531</v>
      </c>
      <c r="I61" t="str">
        <f t="shared" si="6"/>
        <v>LMO2</v>
      </c>
      <c r="J61" t="s">
        <v>63</v>
      </c>
      <c r="K61" t="str">
        <f t="shared" si="7"/>
        <v>RIKEN_KD_series1_LMO2_lot5_RNA</v>
      </c>
    </row>
    <row r="62" spans="1:11">
      <c r="A62" t="str">
        <f t="shared" si="8"/>
        <v>F4-THP1</v>
      </c>
      <c r="B62" t="str">
        <f t="shared" si="9"/>
        <v>THP1_CULTIVATE</v>
      </c>
      <c r="C62" s="15" t="s">
        <v>869</v>
      </c>
      <c r="D62" t="s">
        <v>868</v>
      </c>
      <c r="E62" s="1" t="s">
        <v>867</v>
      </c>
      <c r="F62" s="1" t="s">
        <v>866</v>
      </c>
      <c r="G62" t="str">
        <f t="shared" si="5"/>
        <v>RIKEN_KD_series1_CEBPB_lot2</v>
      </c>
      <c r="H62" t="s">
        <v>2532</v>
      </c>
      <c r="I62" t="str">
        <f t="shared" si="6"/>
        <v>CEBPB</v>
      </c>
      <c r="J62" t="s">
        <v>63</v>
      </c>
      <c r="K62" t="str">
        <f t="shared" si="7"/>
        <v>RIKEN_KD_series1_CEBPB_lot2_RNA</v>
      </c>
    </row>
    <row r="63" spans="1:11">
      <c r="A63" t="str">
        <f t="shared" si="8"/>
        <v>F4-THP1</v>
      </c>
      <c r="B63" t="str">
        <f t="shared" si="9"/>
        <v>THP1_CULTIVATE</v>
      </c>
      <c r="C63" s="15" t="s">
        <v>861</v>
      </c>
      <c r="D63" t="s">
        <v>990</v>
      </c>
      <c r="E63" s="1" t="s">
        <v>864</v>
      </c>
      <c r="F63" s="1" t="s">
        <v>865</v>
      </c>
      <c r="G63" t="str">
        <f t="shared" si="5"/>
        <v>RIKEN_KD_series1_CEBPB_lot4</v>
      </c>
      <c r="H63" t="s">
        <v>2533</v>
      </c>
      <c r="I63" t="str">
        <f t="shared" si="6"/>
        <v>CEBPB</v>
      </c>
      <c r="J63" t="s">
        <v>63</v>
      </c>
      <c r="K63" t="str">
        <f t="shared" si="7"/>
        <v>RIKEN_KD_series1_CEBPB_lot4_RNA</v>
      </c>
    </row>
    <row r="64" spans="1:11">
      <c r="A64" t="str">
        <f t="shared" si="8"/>
        <v>F4-THP1</v>
      </c>
      <c r="B64" t="str">
        <f t="shared" si="9"/>
        <v>THP1_CULTIVATE</v>
      </c>
      <c r="C64" s="15" t="s">
        <v>861</v>
      </c>
      <c r="D64" t="s">
        <v>990</v>
      </c>
      <c r="E64" s="1" t="s">
        <v>864</v>
      </c>
      <c r="F64" s="1" t="s">
        <v>930</v>
      </c>
      <c r="G64" t="str">
        <f t="shared" si="5"/>
        <v>RIKEN_KD_series1_CEBPB_lot5</v>
      </c>
      <c r="H64" t="s">
        <v>2534</v>
      </c>
      <c r="I64" t="str">
        <f t="shared" si="6"/>
        <v>CEBPB</v>
      </c>
      <c r="J64" t="s">
        <v>63</v>
      </c>
      <c r="K64" t="str">
        <f t="shared" si="7"/>
        <v>RIKEN_KD_series1_CEBPB_lot5_RNA</v>
      </c>
    </row>
    <row r="65" spans="1:11">
      <c r="A65" t="str">
        <f t="shared" si="8"/>
        <v>F4-THP1</v>
      </c>
      <c r="B65" t="str">
        <f t="shared" si="9"/>
        <v>THP1_CULTIVATE</v>
      </c>
      <c r="C65" s="15" t="s">
        <v>861</v>
      </c>
      <c r="D65" t="s">
        <v>990</v>
      </c>
      <c r="E65" s="1" t="s">
        <v>931</v>
      </c>
      <c r="F65" s="1" t="s">
        <v>863</v>
      </c>
      <c r="G65" t="str">
        <f t="shared" si="5"/>
        <v>RIKEN_KD_series1_SPI1_lot1</v>
      </c>
      <c r="H65" t="s">
        <v>2535</v>
      </c>
      <c r="I65" t="str">
        <f t="shared" si="6"/>
        <v>SPI1</v>
      </c>
      <c r="J65" t="s">
        <v>63</v>
      </c>
      <c r="K65" t="str">
        <f t="shared" si="7"/>
        <v>RIKEN_KD_series1_SPI1_lot1_RNA</v>
      </c>
    </row>
    <row r="66" spans="1:11">
      <c r="A66" t="str">
        <f t="shared" si="8"/>
        <v>F4-THP1</v>
      </c>
      <c r="B66" t="str">
        <f t="shared" si="9"/>
        <v>THP1_CULTIVATE</v>
      </c>
      <c r="C66" s="15" t="s">
        <v>861</v>
      </c>
      <c r="D66" t="s">
        <v>990</v>
      </c>
      <c r="E66" s="1" t="s">
        <v>931</v>
      </c>
      <c r="F66" s="1" t="s">
        <v>862</v>
      </c>
      <c r="G66" t="str">
        <f t="shared" ref="G66:G82" si="10">CONCATENATE(C66,"_",E66,"_",F66)</f>
        <v>RIKEN_KD_series1_SPI1_lot2</v>
      </c>
      <c r="H66" t="s">
        <v>2536</v>
      </c>
      <c r="I66" t="str">
        <f t="shared" ref="I66:I82" si="11">E66</f>
        <v>SPI1</v>
      </c>
      <c r="J66" t="s">
        <v>63</v>
      </c>
      <c r="K66" t="str">
        <f t="shared" ref="K66:K82" si="12">CONCATENATE(G66,"_RNA")</f>
        <v>RIKEN_KD_series1_SPI1_lot2_RNA</v>
      </c>
    </row>
    <row r="67" spans="1:11">
      <c r="A67" t="str">
        <f t="shared" ref="A67:A82" si="13">A66</f>
        <v>F4-THP1</v>
      </c>
      <c r="B67" t="str">
        <f t="shared" ref="B67:B82" si="14">B66</f>
        <v>THP1_CULTIVATE</v>
      </c>
      <c r="C67" s="15" t="s">
        <v>861</v>
      </c>
      <c r="D67" t="s">
        <v>990</v>
      </c>
      <c r="E67" s="1" t="s">
        <v>931</v>
      </c>
      <c r="F67" s="1" t="s">
        <v>930</v>
      </c>
      <c r="G67" t="str">
        <f t="shared" si="10"/>
        <v>RIKEN_KD_series1_SPI1_lot5</v>
      </c>
      <c r="H67" t="s">
        <v>2537</v>
      </c>
      <c r="I67" t="str">
        <f t="shared" si="11"/>
        <v>SPI1</v>
      </c>
      <c r="J67" t="s">
        <v>63</v>
      </c>
      <c r="K67" t="str">
        <f t="shared" si="12"/>
        <v>RIKEN_KD_series1_SPI1_lot5_RNA</v>
      </c>
    </row>
    <row r="68" spans="1:11">
      <c r="A68" t="str">
        <f t="shared" si="13"/>
        <v>F4-THP1</v>
      </c>
      <c r="B68" t="str">
        <f t="shared" si="14"/>
        <v>THP1_CULTIVATE</v>
      </c>
      <c r="C68" s="15" t="s">
        <v>929</v>
      </c>
      <c r="D68" t="s">
        <v>928</v>
      </c>
      <c r="E68" s="1" t="s">
        <v>817</v>
      </c>
      <c r="F68" s="1" t="s">
        <v>816</v>
      </c>
      <c r="G68" t="str">
        <f t="shared" si="10"/>
        <v>RIKEN_KD_series1_SP1_lot1</v>
      </c>
      <c r="H68" t="s">
        <v>2389</v>
      </c>
      <c r="I68" t="str">
        <f t="shared" si="11"/>
        <v>SP1</v>
      </c>
      <c r="J68" t="s">
        <v>63</v>
      </c>
      <c r="K68" t="str">
        <f t="shared" si="12"/>
        <v>RIKEN_KD_series1_SP1_lot1_RNA</v>
      </c>
    </row>
    <row r="69" spans="1:11">
      <c r="A69" t="str">
        <f t="shared" si="13"/>
        <v>F4-THP1</v>
      </c>
      <c r="B69" t="str">
        <f t="shared" si="14"/>
        <v>THP1_CULTIVATE</v>
      </c>
      <c r="C69" s="15" t="s">
        <v>940</v>
      </c>
      <c r="D69" t="s">
        <v>926</v>
      </c>
      <c r="E69" s="1" t="s">
        <v>952</v>
      </c>
      <c r="F69" s="1" t="s">
        <v>910</v>
      </c>
      <c r="G69" t="str">
        <f t="shared" si="10"/>
        <v>RIKEN_KD_series1_SP1_lot2</v>
      </c>
      <c r="H69" t="s">
        <v>2390</v>
      </c>
      <c r="I69" t="str">
        <f t="shared" si="11"/>
        <v>SP1</v>
      </c>
      <c r="J69" t="s">
        <v>63</v>
      </c>
      <c r="K69" t="str">
        <f t="shared" si="12"/>
        <v>RIKEN_KD_series1_SP1_lot2_RNA</v>
      </c>
    </row>
    <row r="70" spans="1:11">
      <c r="A70" t="str">
        <f t="shared" si="13"/>
        <v>F4-THP1</v>
      </c>
      <c r="B70" t="str">
        <f t="shared" si="14"/>
        <v>THP1_CULTIVATE</v>
      </c>
      <c r="C70" s="15" t="s">
        <v>940</v>
      </c>
      <c r="D70" t="s">
        <v>926</v>
      </c>
      <c r="E70" s="1" t="s">
        <v>952</v>
      </c>
      <c r="F70" s="1" t="s">
        <v>941</v>
      </c>
      <c r="G70" t="str">
        <f t="shared" si="10"/>
        <v>RIKEN_KD_series1_SP1_lot5</v>
      </c>
      <c r="H70" t="s">
        <v>2391</v>
      </c>
      <c r="I70" t="str">
        <f t="shared" si="11"/>
        <v>SP1</v>
      </c>
      <c r="J70" t="s">
        <v>63</v>
      </c>
      <c r="K70" t="str">
        <f t="shared" si="12"/>
        <v>RIKEN_KD_series1_SP1_lot5_RNA</v>
      </c>
    </row>
    <row r="71" spans="1:11">
      <c r="A71" t="str">
        <f t="shared" si="13"/>
        <v>F4-THP1</v>
      </c>
      <c r="B71" t="str">
        <f t="shared" si="14"/>
        <v>THP1_CULTIVATE</v>
      </c>
      <c r="C71" s="15" t="s">
        <v>940</v>
      </c>
      <c r="D71" t="s">
        <v>926</v>
      </c>
      <c r="E71" s="1" t="s">
        <v>951</v>
      </c>
      <c r="F71" s="1" t="s">
        <v>947</v>
      </c>
      <c r="G71" t="str">
        <f t="shared" si="10"/>
        <v>RIKEN_KD_series1_NFKB1_lot1</v>
      </c>
      <c r="H71" t="s">
        <v>2392</v>
      </c>
      <c r="I71" t="str">
        <f t="shared" si="11"/>
        <v>NFKB1</v>
      </c>
      <c r="J71" t="s">
        <v>63</v>
      </c>
      <c r="K71" t="str">
        <f t="shared" si="12"/>
        <v>RIKEN_KD_series1_NFKB1_lot1_RNA</v>
      </c>
    </row>
    <row r="72" spans="1:11">
      <c r="A72" t="str">
        <f t="shared" si="13"/>
        <v>F4-THP1</v>
      </c>
      <c r="B72" t="str">
        <f t="shared" si="14"/>
        <v>THP1_CULTIVATE</v>
      </c>
      <c r="C72" s="15" t="s">
        <v>940</v>
      </c>
      <c r="D72" t="s">
        <v>926</v>
      </c>
      <c r="E72" s="1" t="s">
        <v>951</v>
      </c>
      <c r="F72" s="1" t="s">
        <v>910</v>
      </c>
      <c r="G72" t="str">
        <f t="shared" si="10"/>
        <v>RIKEN_KD_series1_NFKB1_lot2</v>
      </c>
      <c r="H72" t="s">
        <v>2393</v>
      </c>
      <c r="I72" t="str">
        <f t="shared" si="11"/>
        <v>NFKB1</v>
      </c>
      <c r="J72" t="s">
        <v>63</v>
      </c>
      <c r="K72" t="str">
        <f t="shared" si="12"/>
        <v>RIKEN_KD_series1_NFKB1_lot2_RNA</v>
      </c>
    </row>
    <row r="73" spans="1:11">
      <c r="A73" t="str">
        <f t="shared" si="13"/>
        <v>F4-THP1</v>
      </c>
      <c r="B73" t="str">
        <f t="shared" si="14"/>
        <v>THP1_CULTIVATE</v>
      </c>
      <c r="C73" s="15" t="s">
        <v>940</v>
      </c>
      <c r="D73" t="s">
        <v>926</v>
      </c>
      <c r="E73" s="1" t="s">
        <v>951</v>
      </c>
      <c r="F73" s="1" t="s">
        <v>941</v>
      </c>
      <c r="G73" t="str">
        <f t="shared" si="10"/>
        <v>RIKEN_KD_series1_NFKB1_lot5</v>
      </c>
      <c r="H73" t="s">
        <v>2394</v>
      </c>
      <c r="I73" t="str">
        <f t="shared" si="11"/>
        <v>NFKB1</v>
      </c>
      <c r="J73" t="s">
        <v>63</v>
      </c>
      <c r="K73" t="str">
        <f t="shared" si="12"/>
        <v>RIKEN_KD_series1_NFKB1_lot5_RNA</v>
      </c>
    </row>
    <row r="74" spans="1:11">
      <c r="A74" t="str">
        <f t="shared" si="13"/>
        <v>F4-THP1</v>
      </c>
      <c r="B74" t="str">
        <f t="shared" si="14"/>
        <v>THP1_CULTIVATE</v>
      </c>
      <c r="C74" s="15" t="s">
        <v>940</v>
      </c>
      <c r="D74" t="s">
        <v>926</v>
      </c>
      <c r="E74" s="1" t="s">
        <v>950</v>
      </c>
      <c r="F74" s="1" t="s">
        <v>947</v>
      </c>
      <c r="G74" t="str">
        <f t="shared" si="10"/>
        <v>RIKEN_KD_series1_GATA2_lot1</v>
      </c>
      <c r="H74" t="s">
        <v>2395</v>
      </c>
      <c r="I74" t="str">
        <f t="shared" si="11"/>
        <v>GATA2</v>
      </c>
      <c r="J74" t="s">
        <v>63</v>
      </c>
      <c r="K74" t="str">
        <f t="shared" si="12"/>
        <v>RIKEN_KD_series1_GATA2_lot1_RNA</v>
      </c>
    </row>
    <row r="75" spans="1:11">
      <c r="A75" t="str">
        <f t="shared" si="13"/>
        <v>F4-THP1</v>
      </c>
      <c r="B75" t="str">
        <f t="shared" si="14"/>
        <v>THP1_CULTIVATE</v>
      </c>
      <c r="C75" s="15" t="s">
        <v>940</v>
      </c>
      <c r="D75" t="s">
        <v>926</v>
      </c>
      <c r="E75" s="1" t="s">
        <v>950</v>
      </c>
      <c r="F75" s="1" t="s">
        <v>910</v>
      </c>
      <c r="G75" t="str">
        <f t="shared" si="10"/>
        <v>RIKEN_KD_series1_GATA2_lot2</v>
      </c>
      <c r="H75" t="s">
        <v>2396</v>
      </c>
      <c r="I75" t="str">
        <f t="shared" si="11"/>
        <v>GATA2</v>
      </c>
      <c r="J75" t="s">
        <v>63</v>
      </c>
      <c r="K75" t="str">
        <f t="shared" si="12"/>
        <v>RIKEN_KD_series1_GATA2_lot2_RNA</v>
      </c>
    </row>
    <row r="76" spans="1:11">
      <c r="A76" t="str">
        <f t="shared" si="13"/>
        <v>F4-THP1</v>
      </c>
      <c r="B76" t="str">
        <f t="shared" si="14"/>
        <v>THP1_CULTIVATE</v>
      </c>
      <c r="C76" s="15" t="s">
        <v>940</v>
      </c>
      <c r="D76" t="s">
        <v>926</v>
      </c>
      <c r="E76" s="1" t="s">
        <v>950</v>
      </c>
      <c r="F76" s="1" t="s">
        <v>941</v>
      </c>
      <c r="G76" t="str">
        <f t="shared" si="10"/>
        <v>RIKEN_KD_series1_GATA2_lot5</v>
      </c>
      <c r="H76" t="s">
        <v>2397</v>
      </c>
      <c r="I76" t="str">
        <f t="shared" si="11"/>
        <v>GATA2</v>
      </c>
      <c r="J76" t="s">
        <v>63</v>
      </c>
      <c r="K76" t="str">
        <f t="shared" si="12"/>
        <v>RIKEN_KD_series1_GATA2_lot5_RNA</v>
      </c>
    </row>
    <row r="77" spans="1:11">
      <c r="A77" t="str">
        <f t="shared" si="13"/>
        <v>F4-THP1</v>
      </c>
      <c r="B77" t="str">
        <f t="shared" si="14"/>
        <v>THP1_CULTIVATE</v>
      </c>
      <c r="C77" s="15" t="s">
        <v>940</v>
      </c>
      <c r="D77" t="s">
        <v>926</v>
      </c>
      <c r="E77" s="1" t="s">
        <v>949</v>
      </c>
      <c r="F77" s="1" t="s">
        <v>910</v>
      </c>
      <c r="G77" t="str">
        <f t="shared" si="10"/>
        <v>RIKEN_KD_series1_NFYA_lot2</v>
      </c>
      <c r="H77" t="s">
        <v>2398</v>
      </c>
      <c r="I77" t="str">
        <f t="shared" si="11"/>
        <v>NFYA</v>
      </c>
      <c r="J77" t="s">
        <v>63</v>
      </c>
      <c r="K77" t="str">
        <f t="shared" si="12"/>
        <v>RIKEN_KD_series1_NFYA_lot2_RNA</v>
      </c>
    </row>
    <row r="78" spans="1:11">
      <c r="A78" t="str">
        <f t="shared" si="13"/>
        <v>F4-THP1</v>
      </c>
      <c r="B78" t="str">
        <f t="shared" si="14"/>
        <v>THP1_CULTIVATE</v>
      </c>
      <c r="C78" s="15" t="s">
        <v>940</v>
      </c>
      <c r="D78" t="s">
        <v>926</v>
      </c>
      <c r="E78" s="1" t="s">
        <v>949</v>
      </c>
      <c r="F78" s="1" t="s">
        <v>767</v>
      </c>
      <c r="G78" t="str">
        <f t="shared" si="10"/>
        <v>RIKEN_KD_series1_NFYA_lot4</v>
      </c>
      <c r="H78" t="s">
        <v>2399</v>
      </c>
      <c r="I78" t="str">
        <f t="shared" si="11"/>
        <v>NFYA</v>
      </c>
      <c r="J78" t="s">
        <v>63</v>
      </c>
      <c r="K78" t="str">
        <f t="shared" si="12"/>
        <v>RIKEN_KD_series1_NFYA_lot4_RNA</v>
      </c>
    </row>
    <row r="79" spans="1:11">
      <c r="A79" t="str">
        <f t="shared" si="13"/>
        <v>F4-THP1</v>
      </c>
      <c r="B79" t="str">
        <f t="shared" si="14"/>
        <v>THP1_CULTIVATE</v>
      </c>
      <c r="C79" s="15" t="s">
        <v>940</v>
      </c>
      <c r="D79" t="s">
        <v>926</v>
      </c>
      <c r="E79" s="1" t="s">
        <v>949</v>
      </c>
      <c r="F79" s="1" t="s">
        <v>941</v>
      </c>
      <c r="G79" t="str">
        <f t="shared" si="10"/>
        <v>RIKEN_KD_series1_NFYA_lot5</v>
      </c>
      <c r="H79" t="s">
        <v>2400</v>
      </c>
      <c r="I79" t="str">
        <f t="shared" si="11"/>
        <v>NFYA</v>
      </c>
      <c r="J79" t="s">
        <v>63</v>
      </c>
      <c r="K79" t="str">
        <f t="shared" si="12"/>
        <v>RIKEN_KD_series1_NFYA_lot5_RNA</v>
      </c>
    </row>
    <row r="80" spans="1:11">
      <c r="A80" t="str">
        <f t="shared" si="13"/>
        <v>F4-THP1</v>
      </c>
      <c r="B80" t="str">
        <f t="shared" si="14"/>
        <v>THP1_CULTIVATE</v>
      </c>
      <c r="C80" s="15" t="s">
        <v>940</v>
      </c>
      <c r="D80" t="s">
        <v>926</v>
      </c>
      <c r="E80" s="1" t="s">
        <v>948</v>
      </c>
      <c r="F80" s="1" t="s">
        <v>947</v>
      </c>
      <c r="G80" t="str">
        <f t="shared" si="10"/>
        <v>RIKEN_KD_series1_NRAS_lot1</v>
      </c>
      <c r="H80" t="s">
        <v>2401</v>
      </c>
      <c r="I80" t="str">
        <f t="shared" si="11"/>
        <v>NRAS</v>
      </c>
      <c r="J80" t="s">
        <v>63</v>
      </c>
      <c r="K80" t="str">
        <f t="shared" si="12"/>
        <v>RIKEN_KD_series1_NRAS_lot1_RNA</v>
      </c>
    </row>
    <row r="81" spans="1:11">
      <c r="A81" t="str">
        <f t="shared" si="13"/>
        <v>F4-THP1</v>
      </c>
      <c r="B81" t="str">
        <f t="shared" si="14"/>
        <v>THP1_CULTIVATE</v>
      </c>
      <c r="C81" s="15" t="s">
        <v>940</v>
      </c>
      <c r="D81" t="s">
        <v>926</v>
      </c>
      <c r="E81" s="1" t="s">
        <v>948</v>
      </c>
      <c r="F81" s="1" t="s">
        <v>910</v>
      </c>
      <c r="G81" t="str">
        <f t="shared" si="10"/>
        <v>RIKEN_KD_series1_NRAS_lot2</v>
      </c>
      <c r="H81" t="s">
        <v>2402</v>
      </c>
      <c r="I81" t="str">
        <f t="shared" si="11"/>
        <v>NRAS</v>
      </c>
      <c r="J81" t="s">
        <v>63</v>
      </c>
      <c r="K81" t="str">
        <f t="shared" si="12"/>
        <v>RIKEN_KD_series1_NRAS_lot2_RNA</v>
      </c>
    </row>
    <row r="82" spans="1:11">
      <c r="A82" t="str">
        <f t="shared" si="13"/>
        <v>F4-THP1</v>
      </c>
      <c r="B82" t="str">
        <f t="shared" si="14"/>
        <v>THP1_CULTIVATE</v>
      </c>
      <c r="C82" s="15" t="s">
        <v>940</v>
      </c>
      <c r="D82" t="s">
        <v>926</v>
      </c>
      <c r="E82" s="1" t="s">
        <v>948</v>
      </c>
      <c r="F82" s="1" t="s">
        <v>941</v>
      </c>
      <c r="G82" t="str">
        <f t="shared" si="10"/>
        <v>RIKEN_KD_series1_NRAS_lot5</v>
      </c>
      <c r="H82" t="s">
        <v>2403</v>
      </c>
      <c r="I82" t="str">
        <f t="shared" si="11"/>
        <v>NRAS</v>
      </c>
      <c r="J82" t="s">
        <v>63</v>
      </c>
      <c r="K82" t="str">
        <f t="shared" si="12"/>
        <v>RIKEN_KD_series1_NRAS_lot5_RNA</v>
      </c>
    </row>
    <row r="83" spans="1:11">
      <c r="A83" t="str">
        <f>A82</f>
        <v>F4-THP1</v>
      </c>
      <c r="B83" t="str">
        <f>B82</f>
        <v>THP1_CULTIVATE</v>
      </c>
      <c r="C83" s="15" t="s">
        <v>940</v>
      </c>
      <c r="D83" t="s">
        <v>926</v>
      </c>
      <c r="E83" s="1" t="s">
        <v>2108</v>
      </c>
      <c r="F83" s="1" t="s">
        <v>947</v>
      </c>
      <c r="G83" t="str">
        <f>CONCATENATE(C83,"_",E83,"_",F83)</f>
        <v>RIKEN_KD_series1_NegCon_lot1</v>
      </c>
      <c r="H83" t="s">
        <v>2404</v>
      </c>
      <c r="I83" t="str">
        <f t="shared" ref="I83:I91" si="15">E83</f>
        <v>NegCon</v>
      </c>
      <c r="J83" t="s">
        <v>63</v>
      </c>
      <c r="K83" t="str">
        <f t="shared" ref="K83:K91" si="16">CONCATENATE(G83,"_RNA")</f>
        <v>RIKEN_KD_series1_NegCon_lot1_RNA</v>
      </c>
    </row>
    <row r="84" spans="1:11">
      <c r="A84" t="str">
        <f t="shared" ref="A84:B87" si="17">A83</f>
        <v>F4-THP1</v>
      </c>
      <c r="B84" t="str">
        <f t="shared" si="17"/>
        <v>THP1_CULTIVATE</v>
      </c>
      <c r="C84" s="15" t="s">
        <v>940</v>
      </c>
      <c r="D84" t="s">
        <v>926</v>
      </c>
      <c r="E84" s="1" t="s">
        <v>2108</v>
      </c>
      <c r="F84" s="1" t="s">
        <v>910</v>
      </c>
      <c r="G84" t="str">
        <f>CONCATENATE(C84,"_",E84,"_",F84)</f>
        <v>RIKEN_KD_series1_NegCon_lot2</v>
      </c>
      <c r="H84" t="s">
        <v>2405</v>
      </c>
      <c r="I84" t="str">
        <f t="shared" si="15"/>
        <v>NegCon</v>
      </c>
      <c r="J84" t="s">
        <v>63</v>
      </c>
      <c r="K84" t="str">
        <f t="shared" si="16"/>
        <v>RIKEN_KD_series1_NegCon_lot2_RNA</v>
      </c>
    </row>
    <row r="85" spans="1:11">
      <c r="A85" t="str">
        <f t="shared" si="17"/>
        <v>F4-THP1</v>
      </c>
      <c r="B85" t="str">
        <f t="shared" si="17"/>
        <v>THP1_CULTIVATE</v>
      </c>
      <c r="C85" s="15" t="s">
        <v>940</v>
      </c>
      <c r="D85" t="s">
        <v>926</v>
      </c>
      <c r="E85" s="1" t="s">
        <v>2108</v>
      </c>
      <c r="F85" s="1" t="s">
        <v>944</v>
      </c>
      <c r="G85" t="str">
        <f>CONCATENATE(C85,"_",E85,"_",F85)</f>
        <v>RIKEN_KD_series1_NegCon_lot3</v>
      </c>
      <c r="H85" t="s">
        <v>2406</v>
      </c>
      <c r="I85" t="str">
        <f t="shared" si="15"/>
        <v>NegCon</v>
      </c>
      <c r="J85" t="s">
        <v>63</v>
      </c>
      <c r="K85" t="str">
        <f t="shared" si="16"/>
        <v>RIKEN_KD_series1_NegCon_lot3_RNA</v>
      </c>
    </row>
    <row r="86" spans="1:11">
      <c r="A86" t="str">
        <f t="shared" si="17"/>
        <v>F4-THP1</v>
      </c>
      <c r="B86" t="str">
        <f t="shared" si="17"/>
        <v>THP1_CULTIVATE</v>
      </c>
      <c r="C86" s="15" t="s">
        <v>940</v>
      </c>
      <c r="D86" t="s">
        <v>926</v>
      </c>
      <c r="E86" s="1" t="s">
        <v>2108</v>
      </c>
      <c r="F86" s="1" t="s">
        <v>766</v>
      </c>
      <c r="G86" t="str">
        <f>CONCATENATE(C86,"_",E86,"_",F86)</f>
        <v>RIKEN_KD_series1_NegCon_lot4</v>
      </c>
      <c r="H86" t="s">
        <v>2407</v>
      </c>
      <c r="I86" t="str">
        <f t="shared" si="15"/>
        <v>NegCon</v>
      </c>
      <c r="J86" t="s">
        <v>63</v>
      </c>
      <c r="K86" t="str">
        <f t="shared" si="16"/>
        <v>RIKEN_KD_series1_NegCon_lot4_RNA</v>
      </c>
    </row>
    <row r="87" spans="1:11">
      <c r="A87" t="str">
        <f t="shared" si="17"/>
        <v>F4-THP1</v>
      </c>
      <c r="B87" t="str">
        <f t="shared" si="17"/>
        <v>THP1_CULTIVATE</v>
      </c>
      <c r="C87" s="15" t="s">
        <v>940</v>
      </c>
      <c r="D87" t="s">
        <v>926</v>
      </c>
      <c r="E87" s="1" t="s">
        <v>2108</v>
      </c>
      <c r="F87" s="1" t="s">
        <v>765</v>
      </c>
      <c r="G87" t="str">
        <f>CONCATENATE(C87,"_",E87,"_",F87)</f>
        <v>RIKEN_KD_series1_NegCon_lot5</v>
      </c>
      <c r="H87" t="s">
        <v>2408</v>
      </c>
      <c r="I87" t="str">
        <f t="shared" si="15"/>
        <v>NegCon</v>
      </c>
      <c r="J87" t="s">
        <v>63</v>
      </c>
      <c r="K87" t="str">
        <f t="shared" si="16"/>
        <v>RIKEN_KD_series1_NegCon_lot5_RNA</v>
      </c>
    </row>
    <row r="88" spans="1:11">
      <c r="A88" t="str">
        <f t="shared" ref="A88:B90" si="18">A87</f>
        <v>F4-THP1</v>
      </c>
      <c r="B88" t="str">
        <f t="shared" si="18"/>
        <v>THP1_CULTIVATE</v>
      </c>
      <c r="C88" s="15" t="s">
        <v>940</v>
      </c>
      <c r="D88" t="s">
        <v>926</v>
      </c>
      <c r="E88" s="1" t="s">
        <v>946</v>
      </c>
      <c r="F88" s="1" t="s">
        <v>767</v>
      </c>
      <c r="G88" t="str">
        <f>CONCATENATE(C88,"_",E88,"_",F88,"_2nd")</f>
        <v>RIKEN_KD_series1_SPI1_lot4_2nd</v>
      </c>
      <c r="H88" t="s">
        <v>2409</v>
      </c>
      <c r="I88" t="str">
        <f t="shared" si="15"/>
        <v>SPI1</v>
      </c>
      <c r="J88" t="s">
        <v>63</v>
      </c>
      <c r="K88" t="str">
        <f t="shared" si="16"/>
        <v>RIKEN_KD_series1_SPI1_lot4_2nd_RNA</v>
      </c>
    </row>
    <row r="89" spans="1:11">
      <c r="A89" t="str">
        <f t="shared" si="18"/>
        <v>F4-THP1</v>
      </c>
      <c r="B89" t="str">
        <f t="shared" si="18"/>
        <v>THP1_CULTIVATE</v>
      </c>
      <c r="C89" s="15" t="s">
        <v>940</v>
      </c>
      <c r="D89" t="s">
        <v>926</v>
      </c>
      <c r="E89" s="1" t="s">
        <v>946</v>
      </c>
      <c r="F89" s="1" t="s">
        <v>941</v>
      </c>
      <c r="G89" t="str">
        <f>CONCATENATE(C89,"_",E89,"_",F89,"_2nd")</f>
        <v>RIKEN_KD_series1_SPI1_lot5_2nd</v>
      </c>
      <c r="H89" t="s">
        <v>2410</v>
      </c>
      <c r="I89" t="str">
        <f t="shared" si="15"/>
        <v>SPI1</v>
      </c>
      <c r="J89" t="s">
        <v>63</v>
      </c>
      <c r="K89" t="str">
        <f t="shared" si="16"/>
        <v>RIKEN_KD_series1_SPI1_lot5_2nd_RNA</v>
      </c>
    </row>
    <row r="90" spans="1:11">
      <c r="A90" t="str">
        <f t="shared" si="18"/>
        <v>F4-THP1</v>
      </c>
      <c r="B90" t="str">
        <f t="shared" si="18"/>
        <v>THP1_CULTIVATE</v>
      </c>
      <c r="C90" s="15" t="s">
        <v>940</v>
      </c>
      <c r="D90" t="s">
        <v>926</v>
      </c>
      <c r="E90" s="1" t="s">
        <v>946</v>
      </c>
      <c r="F90" s="1" t="s">
        <v>945</v>
      </c>
      <c r="G90" t="str">
        <f>CONCATENATE(C90,"_",E90,"_",F90,"_2nd")</f>
        <v>RIKEN_KD_series1_SPI1_lot4.5_2nd</v>
      </c>
      <c r="H90" t="s">
        <v>2411</v>
      </c>
      <c r="I90" t="str">
        <f t="shared" si="15"/>
        <v>SPI1</v>
      </c>
      <c r="J90" t="s">
        <v>63</v>
      </c>
      <c r="K90" t="str">
        <f t="shared" si="16"/>
        <v>RIKEN_KD_series1_SPI1_lot4.5_2nd_RNA</v>
      </c>
    </row>
    <row r="91" spans="1:11">
      <c r="A91" t="str">
        <f>A87</f>
        <v>F4-THP1</v>
      </c>
      <c r="B91" t="str">
        <f>B87</f>
        <v>THP1_CULTIVATE</v>
      </c>
      <c r="C91" s="15" t="s">
        <v>940</v>
      </c>
      <c r="D91" t="s">
        <v>926</v>
      </c>
      <c r="E91" s="1" t="s">
        <v>2108</v>
      </c>
      <c r="F91" s="1" t="s">
        <v>945</v>
      </c>
      <c r="G91" t="str">
        <f>CONCATENATE(C91,"_",E91,"_",F91)</f>
        <v>RIKEN_KD_series1_NegCon_lot4.5</v>
      </c>
      <c r="H91" t="s">
        <v>2543</v>
      </c>
      <c r="I91" t="str">
        <f t="shared" si="15"/>
        <v>NegCon</v>
      </c>
      <c r="J91" t="s">
        <v>63</v>
      </c>
      <c r="K91" t="str">
        <f t="shared" si="16"/>
        <v>RIKEN_KD_series1_NegCon_lot4.5_RNA</v>
      </c>
    </row>
    <row r="92" spans="1:11">
      <c r="A92" t="str">
        <f>A91</f>
        <v>F4-THP1</v>
      </c>
      <c r="B92" t="str">
        <f>B91</f>
        <v>THP1_CULTIVATE</v>
      </c>
      <c r="C92" s="15" t="s">
        <v>940</v>
      </c>
      <c r="D92" t="s">
        <v>926</v>
      </c>
      <c r="E92" s="1" t="s">
        <v>943</v>
      </c>
      <c r="F92" s="1" t="s">
        <v>910</v>
      </c>
      <c r="G92" t="str">
        <f t="shared" ref="G92:G100" si="19">CONCATENATE(C92,"_",E92,"_",F92)</f>
        <v>RIKEN_KD_series1_E2F1_lot2</v>
      </c>
      <c r="H92" t="s">
        <v>2544</v>
      </c>
      <c r="I92" t="str">
        <f t="shared" ref="I92:I100" si="20">E92</f>
        <v>E2F1</v>
      </c>
      <c r="J92" t="s">
        <v>63</v>
      </c>
      <c r="K92" t="str">
        <f t="shared" ref="K92:K100" si="21">CONCATENATE(G92,"_RNA")</f>
        <v>RIKEN_KD_series1_E2F1_lot2_RNA</v>
      </c>
    </row>
    <row r="93" spans="1:11">
      <c r="A93" t="str">
        <f t="shared" ref="A93:A100" si="22">A92</f>
        <v>F4-THP1</v>
      </c>
      <c r="B93" t="str">
        <f t="shared" ref="B93:B100" si="23">B92</f>
        <v>THP1_CULTIVATE</v>
      </c>
      <c r="C93" s="15" t="s">
        <v>940</v>
      </c>
      <c r="D93" t="s">
        <v>926</v>
      </c>
      <c r="E93" s="1" t="s">
        <v>943</v>
      </c>
      <c r="F93" s="1" t="s">
        <v>944</v>
      </c>
      <c r="G93" t="str">
        <f t="shared" si="19"/>
        <v>RIKEN_KD_series1_E2F1_lot3</v>
      </c>
      <c r="H93" t="s">
        <v>2545</v>
      </c>
      <c r="I93" t="str">
        <f t="shared" si="20"/>
        <v>E2F1</v>
      </c>
      <c r="J93" t="s">
        <v>63</v>
      </c>
      <c r="K93" t="str">
        <f t="shared" si="21"/>
        <v>RIKEN_KD_series1_E2F1_lot3_RNA</v>
      </c>
    </row>
    <row r="94" spans="1:11">
      <c r="A94" t="str">
        <f t="shared" si="22"/>
        <v>F4-THP1</v>
      </c>
      <c r="B94" t="str">
        <f t="shared" si="23"/>
        <v>THP1_CULTIVATE</v>
      </c>
      <c r="C94" s="15" t="s">
        <v>940</v>
      </c>
      <c r="D94" t="s">
        <v>926</v>
      </c>
      <c r="E94" s="1" t="s">
        <v>943</v>
      </c>
      <c r="F94" s="1" t="s">
        <v>941</v>
      </c>
      <c r="G94" t="str">
        <f t="shared" si="19"/>
        <v>RIKEN_KD_series1_E2F1_lot5</v>
      </c>
      <c r="H94" t="s">
        <v>2546</v>
      </c>
      <c r="I94" t="str">
        <f t="shared" si="20"/>
        <v>E2F1</v>
      </c>
      <c r="J94" t="s">
        <v>63</v>
      </c>
      <c r="K94" t="str">
        <f t="shared" si="21"/>
        <v>RIKEN_KD_series1_E2F1_lot5_RNA</v>
      </c>
    </row>
    <row r="95" spans="1:11">
      <c r="A95" t="str">
        <f t="shared" si="22"/>
        <v>F4-THP1</v>
      </c>
      <c r="B95" t="str">
        <f t="shared" si="23"/>
        <v>THP1_CULTIVATE</v>
      </c>
      <c r="C95" s="15" t="s">
        <v>940</v>
      </c>
      <c r="D95" t="s">
        <v>926</v>
      </c>
      <c r="E95" s="1" t="s">
        <v>942</v>
      </c>
      <c r="F95" s="1" t="s">
        <v>910</v>
      </c>
      <c r="G95" t="str">
        <f t="shared" si="19"/>
        <v>RIKEN_KD_series1_EGR1_lot2</v>
      </c>
      <c r="H95" t="s">
        <v>2547</v>
      </c>
      <c r="I95" t="str">
        <f t="shared" si="20"/>
        <v>EGR1</v>
      </c>
      <c r="J95" t="s">
        <v>63</v>
      </c>
      <c r="K95" t="str">
        <f t="shared" si="21"/>
        <v>RIKEN_KD_series1_EGR1_lot2_RNA</v>
      </c>
    </row>
    <row r="96" spans="1:11">
      <c r="A96" t="str">
        <f t="shared" si="22"/>
        <v>F4-THP1</v>
      </c>
      <c r="B96" t="str">
        <f t="shared" si="23"/>
        <v>THP1_CULTIVATE</v>
      </c>
      <c r="C96" s="15" t="s">
        <v>940</v>
      </c>
      <c r="D96" t="s">
        <v>926</v>
      </c>
      <c r="E96" s="1" t="s">
        <v>942</v>
      </c>
      <c r="F96" s="1" t="s">
        <v>767</v>
      </c>
      <c r="G96" t="str">
        <f t="shared" si="19"/>
        <v>RIKEN_KD_series1_EGR1_lot4</v>
      </c>
      <c r="H96" t="s">
        <v>2548</v>
      </c>
      <c r="I96" t="str">
        <f t="shared" si="20"/>
        <v>EGR1</v>
      </c>
      <c r="J96" t="s">
        <v>63</v>
      </c>
      <c r="K96" t="str">
        <f t="shared" si="21"/>
        <v>RIKEN_KD_series1_EGR1_lot4_RNA</v>
      </c>
    </row>
    <row r="97" spans="1:11">
      <c r="A97" t="str">
        <f t="shared" si="22"/>
        <v>F4-THP1</v>
      </c>
      <c r="B97" t="str">
        <f t="shared" si="23"/>
        <v>THP1_CULTIVATE</v>
      </c>
      <c r="C97" s="15" t="s">
        <v>940</v>
      </c>
      <c r="D97" t="s">
        <v>926</v>
      </c>
      <c r="E97" s="1" t="s">
        <v>942</v>
      </c>
      <c r="F97" s="1" t="s">
        <v>941</v>
      </c>
      <c r="G97" t="str">
        <f t="shared" si="19"/>
        <v>RIKEN_KD_series1_EGR1_lot5</v>
      </c>
      <c r="H97" t="s">
        <v>2549</v>
      </c>
      <c r="I97" t="str">
        <f t="shared" si="20"/>
        <v>EGR1</v>
      </c>
      <c r="J97" t="s">
        <v>63</v>
      </c>
      <c r="K97" t="str">
        <f t="shared" si="21"/>
        <v>RIKEN_KD_series1_EGR1_lot5_RNA</v>
      </c>
    </row>
    <row r="98" spans="1:11">
      <c r="A98" t="str">
        <f>A97</f>
        <v>F4-THP1</v>
      </c>
      <c r="B98" t="str">
        <f>B97</f>
        <v>THP1_CULTIVATE</v>
      </c>
      <c r="C98" s="15" t="s">
        <v>972</v>
      </c>
      <c r="D98" t="s">
        <v>980</v>
      </c>
      <c r="E98" s="1" t="s">
        <v>969</v>
      </c>
      <c r="F98" s="1" t="s">
        <v>974</v>
      </c>
      <c r="G98" t="str">
        <f t="shared" si="19"/>
        <v>RIKEN_KD_series1_SREBP1_lot1</v>
      </c>
      <c r="H98" t="s">
        <v>2550</v>
      </c>
      <c r="I98" t="str">
        <f t="shared" si="20"/>
        <v>SREBP1</v>
      </c>
      <c r="J98" t="s">
        <v>63</v>
      </c>
      <c r="K98" t="str">
        <f t="shared" si="21"/>
        <v>RIKEN_KD_series1_SREBP1_lot1_RNA</v>
      </c>
    </row>
    <row r="99" spans="1:11">
      <c r="A99" t="str">
        <f t="shared" si="22"/>
        <v>F4-THP1</v>
      </c>
      <c r="B99" t="str">
        <f t="shared" si="23"/>
        <v>THP1_CULTIVATE</v>
      </c>
      <c r="C99" s="15" t="s">
        <v>972</v>
      </c>
      <c r="D99" t="s">
        <v>980</v>
      </c>
      <c r="E99" s="1" t="s">
        <v>969</v>
      </c>
      <c r="F99" s="1" t="s">
        <v>973</v>
      </c>
      <c r="G99" t="str">
        <f t="shared" si="19"/>
        <v>RIKEN_KD_series1_SREBP1_lot2</v>
      </c>
      <c r="H99" t="s">
        <v>2551</v>
      </c>
      <c r="I99" t="str">
        <f t="shared" si="20"/>
        <v>SREBP1</v>
      </c>
      <c r="J99" t="s">
        <v>63</v>
      </c>
      <c r="K99" t="str">
        <f t="shared" si="21"/>
        <v>RIKEN_KD_series1_SREBP1_lot2_RNA</v>
      </c>
    </row>
    <row r="100" spans="1:11">
      <c r="A100" t="str">
        <f t="shared" si="22"/>
        <v>F4-THP1</v>
      </c>
      <c r="B100" t="str">
        <f t="shared" si="23"/>
        <v>THP1_CULTIVATE</v>
      </c>
      <c r="C100" s="15" t="s">
        <v>972</v>
      </c>
      <c r="D100" t="s">
        <v>980</v>
      </c>
      <c r="E100" s="1" t="s">
        <v>969</v>
      </c>
      <c r="F100" s="1" t="s">
        <v>968</v>
      </c>
      <c r="G100" t="str">
        <f t="shared" si="19"/>
        <v>RIKEN_KD_series1_SREBP1_lot4</v>
      </c>
      <c r="H100" t="s">
        <v>2552</v>
      </c>
      <c r="I100" t="str">
        <f t="shared" si="20"/>
        <v>SREBP1</v>
      </c>
      <c r="J100" t="s">
        <v>63</v>
      </c>
      <c r="K100" t="str">
        <f t="shared" si="21"/>
        <v>RIKEN_KD_series1_SREBP1_lot4_RNA</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P104"/>
  <sheetViews>
    <sheetView zoomScale="90" workbookViewId="0">
      <selection activeCell="O1" sqref="O1:P2"/>
    </sheetView>
  </sheetViews>
  <sheetFormatPr baseColWidth="12" defaultColWidth="31.125" defaultRowHeight="17"/>
  <cols>
    <col min="1" max="1" width="30.5" customWidth="1"/>
    <col min="2" max="2" width="14.875" customWidth="1"/>
    <col min="3" max="3" width="18.5" customWidth="1"/>
    <col min="4" max="4" width="35.5" customWidth="1"/>
    <col min="5" max="5" width="14.75" customWidth="1"/>
    <col min="6" max="6" width="15.375" customWidth="1"/>
    <col min="7" max="7" width="14.25" customWidth="1"/>
    <col min="8" max="8" width="15.375" customWidth="1"/>
    <col min="9" max="9" width="20.125" customWidth="1"/>
    <col min="10" max="10" width="36.375" style="15" customWidth="1"/>
    <col min="11" max="11" width="15.375" customWidth="1"/>
    <col min="12" max="12" width="64.625" bestFit="1" customWidth="1"/>
    <col min="13" max="13" width="27.125" customWidth="1"/>
    <col min="14" max="14" width="31.875" bestFit="1" customWidth="1"/>
    <col min="15" max="15" width="20" bestFit="1" customWidth="1"/>
    <col min="16" max="16" width="46.125" bestFit="1" customWidth="1"/>
  </cols>
  <sheetData>
    <row r="1" spans="1:16">
      <c r="A1" t="s">
        <v>509</v>
      </c>
      <c r="B1" t="s">
        <v>1009</v>
      </c>
      <c r="C1" t="s">
        <v>1009</v>
      </c>
      <c r="D1" t="s">
        <v>981</v>
      </c>
      <c r="E1" t="s">
        <v>982</v>
      </c>
      <c r="F1" t="s">
        <v>783</v>
      </c>
      <c r="G1" t="s">
        <v>891</v>
      </c>
      <c r="H1" t="s">
        <v>1009</v>
      </c>
      <c r="I1" t="s">
        <v>1009</v>
      </c>
      <c r="J1" s="15" t="s">
        <v>2707</v>
      </c>
      <c r="K1" t="s">
        <v>783</v>
      </c>
      <c r="L1" t="s">
        <v>2708</v>
      </c>
      <c r="M1" t="s">
        <v>1009</v>
      </c>
      <c r="N1" t="s">
        <v>335</v>
      </c>
      <c r="O1" t="s">
        <v>2694</v>
      </c>
      <c r="P1" t="s">
        <v>2708</v>
      </c>
    </row>
    <row r="2" spans="1:16">
      <c r="A2" t="s">
        <v>547</v>
      </c>
      <c r="B2" s="2" t="s">
        <v>704</v>
      </c>
      <c r="C2" s="2" t="s">
        <v>645</v>
      </c>
      <c r="D2" s="2" t="str">
        <f t="shared" ref="D2:D33" si="0">CONCATENATE(A2,"_Hyb")</f>
        <v>RIKEN_KD_series1_MYB_lot1_RNA_Hyb</v>
      </c>
      <c r="E2" t="s">
        <v>663</v>
      </c>
      <c r="F2" t="s">
        <v>777</v>
      </c>
      <c r="G2" t="s">
        <v>652</v>
      </c>
      <c r="H2" s="2" t="s">
        <v>785</v>
      </c>
      <c r="I2" s="2" t="s">
        <v>334</v>
      </c>
      <c r="J2" s="15" t="str">
        <f t="shared" ref="J2:J33" si="1">CONCATENATE(D2,".txt")</f>
        <v>RIKEN_KD_series1_MYB_lot1_RNA_Hyb.txt</v>
      </c>
      <c r="K2" t="s">
        <v>672</v>
      </c>
      <c r="L2" t="s">
        <v>2556</v>
      </c>
      <c r="M2" t="s">
        <v>978</v>
      </c>
      <c r="N2" t="str">
        <f>CONCATENATE("RIKEN_KD_series1_NegCon_",'SDRF-Study-KDseries1'!F2,"_RNA_Hyb")</f>
        <v>RIKEN_KD_series1_NegCon_lot1_RNA_Hyb</v>
      </c>
      <c r="O2" t="s">
        <v>2539</v>
      </c>
      <c r="P2" t="s">
        <v>2693</v>
      </c>
    </row>
    <row r="3" spans="1:16">
      <c r="A3" t="s">
        <v>551</v>
      </c>
      <c r="B3" s="2" t="s">
        <v>704</v>
      </c>
      <c r="C3" s="2" t="s">
        <v>645</v>
      </c>
      <c r="D3" s="2" t="str">
        <f t="shared" si="0"/>
        <v>RIKEN_KD_series1_MYB_lot2_RNA_Hyb</v>
      </c>
      <c r="E3" t="s">
        <v>663</v>
      </c>
      <c r="F3" t="s">
        <v>777</v>
      </c>
      <c r="G3" t="s">
        <v>652</v>
      </c>
      <c r="H3" s="2" t="s">
        <v>785</v>
      </c>
      <c r="I3" s="2" t="s">
        <v>334</v>
      </c>
      <c r="J3" s="15" t="str">
        <f t="shared" si="1"/>
        <v>RIKEN_KD_series1_MYB_lot2_RNA_Hyb.txt</v>
      </c>
      <c r="K3" t="s">
        <v>672</v>
      </c>
      <c r="L3" t="s">
        <v>2556</v>
      </c>
      <c r="M3" t="s">
        <v>978</v>
      </c>
      <c r="N3" t="str">
        <f>CONCATENATE("RIKEN_KD_series1_NegCon_",'SDRF-Study-KDseries1'!F3,"_RNA_Hyb")</f>
        <v>RIKEN_KD_series1_NegCon_lot2_RNA_Hyb</v>
      </c>
      <c r="O3" t="s">
        <v>2539</v>
      </c>
      <c r="P3" t="s">
        <v>2693</v>
      </c>
    </row>
    <row r="4" spans="1:16">
      <c r="A4" t="s">
        <v>607</v>
      </c>
      <c r="B4" s="2" t="s">
        <v>704</v>
      </c>
      <c r="C4" s="2" t="s">
        <v>645</v>
      </c>
      <c r="D4" s="2" t="str">
        <f t="shared" si="0"/>
        <v>RIKEN_KD_series1_MYB_lot5_RNA_Hyb</v>
      </c>
      <c r="E4" t="s">
        <v>663</v>
      </c>
      <c r="F4" t="s">
        <v>777</v>
      </c>
      <c r="G4" t="s">
        <v>652</v>
      </c>
      <c r="H4" s="2" t="s">
        <v>785</v>
      </c>
      <c r="I4" s="2" t="s">
        <v>334</v>
      </c>
      <c r="J4" s="15" t="str">
        <f t="shared" si="1"/>
        <v>RIKEN_KD_series1_MYB_lot5_RNA_Hyb.txt</v>
      </c>
      <c r="K4" t="s">
        <v>672</v>
      </c>
      <c r="L4" t="s">
        <v>2556</v>
      </c>
      <c r="M4" t="s">
        <v>978</v>
      </c>
      <c r="N4" t="str">
        <f>CONCATENATE("RIKEN_KD_series1_NegCon_",'SDRF-Study-KDseries1'!F4,"_RNA_Hyb")</f>
        <v>RIKEN_KD_series1_NegCon_lot5_RNA_Hyb</v>
      </c>
      <c r="O4" t="s">
        <v>2539</v>
      </c>
      <c r="P4" t="s">
        <v>2693</v>
      </c>
    </row>
    <row r="5" spans="1:16">
      <c r="A5" t="s">
        <v>608</v>
      </c>
      <c r="B5" s="2" t="s">
        <v>704</v>
      </c>
      <c r="C5" s="2" t="s">
        <v>645</v>
      </c>
      <c r="D5" s="2" t="str">
        <f t="shared" si="0"/>
        <v>RIKEN_KD_series1_MYBL2_lot1_RNA_Hyb</v>
      </c>
      <c r="E5" t="s">
        <v>663</v>
      </c>
      <c r="F5" t="s">
        <v>777</v>
      </c>
      <c r="G5" t="s">
        <v>652</v>
      </c>
      <c r="H5" s="2" t="s">
        <v>785</v>
      </c>
      <c r="I5" s="2" t="s">
        <v>334</v>
      </c>
      <c r="J5" s="15" t="str">
        <f t="shared" si="1"/>
        <v>RIKEN_KD_series1_MYBL2_lot1_RNA_Hyb.txt</v>
      </c>
      <c r="K5" t="s">
        <v>672</v>
      </c>
      <c r="L5" t="s">
        <v>2556</v>
      </c>
      <c r="M5" t="s">
        <v>978</v>
      </c>
      <c r="N5" t="str">
        <f>CONCATENATE("RIKEN_KD_series1_NegCon_",'SDRF-Study-KDseries1'!F5,"_RNA_Hyb")</f>
        <v>RIKEN_KD_series1_NegCon_lot1_RNA_Hyb</v>
      </c>
      <c r="O5" t="s">
        <v>2539</v>
      </c>
      <c r="P5" t="s">
        <v>2693</v>
      </c>
    </row>
    <row r="6" spans="1:16">
      <c r="A6" t="s">
        <v>609</v>
      </c>
      <c r="B6" s="2" t="s">
        <v>704</v>
      </c>
      <c r="C6" s="2" t="s">
        <v>645</v>
      </c>
      <c r="D6" s="2" t="str">
        <f t="shared" si="0"/>
        <v>RIKEN_KD_series1_MYBL2_lot2_RNA_Hyb</v>
      </c>
      <c r="E6" t="s">
        <v>663</v>
      </c>
      <c r="F6" t="s">
        <v>777</v>
      </c>
      <c r="G6" t="s">
        <v>652</v>
      </c>
      <c r="H6" s="2" t="s">
        <v>785</v>
      </c>
      <c r="I6" s="2" t="s">
        <v>334</v>
      </c>
      <c r="J6" s="15" t="str">
        <f t="shared" si="1"/>
        <v>RIKEN_KD_series1_MYBL2_lot2_RNA_Hyb.txt</v>
      </c>
      <c r="K6" t="s">
        <v>672</v>
      </c>
      <c r="L6" t="s">
        <v>2556</v>
      </c>
      <c r="M6" t="s">
        <v>978</v>
      </c>
      <c r="N6" t="str">
        <f>CONCATENATE("RIKEN_KD_series1_NegCon_",'SDRF-Study-KDseries1'!F6,"_RNA_Hyb")</f>
        <v>RIKEN_KD_series1_NegCon_lot2_RNA_Hyb</v>
      </c>
      <c r="O6" t="s">
        <v>2539</v>
      </c>
      <c r="P6" t="s">
        <v>2693</v>
      </c>
    </row>
    <row r="7" spans="1:16">
      <c r="A7" t="s">
        <v>465</v>
      </c>
      <c r="B7" s="2" t="s">
        <v>704</v>
      </c>
      <c r="C7" s="2" t="s">
        <v>645</v>
      </c>
      <c r="D7" s="2" t="str">
        <f t="shared" si="0"/>
        <v>RIKEN_KD_series1_MYBL2_lot5_RNA_Hyb</v>
      </c>
      <c r="E7" t="s">
        <v>663</v>
      </c>
      <c r="F7" t="s">
        <v>777</v>
      </c>
      <c r="G7" t="s">
        <v>652</v>
      </c>
      <c r="H7" s="2" t="s">
        <v>785</v>
      </c>
      <c r="I7" s="2" t="s">
        <v>334</v>
      </c>
      <c r="J7" s="15" t="str">
        <f t="shared" si="1"/>
        <v>RIKEN_KD_series1_MYBL2_lot5_RNA_Hyb.txt</v>
      </c>
      <c r="K7" t="s">
        <v>672</v>
      </c>
      <c r="L7" t="s">
        <v>2556</v>
      </c>
      <c r="M7" t="s">
        <v>978</v>
      </c>
      <c r="N7" t="str">
        <f>CONCATENATE("RIKEN_KD_series1_NegCon_",'SDRF-Study-KDseries1'!F7,"_RNA_Hyb")</f>
        <v>RIKEN_KD_series1_NegCon_lot5_RNA_Hyb</v>
      </c>
      <c r="O7" t="s">
        <v>2539</v>
      </c>
      <c r="P7" t="s">
        <v>2693</v>
      </c>
    </row>
    <row r="8" spans="1:16">
      <c r="A8" t="s">
        <v>226</v>
      </c>
      <c r="B8" s="2" t="s">
        <v>704</v>
      </c>
      <c r="C8" s="2" t="s">
        <v>645</v>
      </c>
      <c r="D8" s="2" t="str">
        <f t="shared" si="0"/>
        <v>RIKEN_KD_series1_CBFB_lot1_RNA_Hyb</v>
      </c>
      <c r="E8" t="s">
        <v>663</v>
      </c>
      <c r="F8" t="s">
        <v>777</v>
      </c>
      <c r="G8" t="s">
        <v>652</v>
      </c>
      <c r="H8" s="2" t="s">
        <v>785</v>
      </c>
      <c r="I8" s="2" t="s">
        <v>334</v>
      </c>
      <c r="J8" s="15" t="str">
        <f t="shared" si="1"/>
        <v>RIKEN_KD_series1_CBFB_lot1_RNA_Hyb.txt</v>
      </c>
      <c r="K8" t="s">
        <v>672</v>
      </c>
      <c r="L8" t="s">
        <v>2556</v>
      </c>
      <c r="M8" t="s">
        <v>978</v>
      </c>
      <c r="N8" t="str">
        <f>CONCATENATE("RIKEN_KD_series1_NegCon_",'SDRF-Study-KDseries1'!F8,"_RNA_Hyb")</f>
        <v>RIKEN_KD_series1_NegCon_lot1_RNA_Hyb</v>
      </c>
      <c r="O8" t="s">
        <v>2539</v>
      </c>
      <c r="P8" t="s">
        <v>2693</v>
      </c>
    </row>
    <row r="9" spans="1:16">
      <c r="A9" t="s">
        <v>469</v>
      </c>
      <c r="B9" s="2" t="s">
        <v>704</v>
      </c>
      <c r="C9" s="2" t="s">
        <v>645</v>
      </c>
      <c r="D9" s="2" t="str">
        <f t="shared" si="0"/>
        <v>RIKEN_KD_series1_CBFB_lot2_RNA_Hyb</v>
      </c>
      <c r="E9" t="s">
        <v>663</v>
      </c>
      <c r="F9" t="s">
        <v>777</v>
      </c>
      <c r="G9" t="s">
        <v>652</v>
      </c>
      <c r="H9" s="2" t="s">
        <v>785</v>
      </c>
      <c r="I9" s="2" t="s">
        <v>334</v>
      </c>
      <c r="J9" s="15" t="str">
        <f t="shared" si="1"/>
        <v>RIKEN_KD_series1_CBFB_lot2_RNA_Hyb.txt</v>
      </c>
      <c r="K9" t="s">
        <v>672</v>
      </c>
      <c r="L9" t="s">
        <v>2556</v>
      </c>
      <c r="M9" t="s">
        <v>978</v>
      </c>
      <c r="N9" t="str">
        <f>CONCATENATE("RIKEN_KD_series1_NegCon_",'SDRF-Study-KDseries1'!F9,"_RNA_Hyb")</f>
        <v>RIKEN_KD_series1_NegCon_lot2_RNA_Hyb</v>
      </c>
      <c r="O9" t="s">
        <v>2539</v>
      </c>
      <c r="P9" t="s">
        <v>2693</v>
      </c>
    </row>
    <row r="10" spans="1:16">
      <c r="A10" t="s">
        <v>343</v>
      </c>
      <c r="B10" s="2" t="s">
        <v>704</v>
      </c>
      <c r="C10" s="2" t="s">
        <v>645</v>
      </c>
      <c r="D10" s="2" t="str">
        <f t="shared" si="0"/>
        <v>RIKEN_KD_series1_CBFB_lot5_RNA_Hyb</v>
      </c>
      <c r="E10" t="s">
        <v>663</v>
      </c>
      <c r="F10" t="s">
        <v>777</v>
      </c>
      <c r="G10" t="s">
        <v>652</v>
      </c>
      <c r="H10" s="2" t="s">
        <v>785</v>
      </c>
      <c r="I10" s="2" t="s">
        <v>334</v>
      </c>
      <c r="J10" s="15" t="str">
        <f t="shared" si="1"/>
        <v>RIKEN_KD_series1_CBFB_lot5_RNA_Hyb.txt</v>
      </c>
      <c r="K10" t="s">
        <v>672</v>
      </c>
      <c r="L10" t="s">
        <v>2556</v>
      </c>
      <c r="M10" t="s">
        <v>978</v>
      </c>
      <c r="N10" t="str">
        <f>CONCATENATE("RIKEN_KD_series1_NegCon_",'SDRF-Study-KDseries1'!F10,"_RNA_Hyb")</f>
        <v>RIKEN_KD_series1_NegCon_lot5_RNA_Hyb</v>
      </c>
      <c r="O10" t="s">
        <v>2539</v>
      </c>
      <c r="P10" t="s">
        <v>2693</v>
      </c>
    </row>
    <row r="11" spans="1:16">
      <c r="A11" t="s">
        <v>344</v>
      </c>
      <c r="B11" s="2" t="s">
        <v>704</v>
      </c>
      <c r="C11" s="2" t="s">
        <v>645</v>
      </c>
      <c r="D11" s="2" t="str">
        <f t="shared" si="0"/>
        <v>RIKEN_KD_series1_TCFL5_lot1_RNA_Hyb</v>
      </c>
      <c r="E11" t="s">
        <v>663</v>
      </c>
      <c r="F11" t="s">
        <v>777</v>
      </c>
      <c r="G11" t="s">
        <v>652</v>
      </c>
      <c r="H11" s="2" t="s">
        <v>785</v>
      </c>
      <c r="I11" s="2" t="s">
        <v>334</v>
      </c>
      <c r="J11" s="15" t="str">
        <f t="shared" si="1"/>
        <v>RIKEN_KD_series1_TCFL5_lot1_RNA_Hyb.txt</v>
      </c>
      <c r="K11" t="s">
        <v>672</v>
      </c>
      <c r="L11" t="s">
        <v>2556</v>
      </c>
      <c r="M11" t="s">
        <v>978</v>
      </c>
      <c r="N11" t="str">
        <f>CONCATENATE("RIKEN_KD_series1_NegCon_",'SDRF-Study-KDseries1'!F11,"_RNA_Hyb")</f>
        <v>RIKEN_KD_series1_NegCon_lot1_RNA_Hyb</v>
      </c>
      <c r="O11" t="s">
        <v>2539</v>
      </c>
      <c r="P11" t="s">
        <v>2693</v>
      </c>
    </row>
    <row r="12" spans="1:16">
      <c r="A12" t="s">
        <v>538</v>
      </c>
      <c r="B12" s="2" t="s">
        <v>704</v>
      </c>
      <c r="C12" s="2" t="s">
        <v>645</v>
      </c>
      <c r="D12" s="2" t="str">
        <f t="shared" si="0"/>
        <v>RIKEN_KD_series1_TCFL5_lot3_RNA_Hyb</v>
      </c>
      <c r="E12" t="s">
        <v>663</v>
      </c>
      <c r="F12" t="s">
        <v>777</v>
      </c>
      <c r="G12" t="s">
        <v>652</v>
      </c>
      <c r="H12" s="2" t="s">
        <v>785</v>
      </c>
      <c r="I12" s="2" t="s">
        <v>334</v>
      </c>
      <c r="J12" s="15" t="str">
        <f t="shared" si="1"/>
        <v>RIKEN_KD_series1_TCFL5_lot3_RNA_Hyb.txt</v>
      </c>
      <c r="K12" t="s">
        <v>672</v>
      </c>
      <c r="L12" t="s">
        <v>2556</v>
      </c>
      <c r="M12" t="s">
        <v>978</v>
      </c>
      <c r="N12" t="str">
        <f>CONCATENATE("RIKEN_KD_series1_NegCon_",'SDRF-Study-KDseries1'!F12,"_RNA_Hyb")</f>
        <v>RIKEN_KD_series1_NegCon_lot3_RNA_Hyb</v>
      </c>
      <c r="O12" t="s">
        <v>2539</v>
      </c>
      <c r="P12" t="s">
        <v>2693</v>
      </c>
    </row>
    <row r="13" spans="1:16">
      <c r="A13" t="s">
        <v>539</v>
      </c>
      <c r="B13" s="2" t="s">
        <v>704</v>
      </c>
      <c r="C13" s="2" t="s">
        <v>645</v>
      </c>
      <c r="D13" s="2" t="str">
        <f t="shared" si="0"/>
        <v>RIKEN_KD_series1_TCFL5_lot4_RNA_Hyb</v>
      </c>
      <c r="E13" t="s">
        <v>663</v>
      </c>
      <c r="F13" t="s">
        <v>777</v>
      </c>
      <c r="G13" t="s">
        <v>652</v>
      </c>
      <c r="H13" s="2" t="s">
        <v>785</v>
      </c>
      <c r="I13" s="2" t="s">
        <v>334</v>
      </c>
      <c r="J13" s="15" t="str">
        <f t="shared" si="1"/>
        <v>RIKEN_KD_series1_TCFL5_lot4_RNA_Hyb.txt</v>
      </c>
      <c r="K13" t="s">
        <v>672</v>
      </c>
      <c r="L13" t="s">
        <v>2556</v>
      </c>
      <c r="M13" t="s">
        <v>890</v>
      </c>
      <c r="N13" t="str">
        <f>CONCATENATE("RIKEN_KD_series1_NegCon_",'SDRF-Study-KDseries1'!F13,"_RNA_Hyb")</f>
        <v>RIKEN_KD_series1_NegCon_lot4_RNA_Hyb</v>
      </c>
      <c r="O13" t="s">
        <v>2539</v>
      </c>
      <c r="P13" t="s">
        <v>2693</v>
      </c>
    </row>
    <row r="14" spans="1:16">
      <c r="A14" t="s">
        <v>540</v>
      </c>
      <c r="B14" s="2" t="s">
        <v>704</v>
      </c>
      <c r="C14" s="2" t="s">
        <v>645</v>
      </c>
      <c r="D14" s="2" t="str">
        <f t="shared" si="0"/>
        <v>RIKEN_KD_series1_FOXD1_lot1_RNA_Hyb</v>
      </c>
      <c r="E14" t="s">
        <v>663</v>
      </c>
      <c r="F14" t="s">
        <v>777</v>
      </c>
      <c r="G14" t="s">
        <v>652</v>
      </c>
      <c r="H14" s="2" t="s">
        <v>785</v>
      </c>
      <c r="I14" s="2" t="s">
        <v>334</v>
      </c>
      <c r="J14" s="15" t="str">
        <f t="shared" si="1"/>
        <v>RIKEN_KD_series1_FOXD1_lot1_RNA_Hyb.txt</v>
      </c>
      <c r="K14" t="s">
        <v>672</v>
      </c>
      <c r="L14" t="s">
        <v>2556</v>
      </c>
      <c r="M14" t="s">
        <v>978</v>
      </c>
      <c r="N14" t="str">
        <f>CONCATENATE("RIKEN_KD_series1_NegCon_",'SDRF-Study-KDseries1'!F14,"_RNA_Hyb")</f>
        <v>RIKEN_KD_series1_NegCon_lot1_RNA_Hyb</v>
      </c>
      <c r="O14" t="s">
        <v>2539</v>
      </c>
      <c r="P14" t="s">
        <v>2693</v>
      </c>
    </row>
    <row r="15" spans="1:16">
      <c r="A15" t="s">
        <v>548</v>
      </c>
      <c r="B15" s="2" t="s">
        <v>704</v>
      </c>
      <c r="C15" s="2" t="s">
        <v>645</v>
      </c>
      <c r="D15" s="2" t="str">
        <f t="shared" si="0"/>
        <v>RIKEN_KD_series1_FOXD1_lot2_RNA_Hyb</v>
      </c>
      <c r="E15" t="s">
        <v>663</v>
      </c>
      <c r="F15" t="s">
        <v>777</v>
      </c>
      <c r="G15" t="s">
        <v>652</v>
      </c>
      <c r="H15" s="2" t="s">
        <v>785</v>
      </c>
      <c r="I15" s="2" t="s">
        <v>334</v>
      </c>
      <c r="J15" s="15" t="str">
        <f t="shared" si="1"/>
        <v>RIKEN_KD_series1_FOXD1_lot2_RNA_Hyb.txt</v>
      </c>
      <c r="K15" t="s">
        <v>672</v>
      </c>
      <c r="L15" t="s">
        <v>2556</v>
      </c>
      <c r="M15" t="s">
        <v>978</v>
      </c>
      <c r="N15" t="str">
        <f>CONCATENATE("RIKEN_KD_series1_NegCon_",'SDRF-Study-KDseries1'!F15,"_RNA_Hyb")</f>
        <v>RIKEN_KD_series1_NegCon_lot2_RNA_Hyb</v>
      </c>
      <c r="O15" t="s">
        <v>2539</v>
      </c>
      <c r="P15" t="s">
        <v>2693</v>
      </c>
    </row>
    <row r="16" spans="1:16">
      <c r="A16" t="s">
        <v>534</v>
      </c>
      <c r="B16" s="2" t="s">
        <v>704</v>
      </c>
      <c r="C16" s="2" t="s">
        <v>645</v>
      </c>
      <c r="D16" s="2" t="str">
        <f t="shared" si="0"/>
        <v>RIKEN_KD_series1_FOXD1_lot5_RNA_Hyb</v>
      </c>
      <c r="E16" t="s">
        <v>663</v>
      </c>
      <c r="F16" t="s">
        <v>777</v>
      </c>
      <c r="G16" t="s">
        <v>652</v>
      </c>
      <c r="H16" s="2" t="s">
        <v>785</v>
      </c>
      <c r="I16" s="2" t="s">
        <v>334</v>
      </c>
      <c r="J16" s="15" t="str">
        <f t="shared" si="1"/>
        <v>RIKEN_KD_series1_FOXD1_lot5_RNA_Hyb.txt</v>
      </c>
      <c r="K16" t="s">
        <v>672</v>
      </c>
      <c r="L16" t="s">
        <v>2556</v>
      </c>
      <c r="M16" t="s">
        <v>978</v>
      </c>
      <c r="N16" t="str">
        <f>CONCATENATE("RIKEN_KD_series1_NegCon_",'SDRF-Study-KDseries1'!F16,"_RNA_Hyb")</f>
        <v>RIKEN_KD_series1_NegCon_lot5_RNA_Hyb</v>
      </c>
      <c r="O16" t="s">
        <v>2539</v>
      </c>
      <c r="P16" t="s">
        <v>2693</v>
      </c>
    </row>
    <row r="17" spans="1:16">
      <c r="A17" t="s">
        <v>535</v>
      </c>
      <c r="B17" s="2" t="s">
        <v>704</v>
      </c>
      <c r="C17" s="2" t="s">
        <v>645</v>
      </c>
      <c r="D17" s="2" t="str">
        <f t="shared" si="0"/>
        <v>RIKEN_KD_series1_FOXP1_lot1_RNA_Hyb</v>
      </c>
      <c r="E17" t="s">
        <v>663</v>
      </c>
      <c r="F17" t="s">
        <v>777</v>
      </c>
      <c r="G17" t="s">
        <v>652</v>
      </c>
      <c r="H17" s="2" t="s">
        <v>785</v>
      </c>
      <c r="I17" s="2" t="s">
        <v>334</v>
      </c>
      <c r="J17" s="15" t="str">
        <f t="shared" si="1"/>
        <v>RIKEN_KD_series1_FOXP1_lot1_RNA_Hyb.txt</v>
      </c>
      <c r="K17" t="s">
        <v>672</v>
      </c>
      <c r="L17" t="s">
        <v>2556</v>
      </c>
      <c r="M17" t="s">
        <v>889</v>
      </c>
      <c r="N17" t="str">
        <f>CONCATENATE("RIKEN_KD_series1_NegCon_",'SDRF-Study-KDseries1'!F17,"_RNA_Hyb")</f>
        <v>RIKEN_KD_series1_NegCon_lot1_RNA_Hyb</v>
      </c>
      <c r="O17" t="s">
        <v>2539</v>
      </c>
      <c r="P17" t="s">
        <v>2693</v>
      </c>
    </row>
    <row r="18" spans="1:16">
      <c r="A18" t="s">
        <v>576</v>
      </c>
      <c r="B18" s="2" t="s">
        <v>704</v>
      </c>
      <c r="C18" s="2" t="s">
        <v>645</v>
      </c>
      <c r="D18" s="2" t="str">
        <f t="shared" si="0"/>
        <v>RIKEN_KD_series1_FOXP1_lot2_RNA_Hyb</v>
      </c>
      <c r="E18" t="s">
        <v>663</v>
      </c>
      <c r="F18" t="s">
        <v>777</v>
      </c>
      <c r="G18" t="s">
        <v>652</v>
      </c>
      <c r="H18" s="2" t="s">
        <v>785</v>
      </c>
      <c r="I18" s="2" t="s">
        <v>334</v>
      </c>
      <c r="J18" s="15" t="str">
        <f t="shared" si="1"/>
        <v>RIKEN_KD_series1_FOXP1_lot2_RNA_Hyb.txt</v>
      </c>
      <c r="K18" t="s">
        <v>672</v>
      </c>
      <c r="L18" t="s">
        <v>2556</v>
      </c>
      <c r="M18" t="s">
        <v>978</v>
      </c>
      <c r="N18" t="str">
        <f>CONCATENATE("RIKEN_KD_series1_NegCon_",'SDRF-Study-KDseries1'!F18,"_RNA_Hyb")</f>
        <v>RIKEN_KD_series1_NegCon_lot2_RNA_Hyb</v>
      </c>
      <c r="O18" t="s">
        <v>2539</v>
      </c>
      <c r="P18" t="s">
        <v>2693</v>
      </c>
    </row>
    <row r="19" spans="1:16">
      <c r="A19" t="s">
        <v>577</v>
      </c>
      <c r="B19" s="2" t="s">
        <v>704</v>
      </c>
      <c r="C19" s="2" t="s">
        <v>645</v>
      </c>
      <c r="D19" s="2" t="str">
        <f t="shared" si="0"/>
        <v>RIKEN_KD_series1_FOXP1_lot5_RNA_Hyb</v>
      </c>
      <c r="E19" t="s">
        <v>663</v>
      </c>
      <c r="F19" t="s">
        <v>777</v>
      </c>
      <c r="G19" t="s">
        <v>652</v>
      </c>
      <c r="H19" s="2" t="s">
        <v>785</v>
      </c>
      <c r="I19" s="2" t="s">
        <v>334</v>
      </c>
      <c r="J19" s="15" t="str">
        <f t="shared" si="1"/>
        <v>RIKEN_KD_series1_FOXP1_lot5_RNA_Hyb.txt</v>
      </c>
      <c r="K19" t="s">
        <v>672</v>
      </c>
      <c r="L19" t="s">
        <v>2556</v>
      </c>
      <c r="M19" t="s">
        <v>978</v>
      </c>
      <c r="N19" t="str">
        <f>CONCATENATE("RIKEN_KD_series1_NegCon_",'SDRF-Study-KDseries1'!F19,"_RNA_Hyb")</f>
        <v>RIKEN_KD_series1_NegCon_lot5_RNA_Hyb</v>
      </c>
      <c r="O19" t="s">
        <v>2539</v>
      </c>
      <c r="P19" t="s">
        <v>2693</v>
      </c>
    </row>
    <row r="20" spans="1:16">
      <c r="A20" t="s">
        <v>527</v>
      </c>
      <c r="B20" s="2" t="s">
        <v>704</v>
      </c>
      <c r="C20" s="2" t="s">
        <v>645</v>
      </c>
      <c r="D20" s="2" t="str">
        <f t="shared" si="0"/>
        <v>RIKEN_KD_series1_FOXJ3_lot1_RNA_Hyb</v>
      </c>
      <c r="E20" t="s">
        <v>663</v>
      </c>
      <c r="F20" t="s">
        <v>777</v>
      </c>
      <c r="G20" t="s">
        <v>652</v>
      </c>
      <c r="H20" s="2" t="s">
        <v>785</v>
      </c>
      <c r="I20" s="2" t="s">
        <v>334</v>
      </c>
      <c r="J20" s="15" t="str">
        <f t="shared" si="1"/>
        <v>RIKEN_KD_series1_FOXJ3_lot1_RNA_Hyb.txt</v>
      </c>
      <c r="K20" t="s">
        <v>672</v>
      </c>
      <c r="L20" t="s">
        <v>2556</v>
      </c>
      <c r="M20" t="s">
        <v>978</v>
      </c>
      <c r="N20" t="str">
        <f>CONCATENATE("RIKEN_KD_series1_NegCon_",'SDRF-Study-KDseries1'!F20,"_RNA_Hyb")</f>
        <v>RIKEN_KD_series1_NegCon_lot1_RNA_Hyb</v>
      </c>
      <c r="O20" t="s">
        <v>2539</v>
      </c>
      <c r="P20" t="s">
        <v>2693</v>
      </c>
    </row>
    <row r="21" spans="1:16">
      <c r="A21" t="s">
        <v>528</v>
      </c>
      <c r="B21" s="2" t="s">
        <v>704</v>
      </c>
      <c r="C21" s="2" t="s">
        <v>645</v>
      </c>
      <c r="D21" s="2" t="str">
        <f t="shared" si="0"/>
        <v>RIKEN_KD_series1_FOXJ3_lot2_RNA_Hyb</v>
      </c>
      <c r="E21" t="s">
        <v>663</v>
      </c>
      <c r="F21" t="s">
        <v>777</v>
      </c>
      <c r="G21" t="s">
        <v>652</v>
      </c>
      <c r="H21" s="2" t="s">
        <v>785</v>
      </c>
      <c r="I21" s="2" t="s">
        <v>334</v>
      </c>
      <c r="J21" s="15" t="str">
        <f t="shared" si="1"/>
        <v>RIKEN_KD_series1_FOXJ3_lot2_RNA_Hyb.txt</v>
      </c>
      <c r="K21" t="s">
        <v>672</v>
      </c>
      <c r="L21" t="s">
        <v>2556</v>
      </c>
      <c r="M21" t="s">
        <v>978</v>
      </c>
      <c r="N21" t="str">
        <f>CONCATENATE("RIKEN_KD_series1_NegCon_",'SDRF-Study-KDseries1'!F21,"_RNA_Hyb")</f>
        <v>RIKEN_KD_series1_NegCon_lot2_RNA_Hyb</v>
      </c>
      <c r="O21" t="s">
        <v>2539</v>
      </c>
      <c r="P21" t="s">
        <v>2693</v>
      </c>
    </row>
    <row r="22" spans="1:16">
      <c r="A22" t="s">
        <v>505</v>
      </c>
      <c r="B22" s="2" t="s">
        <v>704</v>
      </c>
      <c r="C22" s="2" t="s">
        <v>645</v>
      </c>
      <c r="D22" s="2" t="str">
        <f t="shared" si="0"/>
        <v>RIKEN_KD_series1_FOXJ3_lot3_RNA_Hyb</v>
      </c>
      <c r="E22" t="s">
        <v>663</v>
      </c>
      <c r="F22" t="s">
        <v>777</v>
      </c>
      <c r="G22" t="s">
        <v>652</v>
      </c>
      <c r="H22" s="2" t="s">
        <v>785</v>
      </c>
      <c r="I22" s="2" t="s">
        <v>334</v>
      </c>
      <c r="J22" s="15" t="str">
        <f t="shared" si="1"/>
        <v>RIKEN_KD_series1_FOXJ3_lot3_RNA_Hyb.txt</v>
      </c>
      <c r="K22" t="s">
        <v>672</v>
      </c>
      <c r="L22" t="s">
        <v>2556</v>
      </c>
      <c r="M22" t="s">
        <v>978</v>
      </c>
      <c r="N22" t="str">
        <f>CONCATENATE("RIKEN_KD_series1_NegCon_",'SDRF-Study-KDseries1'!F22,"_RNA_Hyb")</f>
        <v>RIKEN_KD_series1_NegCon_lot3_RNA_Hyb</v>
      </c>
      <c r="O22" t="s">
        <v>2539</v>
      </c>
      <c r="P22" t="s">
        <v>2693</v>
      </c>
    </row>
    <row r="23" spans="1:16">
      <c r="A23" t="s">
        <v>384</v>
      </c>
      <c r="B23" s="2" t="s">
        <v>704</v>
      </c>
      <c r="C23" s="2" t="s">
        <v>645</v>
      </c>
      <c r="D23" s="2" t="str">
        <f t="shared" si="0"/>
        <v>RIKEN_KD_series1_MXI1_lot1_RNA_Hyb</v>
      </c>
      <c r="E23" t="s">
        <v>663</v>
      </c>
      <c r="F23" t="s">
        <v>777</v>
      </c>
      <c r="G23" t="s">
        <v>652</v>
      </c>
      <c r="H23" s="2" t="s">
        <v>785</v>
      </c>
      <c r="I23" s="2" t="s">
        <v>334</v>
      </c>
      <c r="J23" s="15" t="str">
        <f t="shared" si="1"/>
        <v>RIKEN_KD_series1_MXI1_lot1_RNA_Hyb.txt</v>
      </c>
      <c r="K23" t="s">
        <v>672</v>
      </c>
      <c r="L23" t="s">
        <v>2556</v>
      </c>
      <c r="M23" t="s">
        <v>978</v>
      </c>
      <c r="N23" t="str">
        <f>CONCATENATE("RIKEN_KD_series1_NegCon_",'SDRF-Study-KDseries1'!F23,"_RNA_Hyb")</f>
        <v>RIKEN_KD_series1_NegCon_lot1_RNA_Hyb</v>
      </c>
      <c r="O23" t="s">
        <v>2539</v>
      </c>
      <c r="P23" t="s">
        <v>2693</v>
      </c>
    </row>
    <row r="24" spans="1:16">
      <c r="A24" t="s">
        <v>385</v>
      </c>
      <c r="B24" s="2" t="s">
        <v>704</v>
      </c>
      <c r="C24" s="2" t="s">
        <v>645</v>
      </c>
      <c r="D24" s="2" t="str">
        <f t="shared" si="0"/>
        <v>RIKEN_KD_series1_MXI1_lot2_RNA_Hyb</v>
      </c>
      <c r="E24" t="s">
        <v>663</v>
      </c>
      <c r="F24" t="s">
        <v>777</v>
      </c>
      <c r="G24" t="s">
        <v>652</v>
      </c>
      <c r="H24" s="2" t="s">
        <v>785</v>
      </c>
      <c r="I24" s="2" t="s">
        <v>334</v>
      </c>
      <c r="J24" s="15" t="str">
        <f t="shared" si="1"/>
        <v>RIKEN_KD_series1_MXI1_lot2_RNA_Hyb.txt</v>
      </c>
      <c r="K24" t="s">
        <v>672</v>
      </c>
      <c r="L24" t="s">
        <v>2556</v>
      </c>
      <c r="M24" t="s">
        <v>978</v>
      </c>
      <c r="N24" t="str">
        <f>CONCATENATE("RIKEN_KD_series1_NegCon_",'SDRF-Study-KDseries1'!F24,"_RNA_Hyb")</f>
        <v>RIKEN_KD_series1_NegCon_lot2_RNA_Hyb</v>
      </c>
      <c r="O24" t="s">
        <v>2539</v>
      </c>
      <c r="P24" t="s">
        <v>2693</v>
      </c>
    </row>
    <row r="25" spans="1:16">
      <c r="A25" t="s">
        <v>403</v>
      </c>
      <c r="B25" s="2" t="s">
        <v>704</v>
      </c>
      <c r="C25" s="2" t="s">
        <v>645</v>
      </c>
      <c r="D25" s="2" t="str">
        <f t="shared" si="0"/>
        <v>RIKEN_KD_series1_MXI1_lot5_RNA_Hyb</v>
      </c>
      <c r="E25" t="s">
        <v>663</v>
      </c>
      <c r="F25" t="s">
        <v>777</v>
      </c>
      <c r="G25" t="s">
        <v>652</v>
      </c>
      <c r="H25" s="2" t="s">
        <v>785</v>
      </c>
      <c r="I25" s="2" t="s">
        <v>334</v>
      </c>
      <c r="J25" s="15" t="str">
        <f t="shared" si="1"/>
        <v>RIKEN_KD_series1_MXI1_lot5_RNA_Hyb.txt</v>
      </c>
      <c r="K25" t="s">
        <v>672</v>
      </c>
      <c r="L25" t="s">
        <v>2556</v>
      </c>
      <c r="M25" t="s">
        <v>978</v>
      </c>
      <c r="N25" t="str">
        <f>CONCATENATE("RIKEN_KD_series1_NegCon_",'SDRF-Study-KDseries1'!F25,"_RNA_Hyb")</f>
        <v>RIKEN_KD_series1_NegCon_lot5_RNA_Hyb</v>
      </c>
      <c r="O25" t="s">
        <v>2539</v>
      </c>
      <c r="P25" t="s">
        <v>2693</v>
      </c>
    </row>
    <row r="26" spans="1:16">
      <c r="A26" t="s">
        <v>273</v>
      </c>
      <c r="B26" s="2" t="s">
        <v>704</v>
      </c>
      <c r="C26" s="2" t="s">
        <v>645</v>
      </c>
      <c r="D26" s="2" t="str">
        <f t="shared" si="0"/>
        <v>RIKEN_KD_series1_RUNX1_lot1_RNA_Hyb</v>
      </c>
      <c r="E26" t="s">
        <v>663</v>
      </c>
      <c r="F26" t="s">
        <v>777</v>
      </c>
      <c r="G26" t="s">
        <v>652</v>
      </c>
      <c r="H26" s="2" t="s">
        <v>785</v>
      </c>
      <c r="I26" s="2" t="s">
        <v>334</v>
      </c>
      <c r="J26" s="15" t="str">
        <f t="shared" si="1"/>
        <v>RIKEN_KD_series1_RUNX1_lot1_RNA_Hyb.txt</v>
      </c>
      <c r="K26" t="s">
        <v>672</v>
      </c>
      <c r="L26" t="s">
        <v>2556</v>
      </c>
      <c r="M26" t="s">
        <v>978</v>
      </c>
      <c r="N26" t="str">
        <f>CONCATENATE("RIKEN_KD_series1_NegCon_",'SDRF-Study-KDseries1'!F26,"_RNA_Hyb")</f>
        <v>RIKEN_KD_series1_NegCon_lot1_RNA_Hyb</v>
      </c>
      <c r="O26" t="s">
        <v>2539</v>
      </c>
      <c r="P26" t="s">
        <v>2693</v>
      </c>
    </row>
    <row r="27" spans="1:16">
      <c r="A27" t="s">
        <v>274</v>
      </c>
      <c r="B27" s="2" t="s">
        <v>704</v>
      </c>
      <c r="C27" s="2" t="s">
        <v>645</v>
      </c>
      <c r="D27" s="2" t="str">
        <f t="shared" si="0"/>
        <v>RIKEN_KD_series1_RUNX1_lot2_RNA_Hyb</v>
      </c>
      <c r="E27" t="s">
        <v>663</v>
      </c>
      <c r="F27" t="s">
        <v>777</v>
      </c>
      <c r="G27" t="s">
        <v>652</v>
      </c>
      <c r="H27" s="2" t="s">
        <v>785</v>
      </c>
      <c r="I27" s="2" t="s">
        <v>334</v>
      </c>
      <c r="J27" s="15" t="str">
        <f t="shared" si="1"/>
        <v>RIKEN_KD_series1_RUNX1_lot2_RNA_Hyb.txt</v>
      </c>
      <c r="K27" t="s">
        <v>672</v>
      </c>
      <c r="L27" t="s">
        <v>2556</v>
      </c>
      <c r="M27" t="s">
        <v>978</v>
      </c>
      <c r="N27" t="str">
        <f>CONCATENATE("RIKEN_KD_series1_NegCon_",'SDRF-Study-KDseries1'!F27,"_RNA_Hyb")</f>
        <v>RIKEN_KD_series1_NegCon_lot2_RNA_Hyb</v>
      </c>
      <c r="O27" t="s">
        <v>2539</v>
      </c>
      <c r="P27" t="s">
        <v>2693</v>
      </c>
    </row>
    <row r="28" spans="1:16">
      <c r="A28" t="s">
        <v>275</v>
      </c>
      <c r="B28" s="2" t="s">
        <v>704</v>
      </c>
      <c r="C28" s="2" t="s">
        <v>645</v>
      </c>
      <c r="D28" s="2" t="str">
        <f t="shared" si="0"/>
        <v>RIKEN_KD_series1_RUNX1_lot5_RNA_Hyb</v>
      </c>
      <c r="E28" t="s">
        <v>663</v>
      </c>
      <c r="F28" t="s">
        <v>777</v>
      </c>
      <c r="G28" t="s">
        <v>652</v>
      </c>
      <c r="H28" s="2" t="s">
        <v>785</v>
      </c>
      <c r="I28" s="2" t="s">
        <v>334</v>
      </c>
      <c r="J28" s="15" t="str">
        <f t="shared" si="1"/>
        <v>RIKEN_KD_series1_RUNX1_lot5_RNA_Hyb.txt</v>
      </c>
      <c r="K28" t="s">
        <v>672</v>
      </c>
      <c r="L28" t="s">
        <v>2556</v>
      </c>
      <c r="M28" t="s">
        <v>978</v>
      </c>
      <c r="N28" t="str">
        <f>CONCATENATE("RIKEN_KD_series1_NegCon_",'SDRF-Study-KDseries1'!F28,"_RNA_Hyb")</f>
        <v>RIKEN_KD_series1_NegCon_lot5_RNA_Hyb</v>
      </c>
      <c r="O28" t="s">
        <v>2539</v>
      </c>
      <c r="P28" t="s">
        <v>2693</v>
      </c>
    </row>
    <row r="29" spans="1:16">
      <c r="A29" t="s">
        <v>529</v>
      </c>
      <c r="B29" s="2" t="s">
        <v>704</v>
      </c>
      <c r="C29" s="2" t="s">
        <v>645</v>
      </c>
      <c r="D29" s="2" t="str">
        <f t="shared" si="0"/>
        <v>RIKEN_KD_series1_GFI1_lot1_RNA_Hyb</v>
      </c>
      <c r="E29" t="s">
        <v>663</v>
      </c>
      <c r="F29" t="s">
        <v>777</v>
      </c>
      <c r="G29" t="s">
        <v>652</v>
      </c>
      <c r="H29" s="2" t="s">
        <v>785</v>
      </c>
      <c r="I29" s="2" t="s">
        <v>334</v>
      </c>
      <c r="J29" s="15" t="str">
        <f t="shared" si="1"/>
        <v>RIKEN_KD_series1_GFI1_lot1_RNA_Hyb.txt</v>
      </c>
      <c r="K29" t="s">
        <v>672</v>
      </c>
      <c r="L29" t="s">
        <v>2556</v>
      </c>
      <c r="M29" t="s">
        <v>978</v>
      </c>
      <c r="N29" t="str">
        <f>CONCATENATE("RIKEN_KD_series1_NegCon_",'SDRF-Study-KDseries1'!F29,"_RNA_Hyb")</f>
        <v>RIKEN_KD_series1_NegCon_lot1_RNA_Hyb</v>
      </c>
      <c r="O29" t="s">
        <v>2539</v>
      </c>
      <c r="P29" t="s">
        <v>2693</v>
      </c>
    </row>
    <row r="30" spans="1:16">
      <c r="A30" t="s">
        <v>404</v>
      </c>
      <c r="B30" s="2" t="s">
        <v>704</v>
      </c>
      <c r="C30" s="2" t="s">
        <v>645</v>
      </c>
      <c r="D30" s="2" t="str">
        <f t="shared" si="0"/>
        <v>RIKEN_KD_series1_GFI1_lot2_RNA_Hyb</v>
      </c>
      <c r="E30" t="s">
        <v>663</v>
      </c>
      <c r="F30" t="s">
        <v>777</v>
      </c>
      <c r="G30" t="s">
        <v>652</v>
      </c>
      <c r="H30" s="2" t="s">
        <v>785</v>
      </c>
      <c r="I30" s="2" t="s">
        <v>334</v>
      </c>
      <c r="J30" s="15" t="str">
        <f t="shared" si="1"/>
        <v>RIKEN_KD_series1_GFI1_lot2_RNA_Hyb.txt</v>
      </c>
      <c r="K30" t="s">
        <v>672</v>
      </c>
      <c r="L30" t="s">
        <v>2556</v>
      </c>
      <c r="M30" t="s">
        <v>978</v>
      </c>
      <c r="N30" t="str">
        <f>CONCATENATE("RIKEN_KD_series1_NegCon_",'SDRF-Study-KDseries1'!F30,"_RNA_Hyb")</f>
        <v>RIKEN_KD_series1_NegCon_lot2_RNA_Hyb</v>
      </c>
      <c r="O30" t="s">
        <v>2539</v>
      </c>
      <c r="P30" t="s">
        <v>2693</v>
      </c>
    </row>
    <row r="31" spans="1:16">
      <c r="A31" t="s">
        <v>405</v>
      </c>
      <c r="B31" s="2" t="s">
        <v>704</v>
      </c>
      <c r="C31" s="2" t="s">
        <v>645</v>
      </c>
      <c r="D31" s="2" t="str">
        <f t="shared" si="0"/>
        <v>RIKEN_KD_series1_GFI1_lot5_RNA_Hyb</v>
      </c>
      <c r="E31" t="s">
        <v>663</v>
      </c>
      <c r="F31" t="s">
        <v>777</v>
      </c>
      <c r="G31" t="s">
        <v>652</v>
      </c>
      <c r="H31" s="2" t="s">
        <v>785</v>
      </c>
      <c r="I31" s="2" t="s">
        <v>334</v>
      </c>
      <c r="J31" s="15" t="str">
        <f t="shared" si="1"/>
        <v>RIKEN_KD_series1_GFI1_lot5_RNA_Hyb.txt</v>
      </c>
      <c r="K31" t="s">
        <v>672</v>
      </c>
      <c r="L31" t="s">
        <v>2556</v>
      </c>
      <c r="M31" t="s">
        <v>978</v>
      </c>
      <c r="N31" t="str">
        <f>CONCATENATE("RIKEN_KD_series1_NegCon_",'SDRF-Study-KDseries1'!F31,"_RNA_Hyb")</f>
        <v>RIKEN_KD_series1_NegCon_lot5_RNA_Hyb</v>
      </c>
      <c r="O31" t="s">
        <v>2539</v>
      </c>
      <c r="P31" t="s">
        <v>2693</v>
      </c>
    </row>
    <row r="32" spans="1:16">
      <c r="A32" t="s">
        <v>2595</v>
      </c>
      <c r="B32" s="2" t="s">
        <v>704</v>
      </c>
      <c r="C32" s="2" t="s">
        <v>645</v>
      </c>
      <c r="D32" s="2" t="str">
        <f t="shared" si="0"/>
        <v>RIKEN_KD_series1_BMI1_lot1_RNA_Hyb</v>
      </c>
      <c r="E32" t="s">
        <v>663</v>
      </c>
      <c r="F32" t="s">
        <v>777</v>
      </c>
      <c r="G32" t="s">
        <v>652</v>
      </c>
      <c r="H32" s="2" t="s">
        <v>785</v>
      </c>
      <c r="I32" s="2" t="s">
        <v>334</v>
      </c>
      <c r="J32" s="15" t="str">
        <f t="shared" si="1"/>
        <v>RIKEN_KD_series1_BMI1_lot1_RNA_Hyb.txt</v>
      </c>
      <c r="K32" t="s">
        <v>672</v>
      </c>
      <c r="L32" t="s">
        <v>2556</v>
      </c>
      <c r="M32" t="s">
        <v>978</v>
      </c>
      <c r="N32" t="str">
        <f>CONCATENATE("RIKEN_KD_series1_NegCon_",'SDRF-Study-KDseries1'!F32,"_RNA_Hyb")</f>
        <v>RIKEN_KD_series1_NegCon_lot1_RNA_Hyb</v>
      </c>
      <c r="O32" t="s">
        <v>2539</v>
      </c>
      <c r="P32" t="s">
        <v>2693</v>
      </c>
    </row>
    <row r="33" spans="1:16">
      <c r="A33" t="s">
        <v>2472</v>
      </c>
      <c r="B33" s="2" t="s">
        <v>704</v>
      </c>
      <c r="C33" s="2" t="s">
        <v>645</v>
      </c>
      <c r="D33" s="2" t="str">
        <f t="shared" si="0"/>
        <v>RIKEN_KD_series1_BMI1_lot3_RNA_Hyb</v>
      </c>
      <c r="E33" t="s">
        <v>663</v>
      </c>
      <c r="F33" t="s">
        <v>777</v>
      </c>
      <c r="G33" t="s">
        <v>652</v>
      </c>
      <c r="H33" s="2" t="s">
        <v>785</v>
      </c>
      <c r="I33" s="2" t="s">
        <v>334</v>
      </c>
      <c r="J33" s="15" t="str">
        <f t="shared" si="1"/>
        <v>RIKEN_KD_series1_BMI1_lot3_RNA_Hyb.txt</v>
      </c>
      <c r="K33" t="s">
        <v>672</v>
      </c>
      <c r="L33" t="s">
        <v>2556</v>
      </c>
      <c r="M33" t="s">
        <v>994</v>
      </c>
      <c r="N33" t="str">
        <f>CONCATENATE("RIKEN_KD_series1_NegCon_",'SDRF-Study-KDseries1'!F33,"_RNA_Hyb")</f>
        <v>RIKEN_KD_series1_NegCon_lot3_RNA_Hyb</v>
      </c>
      <c r="O33" t="s">
        <v>2539</v>
      </c>
      <c r="P33" t="s">
        <v>2693</v>
      </c>
    </row>
    <row r="34" spans="1:16">
      <c r="A34" t="s">
        <v>2473</v>
      </c>
      <c r="B34" s="2" t="s">
        <v>704</v>
      </c>
      <c r="C34" s="2" t="s">
        <v>645</v>
      </c>
      <c r="D34" s="2" t="str">
        <f t="shared" ref="D34:D65" si="2">CONCATENATE(A34,"_Hyb")</f>
        <v>RIKEN_KD_series1_BMI1_lot5_RNA_Hyb</v>
      </c>
      <c r="E34" t="s">
        <v>663</v>
      </c>
      <c r="F34" t="s">
        <v>777</v>
      </c>
      <c r="G34" t="s">
        <v>652</v>
      </c>
      <c r="H34" s="2" t="s">
        <v>785</v>
      </c>
      <c r="I34" s="2" t="s">
        <v>334</v>
      </c>
      <c r="J34" s="15" t="str">
        <f t="shared" ref="J34:J65" si="3">CONCATENATE(D34,".txt")</f>
        <v>RIKEN_KD_series1_BMI1_lot5_RNA_Hyb.txt</v>
      </c>
      <c r="K34" t="s">
        <v>672</v>
      </c>
      <c r="L34" t="s">
        <v>2556</v>
      </c>
      <c r="M34" t="s">
        <v>978</v>
      </c>
      <c r="N34" t="str">
        <f>CONCATENATE("RIKEN_KD_series1_NegCon_",'SDRF-Study-KDseries1'!F34,"_RNA_Hyb")</f>
        <v>RIKEN_KD_series1_NegCon_lot5_RNA_Hyb</v>
      </c>
      <c r="O34" t="s">
        <v>2539</v>
      </c>
      <c r="P34" t="s">
        <v>2693</v>
      </c>
    </row>
    <row r="35" spans="1:16">
      <c r="A35" t="s">
        <v>643</v>
      </c>
      <c r="B35" s="2" t="s">
        <v>704</v>
      </c>
      <c r="C35" s="2" t="s">
        <v>645</v>
      </c>
      <c r="D35" s="2" t="str">
        <f t="shared" si="2"/>
        <v>RIKEN_KD_series1_CEBPA_lot1_RNA_Hyb</v>
      </c>
      <c r="E35" t="s">
        <v>663</v>
      </c>
      <c r="F35" t="s">
        <v>777</v>
      </c>
      <c r="G35" t="s">
        <v>652</v>
      </c>
      <c r="H35" s="2" t="s">
        <v>785</v>
      </c>
      <c r="I35" s="2" t="s">
        <v>334</v>
      </c>
      <c r="J35" s="15" t="str">
        <f t="shared" si="3"/>
        <v>RIKEN_KD_series1_CEBPA_lot1_RNA_Hyb.txt</v>
      </c>
      <c r="K35" t="s">
        <v>672</v>
      </c>
      <c r="L35" t="s">
        <v>2556</v>
      </c>
      <c r="M35" t="s">
        <v>978</v>
      </c>
      <c r="N35" t="str">
        <f>CONCATENATE("RIKEN_KD_series1_NegCon_",'SDRF-Study-KDseries1'!F35,"_RNA_Hyb")</f>
        <v>RIKEN_KD_series1_NegCon_lot1_RNA_Hyb</v>
      </c>
      <c r="O35" t="s">
        <v>2539</v>
      </c>
      <c r="P35" t="s">
        <v>2693</v>
      </c>
    </row>
    <row r="36" spans="1:16">
      <c r="A36" t="s">
        <v>644</v>
      </c>
      <c r="B36" s="2" t="s">
        <v>704</v>
      </c>
      <c r="C36" s="2" t="s">
        <v>645</v>
      </c>
      <c r="D36" s="2" t="str">
        <f t="shared" si="2"/>
        <v>RIKEN_KD_series1_CEBPA_lot2_RNA_Hyb</v>
      </c>
      <c r="E36" t="s">
        <v>663</v>
      </c>
      <c r="F36" t="s">
        <v>777</v>
      </c>
      <c r="G36" t="s">
        <v>652</v>
      </c>
      <c r="H36" s="2" t="s">
        <v>785</v>
      </c>
      <c r="I36" s="2" t="s">
        <v>334</v>
      </c>
      <c r="J36" s="15" t="str">
        <f t="shared" si="3"/>
        <v>RIKEN_KD_series1_CEBPA_lot2_RNA_Hyb.txt</v>
      </c>
      <c r="K36" t="s">
        <v>672</v>
      </c>
      <c r="L36" t="s">
        <v>2556</v>
      </c>
      <c r="M36" t="s">
        <v>978</v>
      </c>
      <c r="N36" t="str">
        <f>CONCATENATE("RIKEN_KD_series1_NegCon_",'SDRF-Study-KDseries1'!F36,"_RNA_Hyb")</f>
        <v>RIKEN_KD_series1_NegCon_lot2_RNA_Hyb</v>
      </c>
      <c r="O36" t="s">
        <v>2539</v>
      </c>
      <c r="P36" t="s">
        <v>2693</v>
      </c>
    </row>
    <row r="37" spans="1:16">
      <c r="A37" t="s">
        <v>464</v>
      </c>
      <c r="B37" s="2" t="s">
        <v>704</v>
      </c>
      <c r="C37" s="2" t="s">
        <v>645</v>
      </c>
      <c r="D37" s="2" t="str">
        <f t="shared" si="2"/>
        <v>RIKEN_KD_series1_CEBPA_lot5_RNA_Hyb</v>
      </c>
      <c r="E37" t="s">
        <v>663</v>
      </c>
      <c r="F37" t="s">
        <v>777</v>
      </c>
      <c r="G37" t="s">
        <v>652</v>
      </c>
      <c r="H37" s="2" t="s">
        <v>785</v>
      </c>
      <c r="I37" s="2" t="s">
        <v>334</v>
      </c>
      <c r="J37" s="15" t="str">
        <f t="shared" si="3"/>
        <v>RIKEN_KD_series1_CEBPA_lot5_RNA_Hyb.txt</v>
      </c>
      <c r="K37" t="s">
        <v>672</v>
      </c>
      <c r="L37" t="s">
        <v>2556</v>
      </c>
      <c r="M37" t="s">
        <v>978</v>
      </c>
      <c r="N37" t="str">
        <f>CONCATENATE("RIKEN_KD_series1_NegCon_",'SDRF-Study-KDseries1'!F37,"_RNA_Hyb")</f>
        <v>RIKEN_KD_series1_NegCon_lot5_RNA_Hyb</v>
      </c>
      <c r="O37" t="s">
        <v>2539</v>
      </c>
      <c r="P37" t="s">
        <v>2693</v>
      </c>
    </row>
    <row r="38" spans="1:16">
      <c r="A38" t="s">
        <v>554</v>
      </c>
      <c r="B38" s="2" t="s">
        <v>704</v>
      </c>
      <c r="C38" s="2" t="s">
        <v>645</v>
      </c>
      <c r="D38" s="2" t="str">
        <f t="shared" si="2"/>
        <v>RIKEN_KD_series1_CEBPG_lot1_RNA_Hyb</v>
      </c>
      <c r="E38" t="s">
        <v>663</v>
      </c>
      <c r="F38" t="s">
        <v>777</v>
      </c>
      <c r="G38" t="s">
        <v>652</v>
      </c>
      <c r="H38" s="2" t="s">
        <v>785</v>
      </c>
      <c r="I38" s="2" t="s">
        <v>334</v>
      </c>
      <c r="J38" s="15" t="str">
        <f t="shared" si="3"/>
        <v>RIKEN_KD_series1_CEBPG_lot1_RNA_Hyb.txt</v>
      </c>
      <c r="K38" t="s">
        <v>672</v>
      </c>
      <c r="L38" t="s">
        <v>2556</v>
      </c>
      <c r="M38" t="s">
        <v>978</v>
      </c>
      <c r="N38" t="str">
        <f>CONCATENATE("RIKEN_KD_series1_NegCon_",'SDRF-Study-KDseries1'!F38,"_RNA_Hyb")</f>
        <v>RIKEN_KD_series1_NegCon_lot1_RNA_Hyb</v>
      </c>
      <c r="O38" t="s">
        <v>2539</v>
      </c>
      <c r="P38" t="s">
        <v>2693</v>
      </c>
    </row>
    <row r="39" spans="1:16">
      <c r="A39" t="s">
        <v>555</v>
      </c>
      <c r="B39" s="2" t="s">
        <v>704</v>
      </c>
      <c r="C39" s="2" t="s">
        <v>645</v>
      </c>
      <c r="D39" s="2" t="str">
        <f t="shared" si="2"/>
        <v>RIKEN_KD_series1_CEBPG_lot2_RNA_Hyb</v>
      </c>
      <c r="E39" t="s">
        <v>663</v>
      </c>
      <c r="F39" t="s">
        <v>777</v>
      </c>
      <c r="G39" t="s">
        <v>652</v>
      </c>
      <c r="H39" s="2" t="s">
        <v>785</v>
      </c>
      <c r="I39" s="2" t="s">
        <v>334</v>
      </c>
      <c r="J39" s="15" t="str">
        <f t="shared" si="3"/>
        <v>RIKEN_KD_series1_CEBPG_lot2_RNA_Hyb.txt</v>
      </c>
      <c r="K39" t="s">
        <v>672</v>
      </c>
      <c r="L39" t="s">
        <v>2556</v>
      </c>
      <c r="M39" t="s">
        <v>978</v>
      </c>
      <c r="N39" t="str">
        <f>CONCATENATE("RIKEN_KD_series1_NegCon_",'SDRF-Study-KDseries1'!F39,"_RNA_Hyb")</f>
        <v>RIKEN_KD_series1_NegCon_lot2_RNA_Hyb</v>
      </c>
      <c r="O39" t="s">
        <v>2539</v>
      </c>
      <c r="P39" t="s">
        <v>2693</v>
      </c>
    </row>
    <row r="40" spans="1:16">
      <c r="A40" t="s">
        <v>556</v>
      </c>
      <c r="B40" s="2" t="s">
        <v>704</v>
      </c>
      <c r="C40" s="2" t="s">
        <v>645</v>
      </c>
      <c r="D40" s="2" t="str">
        <f t="shared" si="2"/>
        <v>RIKEN_KD_series1_CEBPG_lot5_RNA_Hyb</v>
      </c>
      <c r="E40" t="s">
        <v>663</v>
      </c>
      <c r="F40" t="s">
        <v>777</v>
      </c>
      <c r="G40" t="s">
        <v>652</v>
      </c>
      <c r="H40" s="2" t="s">
        <v>785</v>
      </c>
      <c r="I40" s="2" t="s">
        <v>334</v>
      </c>
      <c r="J40" s="15" t="str">
        <f t="shared" si="3"/>
        <v>RIKEN_KD_series1_CEBPG_lot5_RNA_Hyb.txt</v>
      </c>
      <c r="K40" t="s">
        <v>672</v>
      </c>
      <c r="L40" t="s">
        <v>2556</v>
      </c>
      <c r="M40" t="s">
        <v>978</v>
      </c>
      <c r="N40" t="str">
        <f>CONCATENATE("RIKEN_KD_series1_NegCon_",'SDRF-Study-KDseries1'!F40,"_RNA_Hyb")</f>
        <v>RIKEN_KD_series1_NegCon_lot5_RNA_Hyb</v>
      </c>
      <c r="O40" t="s">
        <v>2539</v>
      </c>
      <c r="P40" t="s">
        <v>2693</v>
      </c>
    </row>
    <row r="41" spans="1:16">
      <c r="A41" t="s">
        <v>557</v>
      </c>
      <c r="B41" s="2" t="s">
        <v>704</v>
      </c>
      <c r="C41" s="2" t="s">
        <v>645</v>
      </c>
      <c r="D41" s="2" t="str">
        <f t="shared" si="2"/>
        <v>RIKEN_KD_series1_CEBPD_lot1_RNA_Hyb</v>
      </c>
      <c r="E41" t="s">
        <v>663</v>
      </c>
      <c r="F41" t="s">
        <v>777</v>
      </c>
      <c r="G41" t="s">
        <v>652</v>
      </c>
      <c r="H41" s="2" t="s">
        <v>785</v>
      </c>
      <c r="I41" s="2" t="s">
        <v>334</v>
      </c>
      <c r="J41" s="15" t="str">
        <f t="shared" si="3"/>
        <v>RIKEN_KD_series1_CEBPD_lot1_RNA_Hyb.txt</v>
      </c>
      <c r="K41" t="s">
        <v>672</v>
      </c>
      <c r="L41" t="s">
        <v>2556</v>
      </c>
      <c r="M41" t="s">
        <v>978</v>
      </c>
      <c r="N41" t="str">
        <f>CONCATENATE("RIKEN_KD_series1_NegCon_",'SDRF-Study-KDseries1'!F41,"_RNA_Hyb")</f>
        <v>RIKEN_KD_series1_NegCon_lot1_RNA_Hyb</v>
      </c>
      <c r="O41" t="s">
        <v>2539</v>
      </c>
      <c r="P41" t="s">
        <v>2693</v>
      </c>
    </row>
    <row r="42" spans="1:16">
      <c r="A42" t="s">
        <v>558</v>
      </c>
      <c r="B42" s="2" t="s">
        <v>704</v>
      </c>
      <c r="C42" s="2" t="s">
        <v>645</v>
      </c>
      <c r="D42" s="2" t="str">
        <f t="shared" si="2"/>
        <v>RIKEN_KD_series1_CEBPD_lot2_RNA_Hyb</v>
      </c>
      <c r="E42" t="s">
        <v>663</v>
      </c>
      <c r="F42" t="s">
        <v>777</v>
      </c>
      <c r="G42" t="s">
        <v>652</v>
      </c>
      <c r="H42" s="2" t="s">
        <v>785</v>
      </c>
      <c r="I42" s="2" t="s">
        <v>334</v>
      </c>
      <c r="J42" s="15" t="str">
        <f t="shared" si="3"/>
        <v>RIKEN_KD_series1_CEBPD_lot2_RNA_Hyb.txt</v>
      </c>
      <c r="K42" t="s">
        <v>672</v>
      </c>
      <c r="L42" t="s">
        <v>2556</v>
      </c>
      <c r="M42" t="s">
        <v>978</v>
      </c>
      <c r="N42" t="str">
        <f>CONCATENATE("RIKEN_KD_series1_NegCon_",'SDRF-Study-KDseries1'!F42,"_RNA_Hyb")</f>
        <v>RIKEN_KD_series1_NegCon_lot2_RNA_Hyb</v>
      </c>
      <c r="O42" t="s">
        <v>2539</v>
      </c>
      <c r="P42" t="s">
        <v>2693</v>
      </c>
    </row>
    <row r="43" spans="1:16">
      <c r="A43" t="s">
        <v>575</v>
      </c>
      <c r="B43" s="2" t="s">
        <v>704</v>
      </c>
      <c r="C43" s="2" t="s">
        <v>645</v>
      </c>
      <c r="D43" s="2" t="str">
        <f t="shared" si="2"/>
        <v>RIKEN_KD_series1_CEBPD_lot3_RNA_Hyb</v>
      </c>
      <c r="E43" t="s">
        <v>663</v>
      </c>
      <c r="F43" t="s">
        <v>777</v>
      </c>
      <c r="G43" t="s">
        <v>652</v>
      </c>
      <c r="H43" s="2" t="s">
        <v>785</v>
      </c>
      <c r="I43" s="2" t="s">
        <v>334</v>
      </c>
      <c r="J43" s="15" t="str">
        <f t="shared" si="3"/>
        <v>RIKEN_KD_series1_CEBPD_lot3_RNA_Hyb.txt</v>
      </c>
      <c r="K43" t="s">
        <v>672</v>
      </c>
      <c r="L43" t="s">
        <v>2556</v>
      </c>
      <c r="M43" t="s">
        <v>978</v>
      </c>
      <c r="N43" t="str">
        <f>CONCATENATE("RIKEN_KD_series1_NegCon_",'SDRF-Study-KDseries1'!F43,"_RNA_Hyb")</f>
        <v>RIKEN_KD_series1_NegCon_lot3_RNA_Hyb</v>
      </c>
      <c r="O43" t="s">
        <v>2539</v>
      </c>
      <c r="P43" t="s">
        <v>2693</v>
      </c>
    </row>
    <row r="44" spans="1:16">
      <c r="A44" t="s">
        <v>506</v>
      </c>
      <c r="B44" s="2" t="s">
        <v>704</v>
      </c>
      <c r="C44" s="2" t="s">
        <v>645</v>
      </c>
      <c r="D44" s="2" t="str">
        <f t="shared" si="2"/>
        <v>RIKEN_KD_series1_ZNF238_lot1_RNA_Hyb</v>
      </c>
      <c r="E44" t="s">
        <v>663</v>
      </c>
      <c r="F44" t="s">
        <v>777</v>
      </c>
      <c r="G44" t="s">
        <v>652</v>
      </c>
      <c r="H44" s="2" t="s">
        <v>785</v>
      </c>
      <c r="I44" s="2" t="s">
        <v>334</v>
      </c>
      <c r="J44" s="15" t="str">
        <f t="shared" si="3"/>
        <v>RIKEN_KD_series1_ZNF238_lot1_RNA_Hyb.txt</v>
      </c>
      <c r="K44" t="s">
        <v>672</v>
      </c>
      <c r="L44" t="s">
        <v>2556</v>
      </c>
      <c r="M44" t="s">
        <v>978</v>
      </c>
      <c r="N44" t="str">
        <f>CONCATENATE("RIKEN_KD_series1_NegCon_",'SDRF-Study-KDseries1'!F44,"_RNA_Hyb")</f>
        <v>RIKEN_KD_series1_NegCon_lot1_RNA_Hyb</v>
      </c>
      <c r="O44" t="s">
        <v>2539</v>
      </c>
      <c r="P44" t="s">
        <v>2693</v>
      </c>
    </row>
    <row r="45" spans="1:16">
      <c r="A45" t="s">
        <v>569</v>
      </c>
      <c r="B45" s="2" t="s">
        <v>704</v>
      </c>
      <c r="C45" s="2" t="s">
        <v>645</v>
      </c>
      <c r="D45" s="2" t="str">
        <f t="shared" si="2"/>
        <v>RIKEN_KD_series1_ZNF238_lot3_RNA_Hyb</v>
      </c>
      <c r="E45" t="s">
        <v>663</v>
      </c>
      <c r="F45" t="s">
        <v>777</v>
      </c>
      <c r="G45" t="s">
        <v>652</v>
      </c>
      <c r="H45" s="2" t="s">
        <v>785</v>
      </c>
      <c r="I45" s="2" t="s">
        <v>334</v>
      </c>
      <c r="J45" s="15" t="str">
        <f t="shared" si="3"/>
        <v>RIKEN_KD_series1_ZNF238_lot3_RNA_Hyb.txt</v>
      </c>
      <c r="K45" t="s">
        <v>672</v>
      </c>
      <c r="L45" t="s">
        <v>2556</v>
      </c>
      <c r="M45" t="s">
        <v>994</v>
      </c>
      <c r="N45" t="str">
        <f>CONCATENATE("RIKEN_KD_series1_NegCon_",'SDRF-Study-KDseries1'!F45,"_RNA_Hyb")</f>
        <v>RIKEN_KD_series1_NegCon_lot3_RNA_Hyb</v>
      </c>
      <c r="O45" t="s">
        <v>2539</v>
      </c>
      <c r="P45" t="s">
        <v>2693</v>
      </c>
    </row>
    <row r="46" spans="1:16">
      <c r="A46" t="s">
        <v>570</v>
      </c>
      <c r="B46" s="2" t="s">
        <v>704</v>
      </c>
      <c r="C46" s="2" t="s">
        <v>645</v>
      </c>
      <c r="D46" s="2" t="str">
        <f t="shared" si="2"/>
        <v>RIKEN_KD_series1_ZNF238_lot4_RNA_Hyb</v>
      </c>
      <c r="E46" t="s">
        <v>663</v>
      </c>
      <c r="F46" t="s">
        <v>777</v>
      </c>
      <c r="G46" t="s">
        <v>995</v>
      </c>
      <c r="H46" s="2" t="s">
        <v>1000</v>
      </c>
      <c r="I46" s="2" t="s">
        <v>975</v>
      </c>
      <c r="J46" s="15" t="str">
        <f t="shared" si="3"/>
        <v>RIKEN_KD_series1_ZNF238_lot4_RNA_Hyb.txt</v>
      </c>
      <c r="K46" t="s">
        <v>672</v>
      </c>
      <c r="L46" t="s">
        <v>2556</v>
      </c>
      <c r="M46" t="s">
        <v>888</v>
      </c>
      <c r="N46" t="str">
        <f>CONCATENATE("RIKEN_KD_series1_NegCon_",'SDRF-Study-KDseries1'!F46,"_RNA_Hyb")</f>
        <v>RIKEN_KD_series1_NegCon_lot4_RNA_Hyb</v>
      </c>
      <c r="O46" t="s">
        <v>2539</v>
      </c>
      <c r="P46" t="s">
        <v>2693</v>
      </c>
    </row>
    <row r="47" spans="1:16">
      <c r="A47" t="s">
        <v>572</v>
      </c>
      <c r="B47" s="2" t="s">
        <v>997</v>
      </c>
      <c r="C47" s="2" t="s">
        <v>996</v>
      </c>
      <c r="D47" s="2" t="str">
        <f t="shared" si="2"/>
        <v>RIKEN_KD_series1_UHRF1_lot1_RNA_Hyb</v>
      </c>
      <c r="E47" t="s">
        <v>663</v>
      </c>
      <c r="F47" t="s">
        <v>777</v>
      </c>
      <c r="G47" t="s">
        <v>995</v>
      </c>
      <c r="H47" s="2" t="s">
        <v>1000</v>
      </c>
      <c r="I47" s="2" t="s">
        <v>975</v>
      </c>
      <c r="J47" s="15" t="str">
        <f t="shared" si="3"/>
        <v>RIKEN_KD_series1_UHRF1_lot1_RNA_Hyb.txt</v>
      </c>
      <c r="K47" t="s">
        <v>672</v>
      </c>
      <c r="L47" t="s">
        <v>2556</v>
      </c>
      <c r="M47" t="s">
        <v>888</v>
      </c>
      <c r="N47" t="str">
        <f>CONCATENATE("RIKEN_KD_series1_NegCon_",'SDRF-Study-KDseries1'!F47,"_RNA_Hyb")</f>
        <v>RIKEN_KD_series1_NegCon_lot1_RNA_Hyb</v>
      </c>
      <c r="O47" t="s">
        <v>2539</v>
      </c>
      <c r="P47" t="s">
        <v>2693</v>
      </c>
    </row>
    <row r="48" spans="1:16">
      <c r="A48" t="s">
        <v>642</v>
      </c>
      <c r="B48" s="2" t="s">
        <v>997</v>
      </c>
      <c r="C48" s="2" t="s">
        <v>996</v>
      </c>
      <c r="D48" s="2" t="str">
        <f t="shared" si="2"/>
        <v>RIKEN_KD_series1_UHRF1_lot2_RNA_Hyb</v>
      </c>
      <c r="E48" t="s">
        <v>663</v>
      </c>
      <c r="F48" t="s">
        <v>777</v>
      </c>
      <c r="G48" t="s">
        <v>995</v>
      </c>
      <c r="H48" s="2" t="s">
        <v>1000</v>
      </c>
      <c r="I48" s="2" t="s">
        <v>975</v>
      </c>
      <c r="J48" s="15" t="str">
        <f t="shared" si="3"/>
        <v>RIKEN_KD_series1_UHRF1_lot2_RNA_Hyb.txt</v>
      </c>
      <c r="K48" t="s">
        <v>672</v>
      </c>
      <c r="L48" t="s">
        <v>2556</v>
      </c>
      <c r="M48" t="s">
        <v>888</v>
      </c>
      <c r="N48" t="str">
        <f>CONCATENATE("RIKEN_KD_series1_NegCon_",'SDRF-Study-KDseries1'!F48,"_RNA_Hyb")</f>
        <v>RIKEN_KD_series1_NegCon_lot2_RNA_Hyb</v>
      </c>
      <c r="O48" t="s">
        <v>2539</v>
      </c>
      <c r="P48" t="s">
        <v>2693</v>
      </c>
    </row>
    <row r="49" spans="1:16">
      <c r="A49" t="s">
        <v>390</v>
      </c>
      <c r="B49" s="2" t="s">
        <v>997</v>
      </c>
      <c r="C49" s="2" t="s">
        <v>996</v>
      </c>
      <c r="D49" s="2" t="str">
        <f t="shared" si="2"/>
        <v>RIKEN_KD_series1_UHRF1_lot5_RNA_Hyb</v>
      </c>
      <c r="E49" t="s">
        <v>663</v>
      </c>
      <c r="F49" t="s">
        <v>777</v>
      </c>
      <c r="G49" t="s">
        <v>995</v>
      </c>
      <c r="H49" s="2" t="s">
        <v>1000</v>
      </c>
      <c r="I49" s="2" t="s">
        <v>975</v>
      </c>
      <c r="J49" s="15" t="str">
        <f t="shared" si="3"/>
        <v>RIKEN_KD_series1_UHRF1_lot5_RNA_Hyb.txt</v>
      </c>
      <c r="K49" t="s">
        <v>672</v>
      </c>
      <c r="L49" t="s">
        <v>2556</v>
      </c>
      <c r="M49" t="s">
        <v>888</v>
      </c>
      <c r="N49" t="str">
        <f>CONCATENATE("RIKEN_KD_series1_NegCon_",'SDRF-Study-KDseries1'!F49,"_RNA_Hyb")</f>
        <v>RIKEN_KD_series1_NegCon_lot5_RNA_Hyb</v>
      </c>
      <c r="O49" t="s">
        <v>2539</v>
      </c>
      <c r="P49" t="s">
        <v>2693</v>
      </c>
    </row>
    <row r="50" spans="1:16">
      <c r="A50" t="s">
        <v>391</v>
      </c>
      <c r="B50" s="2" t="s">
        <v>997</v>
      </c>
      <c r="C50" s="2" t="s">
        <v>996</v>
      </c>
      <c r="D50" s="2" t="str">
        <f t="shared" si="2"/>
        <v>RIKEN_KD_series1_IRF8_lot1_RNA_Hyb</v>
      </c>
      <c r="E50" t="s">
        <v>663</v>
      </c>
      <c r="F50" t="s">
        <v>777</v>
      </c>
      <c r="G50" t="s">
        <v>995</v>
      </c>
      <c r="H50" s="2" t="s">
        <v>1000</v>
      </c>
      <c r="I50" s="2" t="s">
        <v>975</v>
      </c>
      <c r="J50" s="15" t="str">
        <f t="shared" si="3"/>
        <v>RIKEN_KD_series1_IRF8_lot1_RNA_Hyb.txt</v>
      </c>
      <c r="K50" t="s">
        <v>672</v>
      </c>
      <c r="L50" t="s">
        <v>2556</v>
      </c>
      <c r="M50" t="s">
        <v>888</v>
      </c>
      <c r="N50" t="str">
        <f>CONCATENATE("RIKEN_KD_series1_NegCon_",'SDRF-Study-KDseries1'!F50,"_RNA_Hyb")</f>
        <v>RIKEN_KD_series1_NegCon_lot1_RNA_Hyb</v>
      </c>
      <c r="O50" t="s">
        <v>2539</v>
      </c>
      <c r="P50" t="s">
        <v>2693</v>
      </c>
    </row>
    <row r="51" spans="1:16">
      <c r="A51" t="s">
        <v>392</v>
      </c>
      <c r="B51" s="2" t="s">
        <v>997</v>
      </c>
      <c r="C51" s="2" t="s">
        <v>996</v>
      </c>
      <c r="D51" s="2" t="str">
        <f t="shared" si="2"/>
        <v>RIKEN_KD_series1_IRF8_lot2_RNA_Hyb</v>
      </c>
      <c r="E51" t="s">
        <v>663</v>
      </c>
      <c r="F51" t="s">
        <v>777</v>
      </c>
      <c r="G51" t="s">
        <v>995</v>
      </c>
      <c r="H51" s="2" t="s">
        <v>1000</v>
      </c>
      <c r="I51" s="2" t="s">
        <v>975</v>
      </c>
      <c r="J51" s="15" t="str">
        <f t="shared" si="3"/>
        <v>RIKEN_KD_series1_IRF8_lot2_RNA_Hyb.txt</v>
      </c>
      <c r="K51" t="s">
        <v>672</v>
      </c>
      <c r="L51" t="s">
        <v>2556</v>
      </c>
      <c r="M51" t="s">
        <v>888</v>
      </c>
      <c r="N51" t="str">
        <f>CONCATENATE("RIKEN_KD_series1_NegCon_",'SDRF-Study-KDseries1'!F51,"_RNA_Hyb")</f>
        <v>RIKEN_KD_series1_NegCon_lot2_RNA_Hyb</v>
      </c>
      <c r="O51" t="s">
        <v>2539</v>
      </c>
      <c r="P51" t="s">
        <v>2693</v>
      </c>
    </row>
    <row r="52" spans="1:16">
      <c r="A52" t="s">
        <v>393</v>
      </c>
      <c r="B52" s="2" t="s">
        <v>997</v>
      </c>
      <c r="C52" s="2" t="s">
        <v>996</v>
      </c>
      <c r="D52" s="2" t="str">
        <f t="shared" si="2"/>
        <v>RIKEN_KD_series1_IRF8_lot5_RNA_Hyb</v>
      </c>
      <c r="E52" t="s">
        <v>663</v>
      </c>
      <c r="F52" t="s">
        <v>777</v>
      </c>
      <c r="G52" t="s">
        <v>995</v>
      </c>
      <c r="H52" s="2" t="s">
        <v>1000</v>
      </c>
      <c r="I52" s="2" t="s">
        <v>975</v>
      </c>
      <c r="J52" s="15" t="str">
        <f t="shared" si="3"/>
        <v>RIKEN_KD_series1_IRF8_lot5_RNA_Hyb.txt</v>
      </c>
      <c r="K52" t="s">
        <v>672</v>
      </c>
      <c r="L52" t="s">
        <v>2556</v>
      </c>
      <c r="M52" t="s">
        <v>888</v>
      </c>
      <c r="N52" t="str">
        <f>CONCATENATE("RIKEN_KD_series1_NegCon_",'SDRF-Study-KDseries1'!F52,"_RNA_Hyb")</f>
        <v>RIKEN_KD_series1_NegCon_lot5_RNA_Hyb</v>
      </c>
      <c r="O52" t="s">
        <v>2539</v>
      </c>
      <c r="P52" t="s">
        <v>2693</v>
      </c>
    </row>
    <row r="53" spans="1:16">
      <c r="A53" t="s">
        <v>504</v>
      </c>
      <c r="B53" s="2" t="s">
        <v>997</v>
      </c>
      <c r="C53" s="2" t="s">
        <v>996</v>
      </c>
      <c r="D53" s="2" t="str">
        <f t="shared" si="2"/>
        <v>RIKEN_KD_series1_IRX3_lot1_RNA_Hyb</v>
      </c>
      <c r="E53" t="s">
        <v>663</v>
      </c>
      <c r="F53" t="s">
        <v>777</v>
      </c>
      <c r="G53" t="s">
        <v>995</v>
      </c>
      <c r="H53" s="2" t="s">
        <v>1000</v>
      </c>
      <c r="I53" s="2" t="s">
        <v>975</v>
      </c>
      <c r="J53" s="15" t="str">
        <f t="shared" si="3"/>
        <v>RIKEN_KD_series1_IRX3_lot1_RNA_Hyb.txt</v>
      </c>
      <c r="K53" t="s">
        <v>672</v>
      </c>
      <c r="L53" t="s">
        <v>2556</v>
      </c>
      <c r="M53" t="s">
        <v>888</v>
      </c>
      <c r="N53" t="str">
        <f>CONCATENATE("RIKEN_KD_series1_NegCon_",'SDRF-Study-KDseries1'!F53,"_RNA_Hyb")</f>
        <v>RIKEN_KD_series1_NegCon_lot1_RNA_Hyb</v>
      </c>
      <c r="O53" t="s">
        <v>2539</v>
      </c>
      <c r="P53" t="s">
        <v>2693</v>
      </c>
    </row>
    <row r="54" spans="1:16">
      <c r="A54" t="s">
        <v>590</v>
      </c>
      <c r="B54" s="2" t="s">
        <v>997</v>
      </c>
      <c r="C54" s="2" t="s">
        <v>996</v>
      </c>
      <c r="D54" s="2" t="str">
        <f t="shared" si="2"/>
        <v>RIKEN_KD_series1_IRX3_lot4_RNA_Hyb</v>
      </c>
      <c r="E54" t="s">
        <v>663</v>
      </c>
      <c r="F54" t="s">
        <v>777</v>
      </c>
      <c r="G54" t="s">
        <v>995</v>
      </c>
      <c r="H54" s="2" t="s">
        <v>1000</v>
      </c>
      <c r="I54" s="2" t="s">
        <v>975</v>
      </c>
      <c r="J54" s="15" t="str">
        <f t="shared" si="3"/>
        <v>RIKEN_KD_series1_IRX3_lot4_RNA_Hyb.txt</v>
      </c>
      <c r="K54" t="s">
        <v>672</v>
      </c>
      <c r="L54" t="s">
        <v>2556</v>
      </c>
      <c r="M54" t="s">
        <v>888</v>
      </c>
      <c r="N54" t="str">
        <f>CONCATENATE("RIKEN_KD_series1_NegCon_",'SDRF-Study-KDseries1'!F54,"_RNA_Hyb")</f>
        <v>RIKEN_KD_series1_NegCon_lot4_RNA_Hyb</v>
      </c>
      <c r="O54" t="s">
        <v>2539</v>
      </c>
      <c r="P54" t="s">
        <v>2693</v>
      </c>
    </row>
    <row r="55" spans="1:16">
      <c r="A55" t="s">
        <v>470</v>
      </c>
      <c r="B55" s="2" t="s">
        <v>997</v>
      </c>
      <c r="C55" s="2" t="s">
        <v>996</v>
      </c>
      <c r="D55" s="2" t="str">
        <f t="shared" si="2"/>
        <v>RIKEN_KD_series1_IRX3_lot5_RNA_Hyb</v>
      </c>
      <c r="E55" t="s">
        <v>663</v>
      </c>
      <c r="F55" t="s">
        <v>777</v>
      </c>
      <c r="G55" t="s">
        <v>995</v>
      </c>
      <c r="H55" s="2" t="s">
        <v>1000</v>
      </c>
      <c r="I55" s="2" t="s">
        <v>975</v>
      </c>
      <c r="J55" s="15" t="str">
        <f t="shared" si="3"/>
        <v>RIKEN_KD_series1_IRX3_lot5_RNA_Hyb.txt</v>
      </c>
      <c r="K55" t="s">
        <v>672</v>
      </c>
      <c r="L55" t="s">
        <v>2556</v>
      </c>
      <c r="M55" t="s">
        <v>888</v>
      </c>
      <c r="N55" t="str">
        <f>CONCATENATE("RIKEN_KD_series1_NegCon_",'SDRF-Study-KDseries1'!F55,"_RNA_Hyb")</f>
        <v>RIKEN_KD_series1_NegCon_lot5_RNA_Hyb</v>
      </c>
      <c r="O55" t="s">
        <v>2539</v>
      </c>
      <c r="P55" t="s">
        <v>2693</v>
      </c>
    </row>
    <row r="56" spans="1:16">
      <c r="A56" t="s">
        <v>471</v>
      </c>
      <c r="B56" s="2" t="s">
        <v>997</v>
      </c>
      <c r="C56" s="2" t="s">
        <v>996</v>
      </c>
      <c r="D56" s="2" t="str">
        <f t="shared" si="2"/>
        <v>RIKEN_KD_series1_YY1_lot1_RNA_Hyb</v>
      </c>
      <c r="E56" t="s">
        <v>663</v>
      </c>
      <c r="F56" t="s">
        <v>777</v>
      </c>
      <c r="G56" t="s">
        <v>995</v>
      </c>
      <c r="H56" s="2" t="s">
        <v>1000</v>
      </c>
      <c r="I56" s="2" t="s">
        <v>975</v>
      </c>
      <c r="J56" s="15" t="str">
        <f t="shared" si="3"/>
        <v>RIKEN_KD_series1_YY1_lot1_RNA_Hyb.txt</v>
      </c>
      <c r="K56" t="s">
        <v>672</v>
      </c>
      <c r="L56" t="s">
        <v>2556</v>
      </c>
      <c r="M56" t="s">
        <v>888</v>
      </c>
      <c r="N56" t="str">
        <f>CONCATENATE("RIKEN_KD_series1_NegCon_",'SDRF-Study-KDseries1'!F56,"_RNA_Hyb")</f>
        <v>RIKEN_KD_series1_NegCon_lot1_RNA_Hyb</v>
      </c>
      <c r="O56" t="s">
        <v>2539</v>
      </c>
      <c r="P56" t="s">
        <v>2693</v>
      </c>
    </row>
    <row r="57" spans="1:16">
      <c r="A57" t="s">
        <v>472</v>
      </c>
      <c r="B57" s="2" t="s">
        <v>997</v>
      </c>
      <c r="C57" s="2" t="s">
        <v>996</v>
      </c>
      <c r="D57" s="2" t="str">
        <f t="shared" si="2"/>
        <v>RIKEN_KD_series1_YY1_lot2_RNA_Hyb</v>
      </c>
      <c r="E57" t="s">
        <v>663</v>
      </c>
      <c r="F57" t="s">
        <v>777</v>
      </c>
      <c r="G57" t="s">
        <v>995</v>
      </c>
      <c r="H57" s="2" t="s">
        <v>1000</v>
      </c>
      <c r="I57" s="2" t="s">
        <v>975</v>
      </c>
      <c r="J57" s="15" t="str">
        <f t="shared" si="3"/>
        <v>RIKEN_KD_series1_YY1_lot2_RNA_Hyb.txt</v>
      </c>
      <c r="K57" t="s">
        <v>672</v>
      </c>
      <c r="L57" t="s">
        <v>2556</v>
      </c>
      <c r="M57" t="s">
        <v>998</v>
      </c>
      <c r="N57" t="str">
        <f>CONCATENATE("RIKEN_KD_series1_NegCon_",'SDRF-Study-KDseries1'!F57,"_RNA_Hyb")</f>
        <v>RIKEN_KD_series1_NegCon_lot2_RNA_Hyb</v>
      </c>
      <c r="O57" t="s">
        <v>2539</v>
      </c>
      <c r="P57" t="s">
        <v>2693</v>
      </c>
    </row>
    <row r="58" spans="1:16">
      <c r="A58" t="s">
        <v>473</v>
      </c>
      <c r="B58" s="2" t="s">
        <v>997</v>
      </c>
      <c r="C58" s="2" t="s">
        <v>996</v>
      </c>
      <c r="D58" s="2" t="str">
        <f t="shared" si="2"/>
        <v>RIKEN_KD_series1_YY1_lot4_RNA_Hyb</v>
      </c>
      <c r="E58" t="s">
        <v>663</v>
      </c>
      <c r="F58" t="s">
        <v>777</v>
      </c>
      <c r="G58" t="s">
        <v>995</v>
      </c>
      <c r="H58" s="2" t="s">
        <v>1000</v>
      </c>
      <c r="I58" s="2" t="s">
        <v>975</v>
      </c>
      <c r="J58" s="15" t="str">
        <f t="shared" si="3"/>
        <v>RIKEN_KD_series1_YY1_lot4_RNA_Hyb.txt</v>
      </c>
      <c r="K58" t="s">
        <v>672</v>
      </c>
      <c r="L58" t="s">
        <v>2556</v>
      </c>
      <c r="M58" t="s">
        <v>978</v>
      </c>
      <c r="N58" t="str">
        <f>CONCATENATE("RIKEN_KD_series1_NegCon_",'SDRF-Study-KDseries1'!F58,"_RNA_Hyb")</f>
        <v>RIKEN_KD_series1_NegCon_lot4_RNA_Hyb</v>
      </c>
      <c r="O58" t="s">
        <v>2539</v>
      </c>
      <c r="P58" t="s">
        <v>2693</v>
      </c>
    </row>
    <row r="59" spans="1:16">
      <c r="A59" t="s">
        <v>474</v>
      </c>
      <c r="B59" s="2" t="s">
        <v>997</v>
      </c>
      <c r="C59" s="2" t="s">
        <v>996</v>
      </c>
      <c r="D59" s="2" t="str">
        <f t="shared" si="2"/>
        <v>RIKEN_KD_series1_LMO2_lot1_RNA_Hyb</v>
      </c>
      <c r="E59" t="s">
        <v>663</v>
      </c>
      <c r="F59" t="s">
        <v>777</v>
      </c>
      <c r="G59" t="s">
        <v>995</v>
      </c>
      <c r="H59" s="2" t="s">
        <v>1000</v>
      </c>
      <c r="I59" s="2" t="s">
        <v>975</v>
      </c>
      <c r="J59" s="15" t="str">
        <f t="shared" si="3"/>
        <v>RIKEN_KD_series1_LMO2_lot1_RNA_Hyb.txt</v>
      </c>
      <c r="K59" t="s">
        <v>672</v>
      </c>
      <c r="L59" t="s">
        <v>2556</v>
      </c>
      <c r="M59" t="s">
        <v>978</v>
      </c>
      <c r="N59" t="str">
        <f>CONCATENATE("RIKEN_KD_series1_NegCon_",'SDRF-Study-KDseries1'!F59,"_RNA_Hyb")</f>
        <v>RIKEN_KD_series1_NegCon_lot1_RNA_Hyb</v>
      </c>
      <c r="O59" t="s">
        <v>2539</v>
      </c>
      <c r="P59" t="s">
        <v>2693</v>
      </c>
    </row>
    <row r="60" spans="1:16">
      <c r="A60" t="s">
        <v>475</v>
      </c>
      <c r="B60" s="2" t="s">
        <v>997</v>
      </c>
      <c r="C60" s="2" t="s">
        <v>996</v>
      </c>
      <c r="D60" s="2" t="str">
        <f t="shared" si="2"/>
        <v>RIKEN_KD_series1_LMO2_lot2_RNA_Hyb</v>
      </c>
      <c r="E60" t="s">
        <v>663</v>
      </c>
      <c r="F60" t="s">
        <v>777</v>
      </c>
      <c r="G60" t="s">
        <v>995</v>
      </c>
      <c r="H60" s="2" t="s">
        <v>1000</v>
      </c>
      <c r="I60" s="2" t="s">
        <v>975</v>
      </c>
      <c r="J60" s="15" t="str">
        <f t="shared" si="3"/>
        <v>RIKEN_KD_series1_LMO2_lot2_RNA_Hyb.txt</v>
      </c>
      <c r="K60" t="s">
        <v>672</v>
      </c>
      <c r="L60" t="s">
        <v>2556</v>
      </c>
      <c r="M60" t="s">
        <v>994</v>
      </c>
      <c r="N60" t="str">
        <f>CONCATENATE("RIKEN_KD_series1_NegCon_",'SDRF-Study-KDseries1'!F60,"_RNA_Hyb")</f>
        <v>RIKEN_KD_series1_NegCon_lot2_RNA_Hyb</v>
      </c>
      <c r="O60" t="s">
        <v>2539</v>
      </c>
      <c r="P60" t="s">
        <v>2693</v>
      </c>
    </row>
    <row r="61" spans="1:16">
      <c r="A61" t="s">
        <v>600</v>
      </c>
      <c r="B61" s="2" t="s">
        <v>997</v>
      </c>
      <c r="C61" s="2" t="s">
        <v>996</v>
      </c>
      <c r="D61" s="2" t="str">
        <f t="shared" si="2"/>
        <v>RIKEN_KD_series1_LMO2_lot5_RNA_Hyb</v>
      </c>
      <c r="E61" t="s">
        <v>663</v>
      </c>
      <c r="F61" t="s">
        <v>777</v>
      </c>
      <c r="G61" t="s">
        <v>995</v>
      </c>
      <c r="H61" s="2" t="s">
        <v>1000</v>
      </c>
      <c r="I61" s="2" t="s">
        <v>975</v>
      </c>
      <c r="J61" s="15" t="str">
        <f t="shared" si="3"/>
        <v>RIKEN_KD_series1_LMO2_lot5_RNA_Hyb.txt</v>
      </c>
      <c r="K61" t="s">
        <v>672</v>
      </c>
      <c r="L61" t="s">
        <v>2556</v>
      </c>
      <c r="M61" t="s">
        <v>994</v>
      </c>
      <c r="N61" t="str">
        <f>CONCATENATE("RIKEN_KD_series1_NegCon_",'SDRF-Study-KDseries1'!F61,"_RNA_Hyb")</f>
        <v>RIKEN_KD_series1_NegCon_lot5_RNA_Hyb</v>
      </c>
      <c r="O61" t="s">
        <v>2539</v>
      </c>
      <c r="P61" t="s">
        <v>2693</v>
      </c>
    </row>
    <row r="62" spans="1:16">
      <c r="A62" t="s">
        <v>601</v>
      </c>
      <c r="B62" s="2" t="s">
        <v>997</v>
      </c>
      <c r="C62" s="2" t="s">
        <v>996</v>
      </c>
      <c r="D62" s="2" t="str">
        <f t="shared" si="2"/>
        <v>RIKEN_KD_series1_CEBPB_lot2_RNA_Hyb</v>
      </c>
      <c r="E62" t="s">
        <v>663</v>
      </c>
      <c r="F62" t="s">
        <v>777</v>
      </c>
      <c r="G62" t="s">
        <v>995</v>
      </c>
      <c r="H62" s="2" t="s">
        <v>1000</v>
      </c>
      <c r="I62" s="2" t="s">
        <v>975</v>
      </c>
      <c r="J62" s="15" t="str">
        <f t="shared" si="3"/>
        <v>RIKEN_KD_series1_CEBPB_lot2_RNA_Hyb.txt</v>
      </c>
      <c r="K62" t="s">
        <v>672</v>
      </c>
      <c r="L62" t="s">
        <v>2556</v>
      </c>
      <c r="M62" t="s">
        <v>994</v>
      </c>
      <c r="N62" t="str">
        <f>CONCATENATE("RIKEN_KD_series1_NegCon_",'SDRF-Study-KDseries1'!F62,"_RNA_Hyb")</f>
        <v>RIKEN_KD_series1_NegCon_lot2_RNA_Hyb</v>
      </c>
      <c r="O62" t="s">
        <v>2539</v>
      </c>
      <c r="P62" t="s">
        <v>2693</v>
      </c>
    </row>
    <row r="63" spans="1:16">
      <c r="A63" t="s">
        <v>406</v>
      </c>
      <c r="B63" s="2" t="s">
        <v>997</v>
      </c>
      <c r="C63" s="2" t="s">
        <v>996</v>
      </c>
      <c r="D63" s="2" t="str">
        <f t="shared" si="2"/>
        <v>RIKEN_KD_series1_CEBPB_lot4_RNA_Hyb</v>
      </c>
      <c r="E63" t="s">
        <v>663</v>
      </c>
      <c r="F63" t="s">
        <v>777</v>
      </c>
      <c r="G63" t="s">
        <v>995</v>
      </c>
      <c r="H63" s="2" t="s">
        <v>1000</v>
      </c>
      <c r="I63" s="2" t="s">
        <v>975</v>
      </c>
      <c r="J63" s="15" t="str">
        <f t="shared" si="3"/>
        <v>RIKEN_KD_series1_CEBPB_lot4_RNA_Hyb.txt</v>
      </c>
      <c r="K63" t="s">
        <v>672</v>
      </c>
      <c r="L63" t="s">
        <v>2556</v>
      </c>
      <c r="M63" t="s">
        <v>994</v>
      </c>
      <c r="N63" t="str">
        <f>CONCATENATE("RIKEN_KD_series1_NegCon_",'SDRF-Study-KDseries1'!F63,"_RNA_Hyb")</f>
        <v>RIKEN_KD_series1_NegCon_lot4_RNA_Hyb</v>
      </c>
      <c r="O63" t="s">
        <v>2539</v>
      </c>
      <c r="P63" t="s">
        <v>2693</v>
      </c>
    </row>
    <row r="64" spans="1:16">
      <c r="A64" t="s">
        <v>407</v>
      </c>
      <c r="B64" s="2" t="s">
        <v>993</v>
      </c>
      <c r="C64" s="2" t="s">
        <v>992</v>
      </c>
      <c r="D64" s="2" t="str">
        <f t="shared" si="2"/>
        <v>RIKEN_KD_series1_CEBPB_lot5_RNA_Hyb</v>
      </c>
      <c r="E64" t="s">
        <v>663</v>
      </c>
      <c r="F64" t="s">
        <v>777</v>
      </c>
      <c r="G64" t="s">
        <v>652</v>
      </c>
      <c r="H64" s="2" t="s">
        <v>1000</v>
      </c>
      <c r="I64" s="2" t="s">
        <v>975</v>
      </c>
      <c r="J64" s="15" t="str">
        <f t="shared" si="3"/>
        <v>RIKEN_KD_series1_CEBPB_lot5_RNA_Hyb.txt</v>
      </c>
      <c r="K64" t="s">
        <v>672</v>
      </c>
      <c r="L64" t="s">
        <v>2556</v>
      </c>
      <c r="M64" t="s">
        <v>978</v>
      </c>
      <c r="N64" t="str">
        <f>CONCATENATE("RIKEN_KD_series1_NegCon_",'SDRF-Study-KDseries1'!F64,"_RNA_Hyb")</f>
        <v>RIKEN_KD_series1_NegCon_lot5_RNA_Hyb</v>
      </c>
      <c r="O64" t="s">
        <v>2539</v>
      </c>
      <c r="P64" t="s">
        <v>2693</v>
      </c>
    </row>
    <row r="65" spans="1:16">
      <c r="A65" t="s">
        <v>408</v>
      </c>
      <c r="B65" s="2" t="s">
        <v>704</v>
      </c>
      <c r="C65" s="2" t="s">
        <v>645</v>
      </c>
      <c r="D65" s="2" t="str">
        <f t="shared" si="2"/>
        <v>RIKEN_KD_series1_SPI1_lot1_RNA_Hyb</v>
      </c>
      <c r="E65" t="s">
        <v>663</v>
      </c>
      <c r="F65" t="s">
        <v>777</v>
      </c>
      <c r="G65" t="s">
        <v>652</v>
      </c>
      <c r="H65" s="2" t="s">
        <v>785</v>
      </c>
      <c r="I65" s="2" t="s">
        <v>334</v>
      </c>
      <c r="J65" s="15" t="str">
        <f t="shared" si="3"/>
        <v>RIKEN_KD_series1_SPI1_lot1_RNA_Hyb.txt</v>
      </c>
      <c r="K65" t="s">
        <v>672</v>
      </c>
      <c r="L65" t="s">
        <v>2556</v>
      </c>
      <c r="M65" t="s">
        <v>978</v>
      </c>
      <c r="N65" t="str">
        <f>CONCATENATE("RIKEN_KD_series1_NegCon_",'SDRF-Study-KDseries1'!F65,"_RNA_Hyb")</f>
        <v>RIKEN_KD_series1_NegCon_lot1_RNA_Hyb</v>
      </c>
      <c r="O65" t="s">
        <v>2539</v>
      </c>
      <c r="P65" t="s">
        <v>2693</v>
      </c>
    </row>
    <row r="66" spans="1:16">
      <c r="A66" t="s">
        <v>409</v>
      </c>
      <c r="B66" s="2" t="s">
        <v>704</v>
      </c>
      <c r="C66" s="2" t="s">
        <v>645</v>
      </c>
      <c r="D66" s="2" t="str">
        <f t="shared" ref="D66:D82" si="4">CONCATENATE(A66,"_Hyb")</f>
        <v>RIKEN_KD_series1_SPI1_lot2_RNA_Hyb</v>
      </c>
      <c r="E66" t="s">
        <v>663</v>
      </c>
      <c r="F66" t="s">
        <v>777</v>
      </c>
      <c r="G66" t="s">
        <v>652</v>
      </c>
      <c r="H66" s="2" t="s">
        <v>785</v>
      </c>
      <c r="I66" s="2" t="s">
        <v>334</v>
      </c>
      <c r="J66" s="15" t="str">
        <f t="shared" ref="J66:J82" si="5">CONCATENATE(D66,".txt")</f>
        <v>RIKEN_KD_series1_SPI1_lot2_RNA_Hyb.txt</v>
      </c>
      <c r="K66" t="s">
        <v>672</v>
      </c>
      <c r="L66" t="s">
        <v>2556</v>
      </c>
      <c r="M66" t="s">
        <v>978</v>
      </c>
      <c r="N66" t="str">
        <f>CONCATENATE("RIKEN_KD_series1_NegCon_",'SDRF-Study-KDseries1'!F66,"_RNA_Hyb")</f>
        <v>RIKEN_KD_series1_NegCon_lot2_RNA_Hyb</v>
      </c>
      <c r="O66" t="s">
        <v>2539</v>
      </c>
      <c r="P66" t="s">
        <v>2693</v>
      </c>
    </row>
    <row r="67" spans="1:16">
      <c r="A67" t="s">
        <v>536</v>
      </c>
      <c r="B67" s="2" t="s">
        <v>704</v>
      </c>
      <c r="C67" s="2" t="s">
        <v>645</v>
      </c>
      <c r="D67" s="2" t="str">
        <f t="shared" si="4"/>
        <v>RIKEN_KD_series1_SPI1_lot5_RNA_Hyb</v>
      </c>
      <c r="E67" t="s">
        <v>663</v>
      </c>
      <c r="F67" t="s">
        <v>777</v>
      </c>
      <c r="G67" t="s">
        <v>652</v>
      </c>
      <c r="H67" s="2" t="s">
        <v>785</v>
      </c>
      <c r="I67" s="2" t="s">
        <v>334</v>
      </c>
      <c r="J67" s="15" t="str">
        <f t="shared" si="5"/>
        <v>RIKEN_KD_series1_SPI1_lot5_RNA_Hyb.txt</v>
      </c>
      <c r="K67" t="s">
        <v>672</v>
      </c>
      <c r="L67" t="s">
        <v>2556</v>
      </c>
      <c r="M67" t="s">
        <v>978</v>
      </c>
      <c r="N67" t="str">
        <f>CONCATENATE("RIKEN_KD_series1_NegCon_",'SDRF-Study-KDseries1'!F67,"_RNA_Hyb")</f>
        <v>RIKEN_KD_series1_NegCon_lot5_RNA_Hyb</v>
      </c>
      <c r="O67" t="s">
        <v>2539</v>
      </c>
      <c r="P67" t="s">
        <v>2693</v>
      </c>
    </row>
    <row r="68" spans="1:16">
      <c r="A68" t="s">
        <v>537</v>
      </c>
      <c r="B68" s="2" t="s">
        <v>704</v>
      </c>
      <c r="C68" s="2" t="s">
        <v>645</v>
      </c>
      <c r="D68" s="2" t="str">
        <f t="shared" si="4"/>
        <v>RIKEN_KD_series1_SP1_lot1_RNA_Hyb</v>
      </c>
      <c r="E68" t="s">
        <v>663</v>
      </c>
      <c r="F68" t="s">
        <v>777</v>
      </c>
      <c r="G68" t="s">
        <v>652</v>
      </c>
      <c r="H68" s="2" t="s">
        <v>785</v>
      </c>
      <c r="I68" s="2" t="s">
        <v>334</v>
      </c>
      <c r="J68" s="15" t="str">
        <f t="shared" si="5"/>
        <v>RIKEN_KD_series1_SP1_lot1_RNA_Hyb.txt</v>
      </c>
      <c r="K68" t="s">
        <v>672</v>
      </c>
      <c r="L68" t="s">
        <v>2556</v>
      </c>
      <c r="M68" t="s">
        <v>978</v>
      </c>
      <c r="N68" t="str">
        <f>CONCATENATE("RIKEN_KD_series1_NegCon_",'SDRF-Study-KDseries1'!F68,"_RNA_Hyb")</f>
        <v>RIKEN_KD_series1_NegCon_lot1_RNA_Hyb</v>
      </c>
      <c r="O68" t="s">
        <v>2539</v>
      </c>
      <c r="P68" t="s">
        <v>2693</v>
      </c>
    </row>
    <row r="69" spans="1:16">
      <c r="A69" t="s">
        <v>553</v>
      </c>
      <c r="B69" s="2" t="s">
        <v>704</v>
      </c>
      <c r="C69" s="2" t="s">
        <v>645</v>
      </c>
      <c r="D69" s="2" t="str">
        <f t="shared" si="4"/>
        <v>RIKEN_KD_series1_SP1_lot2_RNA_Hyb</v>
      </c>
      <c r="E69" t="s">
        <v>663</v>
      </c>
      <c r="F69" t="s">
        <v>777</v>
      </c>
      <c r="G69" t="s">
        <v>652</v>
      </c>
      <c r="H69" s="2" t="s">
        <v>785</v>
      </c>
      <c r="I69" s="2" t="s">
        <v>334</v>
      </c>
      <c r="J69" s="15" t="str">
        <f t="shared" si="5"/>
        <v>RIKEN_KD_series1_SP1_lot2_RNA_Hyb.txt</v>
      </c>
      <c r="K69" t="s">
        <v>672</v>
      </c>
      <c r="L69" t="s">
        <v>2556</v>
      </c>
      <c r="M69" t="s">
        <v>978</v>
      </c>
      <c r="N69" t="str">
        <f>CONCATENATE("RIKEN_KD_series1_NegCon_",'SDRF-Study-KDseries1'!F69,"_RNA_Hyb")</f>
        <v>RIKEN_KD_series1_NegCon_lot2_RNA_Hyb</v>
      </c>
      <c r="O69" t="s">
        <v>2539</v>
      </c>
      <c r="P69" t="s">
        <v>2693</v>
      </c>
    </row>
    <row r="70" spans="1:16">
      <c r="A70" t="s">
        <v>619</v>
      </c>
      <c r="B70" s="2" t="s">
        <v>704</v>
      </c>
      <c r="C70" s="2" t="s">
        <v>645</v>
      </c>
      <c r="D70" s="2" t="str">
        <f t="shared" si="4"/>
        <v>RIKEN_KD_series1_SP1_lot5_RNA_Hyb</v>
      </c>
      <c r="E70" t="s">
        <v>663</v>
      </c>
      <c r="F70" t="s">
        <v>777</v>
      </c>
      <c r="G70" t="s">
        <v>652</v>
      </c>
      <c r="H70" s="2" t="s">
        <v>785</v>
      </c>
      <c r="I70" s="2" t="s">
        <v>334</v>
      </c>
      <c r="J70" s="15" t="str">
        <f t="shared" si="5"/>
        <v>RIKEN_KD_series1_SP1_lot5_RNA_Hyb.txt</v>
      </c>
      <c r="K70" t="s">
        <v>672</v>
      </c>
      <c r="L70" t="s">
        <v>2556</v>
      </c>
      <c r="M70" t="s">
        <v>978</v>
      </c>
      <c r="N70" t="str">
        <f>CONCATENATE("RIKEN_KD_series1_NegCon_",'SDRF-Study-KDseries1'!F70,"_RNA_Hyb")</f>
        <v>RIKEN_KD_series1_NegCon_lot5_RNA_Hyb</v>
      </c>
      <c r="O70" t="s">
        <v>2539</v>
      </c>
      <c r="P70" t="s">
        <v>2693</v>
      </c>
    </row>
    <row r="71" spans="1:16">
      <c r="A71" t="s">
        <v>832</v>
      </c>
      <c r="B71" s="2" t="s">
        <v>704</v>
      </c>
      <c r="C71" s="2" t="s">
        <v>645</v>
      </c>
      <c r="D71" s="2" t="str">
        <f t="shared" si="4"/>
        <v>RIKEN_KD_series1_NFKB1_lot1_RNA_Hyb</v>
      </c>
      <c r="E71" t="s">
        <v>663</v>
      </c>
      <c r="F71" t="s">
        <v>777</v>
      </c>
      <c r="G71" t="s">
        <v>652</v>
      </c>
      <c r="H71" s="2" t="s">
        <v>785</v>
      </c>
      <c r="I71" s="2" t="s">
        <v>334</v>
      </c>
      <c r="J71" s="15" t="str">
        <f t="shared" si="5"/>
        <v>RIKEN_KD_series1_NFKB1_lot1_RNA_Hyb.txt</v>
      </c>
      <c r="K71" t="s">
        <v>672</v>
      </c>
      <c r="L71" t="s">
        <v>2556</v>
      </c>
      <c r="M71" t="s">
        <v>978</v>
      </c>
      <c r="N71" t="str">
        <f>CONCATENATE("RIKEN_KD_series1_NegCon_",'SDRF-Study-KDseries1'!F71,"_RNA_Hyb")</f>
        <v>RIKEN_KD_series1_NegCon_lot1_RNA_Hyb</v>
      </c>
      <c r="O71" t="s">
        <v>2539</v>
      </c>
      <c r="P71" t="s">
        <v>2693</v>
      </c>
    </row>
    <row r="72" spans="1:16">
      <c r="A72" t="s">
        <v>620</v>
      </c>
      <c r="B72" s="2" t="s">
        <v>704</v>
      </c>
      <c r="C72" s="2" t="s">
        <v>645</v>
      </c>
      <c r="D72" s="2" t="str">
        <f t="shared" si="4"/>
        <v>RIKEN_KD_series1_NFKB1_lot2_RNA_Hyb</v>
      </c>
      <c r="E72" t="s">
        <v>663</v>
      </c>
      <c r="F72" t="s">
        <v>777</v>
      </c>
      <c r="G72" t="s">
        <v>652</v>
      </c>
      <c r="H72" s="2" t="s">
        <v>785</v>
      </c>
      <c r="I72" s="2" t="s">
        <v>334</v>
      </c>
      <c r="J72" s="15" t="str">
        <f t="shared" si="5"/>
        <v>RIKEN_KD_series1_NFKB1_lot2_RNA_Hyb.txt</v>
      </c>
      <c r="K72" t="s">
        <v>672</v>
      </c>
      <c r="L72" t="s">
        <v>2556</v>
      </c>
      <c r="M72" t="s">
        <v>978</v>
      </c>
      <c r="N72" t="str">
        <f>CONCATENATE("RIKEN_KD_series1_NegCon_",'SDRF-Study-KDseries1'!F72,"_RNA_Hyb")</f>
        <v>RIKEN_KD_series1_NegCon_lot2_RNA_Hyb</v>
      </c>
      <c r="O72" t="s">
        <v>2539</v>
      </c>
      <c r="P72" t="s">
        <v>2693</v>
      </c>
    </row>
    <row r="73" spans="1:16">
      <c r="A73" t="s">
        <v>621</v>
      </c>
      <c r="B73" s="2" t="s">
        <v>704</v>
      </c>
      <c r="C73" s="2" t="s">
        <v>645</v>
      </c>
      <c r="D73" s="2" t="str">
        <f t="shared" si="4"/>
        <v>RIKEN_KD_series1_NFKB1_lot5_RNA_Hyb</v>
      </c>
      <c r="E73" t="s">
        <v>663</v>
      </c>
      <c r="F73" t="s">
        <v>777</v>
      </c>
      <c r="G73" t="s">
        <v>652</v>
      </c>
      <c r="H73" s="2" t="s">
        <v>785</v>
      </c>
      <c r="I73" s="2" t="s">
        <v>334</v>
      </c>
      <c r="J73" s="15" t="str">
        <f t="shared" si="5"/>
        <v>RIKEN_KD_series1_NFKB1_lot5_RNA_Hyb.txt</v>
      </c>
      <c r="K73" t="s">
        <v>672</v>
      </c>
      <c r="L73" t="s">
        <v>2556</v>
      </c>
      <c r="M73" t="s">
        <v>978</v>
      </c>
      <c r="N73" t="str">
        <f>CONCATENATE("RIKEN_KD_series1_NegCon_",'SDRF-Study-KDseries1'!F73,"_RNA_Hyb")</f>
        <v>RIKEN_KD_series1_NegCon_lot5_RNA_Hyb</v>
      </c>
      <c r="O73" t="s">
        <v>2539</v>
      </c>
      <c r="P73" t="s">
        <v>2693</v>
      </c>
    </row>
    <row r="74" spans="1:16">
      <c r="A74" t="s">
        <v>522</v>
      </c>
      <c r="B74" s="2" t="s">
        <v>704</v>
      </c>
      <c r="C74" s="2" t="s">
        <v>645</v>
      </c>
      <c r="D74" s="2" t="str">
        <f t="shared" si="4"/>
        <v>RIKEN_KD_series1_GATA2_lot1_RNA_Hyb</v>
      </c>
      <c r="E74" t="s">
        <v>663</v>
      </c>
      <c r="F74" t="s">
        <v>777</v>
      </c>
      <c r="G74" t="s">
        <v>652</v>
      </c>
      <c r="H74" s="2" t="s">
        <v>785</v>
      </c>
      <c r="I74" s="2" t="s">
        <v>334</v>
      </c>
      <c r="J74" s="15" t="str">
        <f t="shared" si="5"/>
        <v>RIKEN_KD_series1_GATA2_lot1_RNA_Hyb.txt</v>
      </c>
      <c r="K74" t="s">
        <v>672</v>
      </c>
      <c r="L74" t="s">
        <v>2556</v>
      </c>
      <c r="M74" t="s">
        <v>978</v>
      </c>
      <c r="N74" t="str">
        <f>CONCATENATE("RIKEN_KD_series1_NegCon_",'SDRF-Study-KDseries1'!F74,"_RNA_Hyb")</f>
        <v>RIKEN_KD_series1_NegCon_lot1_RNA_Hyb</v>
      </c>
      <c r="O74" t="s">
        <v>2539</v>
      </c>
      <c r="P74" t="s">
        <v>2693</v>
      </c>
    </row>
    <row r="75" spans="1:16">
      <c r="A75" t="s">
        <v>523</v>
      </c>
      <c r="B75" s="2" t="s">
        <v>704</v>
      </c>
      <c r="C75" s="2" t="s">
        <v>645</v>
      </c>
      <c r="D75" s="2" t="str">
        <f t="shared" si="4"/>
        <v>RIKEN_KD_series1_GATA2_lot2_RNA_Hyb</v>
      </c>
      <c r="E75" t="s">
        <v>663</v>
      </c>
      <c r="F75" t="s">
        <v>777</v>
      </c>
      <c r="G75" t="s">
        <v>652</v>
      </c>
      <c r="H75" s="2" t="s">
        <v>785</v>
      </c>
      <c r="I75" s="2" t="s">
        <v>334</v>
      </c>
      <c r="J75" s="15" t="str">
        <f t="shared" si="5"/>
        <v>RIKEN_KD_series1_GATA2_lot2_RNA_Hyb.txt</v>
      </c>
      <c r="K75" t="s">
        <v>672</v>
      </c>
      <c r="L75" t="s">
        <v>2556</v>
      </c>
      <c r="M75" t="s">
        <v>978</v>
      </c>
      <c r="N75" t="str">
        <f>CONCATENATE("RIKEN_KD_series1_NegCon_",'SDRF-Study-KDseries1'!F75,"_RNA_Hyb")</f>
        <v>RIKEN_KD_series1_NegCon_lot2_RNA_Hyb</v>
      </c>
      <c r="O75" t="s">
        <v>2539</v>
      </c>
      <c r="P75" t="s">
        <v>2693</v>
      </c>
    </row>
    <row r="76" spans="1:16">
      <c r="A76" t="s">
        <v>524</v>
      </c>
      <c r="B76" s="2" t="s">
        <v>704</v>
      </c>
      <c r="C76" s="2" t="s">
        <v>645</v>
      </c>
      <c r="D76" s="2" t="str">
        <f t="shared" si="4"/>
        <v>RIKEN_KD_series1_GATA2_lot5_RNA_Hyb</v>
      </c>
      <c r="E76" t="s">
        <v>663</v>
      </c>
      <c r="F76" t="s">
        <v>777</v>
      </c>
      <c r="G76" t="s">
        <v>652</v>
      </c>
      <c r="H76" s="2" t="s">
        <v>785</v>
      </c>
      <c r="I76" s="2" t="s">
        <v>334</v>
      </c>
      <c r="J76" s="15" t="str">
        <f t="shared" si="5"/>
        <v>RIKEN_KD_series1_GATA2_lot5_RNA_Hyb.txt</v>
      </c>
      <c r="K76" t="s">
        <v>672</v>
      </c>
      <c r="L76" t="s">
        <v>2556</v>
      </c>
      <c r="M76" t="s">
        <v>978</v>
      </c>
      <c r="N76" t="str">
        <f>CONCATENATE("RIKEN_KD_series1_NegCon_",'SDRF-Study-KDseries1'!F76,"_RNA_Hyb")</f>
        <v>RIKEN_KD_series1_NegCon_lot5_RNA_Hyb</v>
      </c>
      <c r="O76" t="s">
        <v>2539</v>
      </c>
      <c r="P76" t="s">
        <v>2693</v>
      </c>
    </row>
    <row r="77" spans="1:16">
      <c r="A77" t="s">
        <v>525</v>
      </c>
      <c r="B77" s="2" t="s">
        <v>704</v>
      </c>
      <c r="C77" s="2" t="s">
        <v>645</v>
      </c>
      <c r="D77" s="2" t="str">
        <f t="shared" si="4"/>
        <v>RIKEN_KD_series1_NFYA_lot2_RNA_Hyb</v>
      </c>
      <c r="E77" t="s">
        <v>663</v>
      </c>
      <c r="F77" t="s">
        <v>777</v>
      </c>
      <c r="G77" t="s">
        <v>652</v>
      </c>
      <c r="H77" s="2" t="s">
        <v>785</v>
      </c>
      <c r="I77" s="2" t="s">
        <v>334</v>
      </c>
      <c r="J77" s="15" t="str">
        <f t="shared" si="5"/>
        <v>RIKEN_KD_series1_NFYA_lot2_RNA_Hyb.txt</v>
      </c>
      <c r="K77" t="s">
        <v>672</v>
      </c>
      <c r="L77" t="s">
        <v>2556</v>
      </c>
      <c r="M77" t="s">
        <v>978</v>
      </c>
      <c r="N77" t="str">
        <f>CONCATENATE("RIKEN_KD_series1_NegCon_",'SDRF-Study-KDseries1'!F77,"_RNA_Hyb")</f>
        <v>RIKEN_KD_series1_NegCon_lot2_RNA_Hyb</v>
      </c>
      <c r="O77" t="s">
        <v>2539</v>
      </c>
      <c r="P77" t="s">
        <v>2693</v>
      </c>
    </row>
    <row r="78" spans="1:16">
      <c r="A78" t="s">
        <v>461</v>
      </c>
      <c r="B78" s="2" t="s">
        <v>704</v>
      </c>
      <c r="C78" s="2" t="s">
        <v>645</v>
      </c>
      <c r="D78" s="2" t="str">
        <f t="shared" si="4"/>
        <v>RIKEN_KD_series1_NFYA_lot4_RNA_Hyb</v>
      </c>
      <c r="E78" t="s">
        <v>663</v>
      </c>
      <c r="F78" t="s">
        <v>777</v>
      </c>
      <c r="G78" t="s">
        <v>652</v>
      </c>
      <c r="H78" s="2" t="s">
        <v>785</v>
      </c>
      <c r="I78" s="2" t="s">
        <v>334</v>
      </c>
      <c r="J78" s="15" t="str">
        <f t="shared" si="5"/>
        <v>RIKEN_KD_series1_NFYA_lot4_RNA_Hyb.txt</v>
      </c>
      <c r="K78" t="s">
        <v>672</v>
      </c>
      <c r="L78" t="s">
        <v>2556</v>
      </c>
      <c r="M78" t="s">
        <v>978</v>
      </c>
      <c r="N78" t="str">
        <f>CONCATENATE("RIKEN_KD_series1_NegCon_",'SDRF-Study-KDseries1'!F78,"_RNA_Hyb")</f>
        <v>RIKEN_KD_series1_NegCon_lot4_RNA_Hyb</v>
      </c>
      <c r="O78" t="s">
        <v>2539</v>
      </c>
      <c r="P78" t="s">
        <v>2693</v>
      </c>
    </row>
    <row r="79" spans="1:16">
      <c r="A79" t="s">
        <v>571</v>
      </c>
      <c r="B79" s="2" t="s">
        <v>704</v>
      </c>
      <c r="C79" s="2" t="s">
        <v>645</v>
      </c>
      <c r="D79" s="2" t="str">
        <f t="shared" si="4"/>
        <v>RIKEN_KD_series1_NFYA_lot5_RNA_Hyb</v>
      </c>
      <c r="E79" t="s">
        <v>663</v>
      </c>
      <c r="F79" t="s">
        <v>777</v>
      </c>
      <c r="G79" t="s">
        <v>652</v>
      </c>
      <c r="H79" s="2" t="s">
        <v>785</v>
      </c>
      <c r="I79" s="2" t="s">
        <v>334</v>
      </c>
      <c r="J79" s="15" t="str">
        <f t="shared" si="5"/>
        <v>RIKEN_KD_series1_NFYA_lot5_RNA_Hyb.txt</v>
      </c>
      <c r="K79" t="s">
        <v>672</v>
      </c>
      <c r="L79" t="s">
        <v>2556</v>
      </c>
      <c r="M79" t="s">
        <v>978</v>
      </c>
      <c r="N79" t="str">
        <f>CONCATENATE("RIKEN_KD_series1_NegCon_",'SDRF-Study-KDseries1'!F79,"_RNA_Hyb")</f>
        <v>RIKEN_KD_series1_NegCon_lot5_RNA_Hyb</v>
      </c>
      <c r="O79" t="s">
        <v>2539</v>
      </c>
      <c r="P79" t="s">
        <v>2693</v>
      </c>
    </row>
    <row r="80" spans="1:16">
      <c r="A80" t="s">
        <v>394</v>
      </c>
      <c r="B80" s="2" t="s">
        <v>704</v>
      </c>
      <c r="C80" s="2" t="s">
        <v>645</v>
      </c>
      <c r="D80" s="2" t="str">
        <f t="shared" si="4"/>
        <v>RIKEN_KD_series1_NRAS_lot1_RNA_Hyb</v>
      </c>
      <c r="E80" t="s">
        <v>663</v>
      </c>
      <c r="F80" t="s">
        <v>777</v>
      </c>
      <c r="G80" t="s">
        <v>652</v>
      </c>
      <c r="H80" s="2" t="s">
        <v>785</v>
      </c>
      <c r="I80" s="2" t="s">
        <v>334</v>
      </c>
      <c r="J80" s="15" t="str">
        <f t="shared" si="5"/>
        <v>RIKEN_KD_series1_NRAS_lot1_RNA_Hyb.txt</v>
      </c>
      <c r="K80" t="s">
        <v>672</v>
      </c>
      <c r="L80" t="s">
        <v>2556</v>
      </c>
      <c r="M80" t="s">
        <v>978</v>
      </c>
      <c r="N80" t="str">
        <f>CONCATENATE("RIKEN_KD_series1_NegCon_",'SDRF-Study-KDseries1'!F80,"_RNA_Hyb")</f>
        <v>RIKEN_KD_series1_NegCon_lot1_RNA_Hyb</v>
      </c>
      <c r="O80" t="s">
        <v>2539</v>
      </c>
      <c r="P80" t="s">
        <v>2693</v>
      </c>
    </row>
    <row r="81" spans="1:16">
      <c r="A81" t="s">
        <v>456</v>
      </c>
      <c r="B81" s="2" t="s">
        <v>704</v>
      </c>
      <c r="C81" s="2" t="s">
        <v>645</v>
      </c>
      <c r="D81" s="2" t="str">
        <f t="shared" si="4"/>
        <v>RIKEN_KD_series1_NRAS_lot2_RNA_Hyb</v>
      </c>
      <c r="E81" t="s">
        <v>663</v>
      </c>
      <c r="F81" t="s">
        <v>777</v>
      </c>
      <c r="G81" t="s">
        <v>652</v>
      </c>
      <c r="H81" s="2" t="s">
        <v>785</v>
      </c>
      <c r="I81" s="2" t="s">
        <v>334</v>
      </c>
      <c r="J81" s="15" t="str">
        <f t="shared" si="5"/>
        <v>RIKEN_KD_series1_NRAS_lot2_RNA_Hyb.txt</v>
      </c>
      <c r="K81" t="s">
        <v>672</v>
      </c>
      <c r="L81" t="s">
        <v>2556</v>
      </c>
      <c r="M81" t="s">
        <v>978</v>
      </c>
      <c r="N81" t="str">
        <f>CONCATENATE("RIKEN_KD_series1_NegCon_",'SDRF-Study-KDseries1'!F81,"_RNA_Hyb")</f>
        <v>RIKEN_KD_series1_NegCon_lot2_RNA_Hyb</v>
      </c>
      <c r="O81" t="s">
        <v>2539</v>
      </c>
      <c r="P81" t="s">
        <v>2693</v>
      </c>
    </row>
    <row r="82" spans="1:16">
      <c r="A82" t="s">
        <v>457</v>
      </c>
      <c r="B82" s="2" t="s">
        <v>704</v>
      </c>
      <c r="C82" s="2" t="s">
        <v>645</v>
      </c>
      <c r="D82" s="2" t="str">
        <f t="shared" si="4"/>
        <v>RIKEN_KD_series1_NRAS_lot5_RNA_Hyb</v>
      </c>
      <c r="E82" t="s">
        <v>663</v>
      </c>
      <c r="F82" t="s">
        <v>777</v>
      </c>
      <c r="G82" t="s">
        <v>652</v>
      </c>
      <c r="H82" s="2" t="s">
        <v>785</v>
      </c>
      <c r="I82" s="2" t="s">
        <v>334</v>
      </c>
      <c r="J82" s="15" t="str">
        <f t="shared" si="5"/>
        <v>RIKEN_KD_series1_NRAS_lot5_RNA_Hyb.txt</v>
      </c>
      <c r="K82" t="s">
        <v>672</v>
      </c>
      <c r="L82" t="s">
        <v>2556</v>
      </c>
      <c r="M82" t="s">
        <v>978</v>
      </c>
      <c r="N82" t="str">
        <f>CONCATENATE("RIKEN_KD_series1_NegCon_",'SDRF-Study-KDseries1'!F82,"_RNA_Hyb")</f>
        <v>RIKEN_KD_series1_NegCon_lot5_RNA_Hyb</v>
      </c>
      <c r="O82" t="s">
        <v>2539</v>
      </c>
      <c r="P82" t="s">
        <v>2693</v>
      </c>
    </row>
    <row r="83" spans="1:16">
      <c r="B83" s="2"/>
      <c r="C83" s="2"/>
      <c r="D83" s="2"/>
      <c r="H83" s="2"/>
      <c r="I83" s="2"/>
    </row>
    <row r="84" spans="1:16">
      <c r="A84" t="s">
        <v>2113</v>
      </c>
      <c r="B84" s="2" t="s">
        <v>704</v>
      </c>
      <c r="C84" s="2" t="s">
        <v>645</v>
      </c>
      <c r="D84" s="2" t="str">
        <f>CONCATENATE(A84,"_Hyb")</f>
        <v>RIKEN_KD_series1_NegCon_lot1_RNA_Hyb</v>
      </c>
      <c r="E84" t="s">
        <v>663</v>
      </c>
      <c r="F84" t="s">
        <v>777</v>
      </c>
      <c r="G84" t="s">
        <v>652</v>
      </c>
      <c r="H84" s="2" t="s">
        <v>785</v>
      </c>
      <c r="I84" s="2" t="s">
        <v>334</v>
      </c>
      <c r="J84" s="15" t="str">
        <f>CONCATENATE(D84,".txt")</f>
        <v>RIKEN_KD_series1_NegCon_lot1_RNA_Hyb.txt</v>
      </c>
      <c r="K84" t="s">
        <v>672</v>
      </c>
      <c r="L84" t="s">
        <v>2521</v>
      </c>
      <c r="M84" t="s">
        <v>978</v>
      </c>
      <c r="N84" t="str">
        <f>CONCATENATE("RIKEN_KD_series1_NegCon_",'SDRF-Study-KDseries1'!F83,"_RNA_Hyb")</f>
        <v>RIKEN_KD_series1_NegCon_lot1_RNA_Hyb</v>
      </c>
      <c r="O84" t="s">
        <v>2539</v>
      </c>
      <c r="P84" t="s">
        <v>2693</v>
      </c>
    </row>
    <row r="85" spans="1:16">
      <c r="A85" t="s">
        <v>2114</v>
      </c>
      <c r="B85" s="2" t="s">
        <v>704</v>
      </c>
      <c r="C85" s="2" t="s">
        <v>645</v>
      </c>
      <c r="D85" s="2" t="str">
        <f>CONCATENATE(A85,"_Hyb")</f>
        <v>RIKEN_KD_series1_NegCon_lot2_RNA_Hyb</v>
      </c>
      <c r="E85" t="s">
        <v>663</v>
      </c>
      <c r="F85" t="s">
        <v>777</v>
      </c>
      <c r="G85" t="s">
        <v>652</v>
      </c>
      <c r="H85" s="2" t="s">
        <v>785</v>
      </c>
      <c r="I85" s="2" t="s">
        <v>334</v>
      </c>
      <c r="J85" s="15" t="str">
        <f>CONCATENATE(D85,".txt")</f>
        <v>RIKEN_KD_series1_NegCon_lot2_RNA_Hyb.txt</v>
      </c>
      <c r="K85" t="s">
        <v>672</v>
      </c>
      <c r="L85" t="s">
        <v>2521</v>
      </c>
      <c r="M85" t="s">
        <v>978</v>
      </c>
      <c r="N85" t="str">
        <f>CONCATENATE("RIKEN_KD_series1_NegCon_",'SDRF-Study-KDseries1'!F84,"_RNA_Hyb")</f>
        <v>RIKEN_KD_series1_NegCon_lot2_RNA_Hyb</v>
      </c>
      <c r="O85" t="s">
        <v>2539</v>
      </c>
      <c r="P85" t="s">
        <v>2693</v>
      </c>
    </row>
    <row r="86" spans="1:16">
      <c r="A86" t="s">
        <v>2115</v>
      </c>
      <c r="B86" s="2" t="s">
        <v>704</v>
      </c>
      <c r="C86" s="2" t="s">
        <v>645</v>
      </c>
      <c r="D86" s="2" t="str">
        <f>CONCATENATE(A86,"_Hyb")</f>
        <v>RIKEN_KD_series1_NegCon_lot3_RNA_Hyb</v>
      </c>
      <c r="E86" t="s">
        <v>663</v>
      </c>
      <c r="F86" t="s">
        <v>777</v>
      </c>
      <c r="G86" t="s">
        <v>652</v>
      </c>
      <c r="H86" s="2" t="s">
        <v>785</v>
      </c>
      <c r="I86" s="2" t="s">
        <v>334</v>
      </c>
      <c r="J86" s="15" t="str">
        <f>CONCATENATE(D86,".txt")</f>
        <v>RIKEN_KD_series1_NegCon_lot3_RNA_Hyb.txt</v>
      </c>
      <c r="K86" t="s">
        <v>672</v>
      </c>
      <c r="L86" t="s">
        <v>2521</v>
      </c>
      <c r="M86" t="s">
        <v>978</v>
      </c>
      <c r="N86" t="str">
        <f>CONCATENATE("RIKEN_KD_series1_NegCon_",'SDRF-Study-KDseries1'!F85,"_RNA_Hyb")</f>
        <v>RIKEN_KD_series1_NegCon_lot3_RNA_Hyb</v>
      </c>
      <c r="O86" t="s">
        <v>2539</v>
      </c>
      <c r="P86" t="s">
        <v>2693</v>
      </c>
    </row>
    <row r="87" spans="1:16">
      <c r="A87" t="s">
        <v>2513</v>
      </c>
      <c r="B87" s="2" t="s">
        <v>704</v>
      </c>
      <c r="C87" s="2" t="s">
        <v>645</v>
      </c>
      <c r="D87" s="2" t="str">
        <f>CONCATENATE(A87,"_Hyb")</f>
        <v>RIKEN_KD_series1_NegCon_lot4_RNA_Hyb</v>
      </c>
      <c r="E87" t="s">
        <v>663</v>
      </c>
      <c r="F87" t="s">
        <v>777</v>
      </c>
      <c r="G87" t="s">
        <v>652</v>
      </c>
      <c r="H87" s="2" t="s">
        <v>785</v>
      </c>
      <c r="I87" s="2" t="s">
        <v>334</v>
      </c>
      <c r="J87" s="15" t="str">
        <f>CONCATENATE(D87,".txt")</f>
        <v>RIKEN_KD_series1_NegCon_lot4_RNA_Hyb.txt</v>
      </c>
      <c r="K87" t="s">
        <v>672</v>
      </c>
      <c r="L87" t="s">
        <v>2521</v>
      </c>
      <c r="M87" t="s">
        <v>978</v>
      </c>
      <c r="N87" t="str">
        <f>CONCATENATE("RIKEN_KD_series1_NegCon_",'SDRF-Study-KDseries1'!F86,"_RNA_Hyb")</f>
        <v>RIKEN_KD_series1_NegCon_lot4_RNA_Hyb</v>
      </c>
      <c r="O87" t="s">
        <v>2539</v>
      </c>
      <c r="P87" t="s">
        <v>2693</v>
      </c>
    </row>
    <row r="88" spans="1:16">
      <c r="A88" t="s">
        <v>2514</v>
      </c>
      <c r="B88" s="2" t="s">
        <v>704</v>
      </c>
      <c r="C88" s="2" t="s">
        <v>645</v>
      </c>
      <c r="D88" s="2" t="str">
        <f>CONCATENATE(A88,"_Hyb")</f>
        <v>RIKEN_KD_series1_NegCon_lot5_RNA_Hyb</v>
      </c>
      <c r="E88" t="s">
        <v>663</v>
      </c>
      <c r="F88" t="s">
        <v>777</v>
      </c>
      <c r="G88" t="s">
        <v>652</v>
      </c>
      <c r="H88" s="2" t="s">
        <v>785</v>
      </c>
      <c r="I88" s="2" t="s">
        <v>334</v>
      </c>
      <c r="J88" s="15" t="str">
        <f>CONCATENATE(D88,".txt")</f>
        <v>RIKEN_KD_series1_NegCon_lot5_RNA_Hyb.txt</v>
      </c>
      <c r="K88" t="s">
        <v>672</v>
      </c>
      <c r="L88" t="s">
        <v>2521</v>
      </c>
      <c r="M88" t="s">
        <v>978</v>
      </c>
      <c r="N88" t="str">
        <f>CONCATENATE("RIKEN_KD_series1_NegCon_",'SDRF-Study-KDseries1'!F87,"_RNA_Hyb")</f>
        <v>RIKEN_KD_series1_NegCon_lot5_RNA_Hyb</v>
      </c>
      <c r="O88" t="s">
        <v>2539</v>
      </c>
      <c r="P88" t="s">
        <v>2693</v>
      </c>
    </row>
    <row r="89" spans="1:16">
      <c r="B89" s="2"/>
      <c r="C89" s="2"/>
      <c r="D89" s="2"/>
      <c r="H89" s="2"/>
      <c r="I89" s="2"/>
    </row>
    <row r="90" spans="1:16">
      <c r="A90" t="s">
        <v>462</v>
      </c>
      <c r="B90" s="2" t="s">
        <v>704</v>
      </c>
      <c r="C90" s="2" t="s">
        <v>645</v>
      </c>
      <c r="D90" s="2" t="str">
        <f>CONCATENATE(A90,"_Hyb")</f>
        <v>RIKEN_KD_series1_SPI1_lot4_2nd_RNA_Hyb</v>
      </c>
      <c r="E90" t="s">
        <v>663</v>
      </c>
      <c r="F90" t="s">
        <v>777</v>
      </c>
      <c r="G90" t="s">
        <v>652</v>
      </c>
      <c r="H90" s="2" t="s">
        <v>785</v>
      </c>
      <c r="I90" s="2" t="s">
        <v>334</v>
      </c>
      <c r="J90" s="15" t="str">
        <f>CONCATENATE(D90,".txt")</f>
        <v>RIKEN_KD_series1_SPI1_lot4_2nd_RNA_Hyb.txt</v>
      </c>
      <c r="K90" t="s">
        <v>672</v>
      </c>
      <c r="L90" t="s">
        <v>2521</v>
      </c>
      <c r="M90" t="s">
        <v>978</v>
      </c>
      <c r="N90" t="str">
        <f>CONCATENATE("RIKEN_KD_series1_NegCon_",'SDRF-Study-KDseries1'!F88,"_RNA_Hyb")</f>
        <v>RIKEN_KD_series1_NegCon_lot4_RNA_Hyb</v>
      </c>
      <c r="O90" t="s">
        <v>2539</v>
      </c>
      <c r="P90" t="s">
        <v>2693</v>
      </c>
    </row>
    <row r="91" spans="1:16">
      <c r="A91" t="s">
        <v>463</v>
      </c>
      <c r="B91" s="2" t="s">
        <v>704</v>
      </c>
      <c r="C91" s="2" t="s">
        <v>645</v>
      </c>
      <c r="D91" s="2" t="str">
        <f>CONCATENATE(A91,"_Hyb")</f>
        <v>RIKEN_KD_series1_SPI1_lot5_2nd_RNA_Hyb</v>
      </c>
      <c r="E91" t="s">
        <v>663</v>
      </c>
      <c r="F91" t="s">
        <v>777</v>
      </c>
      <c r="G91" t="s">
        <v>652</v>
      </c>
      <c r="H91" s="2" t="s">
        <v>785</v>
      </c>
      <c r="I91" s="2" t="s">
        <v>334</v>
      </c>
      <c r="J91" s="15" t="str">
        <f>CONCATENATE(D91,".txt")</f>
        <v>RIKEN_KD_series1_SPI1_lot5_2nd_RNA_Hyb.txt</v>
      </c>
      <c r="K91" t="s">
        <v>672</v>
      </c>
      <c r="L91" t="s">
        <v>2521</v>
      </c>
      <c r="M91" t="s">
        <v>978</v>
      </c>
      <c r="N91" t="str">
        <f>CONCATENATE("RIKEN_KD_series1_NegCon_",'SDRF-Study-KDseries1'!F89,"_RNA_Hyb")</f>
        <v>RIKEN_KD_series1_NegCon_lot5_RNA_Hyb</v>
      </c>
      <c r="O91" t="s">
        <v>2539</v>
      </c>
      <c r="P91" t="s">
        <v>2693</v>
      </c>
    </row>
    <row r="92" spans="1:16">
      <c r="A92" t="s">
        <v>453</v>
      </c>
      <c r="B92" s="2" t="s">
        <v>704</v>
      </c>
      <c r="C92" s="2" t="s">
        <v>645</v>
      </c>
      <c r="D92" s="2" t="str">
        <f>CONCATENATE(A92,"_Hyb")</f>
        <v>RIKEN_KD_series1_SPI1_lot4.5_2nd_RNA_Hyb</v>
      </c>
      <c r="E92" t="s">
        <v>663</v>
      </c>
      <c r="F92" t="s">
        <v>777</v>
      </c>
      <c r="G92" t="s">
        <v>652</v>
      </c>
      <c r="H92" s="2" t="s">
        <v>785</v>
      </c>
      <c r="I92" s="2" t="s">
        <v>334</v>
      </c>
      <c r="J92" s="15" t="str">
        <f>CONCATENATE(D92,".txt")</f>
        <v>RIKEN_KD_series1_SPI1_lot4.5_2nd_RNA_Hyb.txt</v>
      </c>
      <c r="K92" t="s">
        <v>672</v>
      </c>
      <c r="L92" t="s">
        <v>2521</v>
      </c>
      <c r="M92" t="s">
        <v>978</v>
      </c>
      <c r="N92" t="str">
        <f>CONCATENATE("RIKEN_KD_series1_NegCon_",'SDRF-Study-KDseries1'!F90,"_RNA_Hyb")</f>
        <v>RIKEN_KD_series1_NegCon_lot4.5_RNA_Hyb</v>
      </c>
      <c r="O92" t="s">
        <v>2539</v>
      </c>
      <c r="P92" t="s">
        <v>2693</v>
      </c>
    </row>
    <row r="93" spans="1:16">
      <c r="B93" s="2"/>
      <c r="C93" s="2"/>
      <c r="D93" s="2"/>
      <c r="H93" s="2"/>
      <c r="I93" s="2"/>
    </row>
    <row r="94" spans="1:16">
      <c r="A94" t="s">
        <v>2469</v>
      </c>
      <c r="B94" s="2" t="s">
        <v>704</v>
      </c>
      <c r="C94" s="2" t="s">
        <v>645</v>
      </c>
      <c r="D94" s="2" t="str">
        <f>CONCATENATE(A94,"_Hyb")</f>
        <v>RIKEN_KD_series1_NegCon_lot4.5_RNA_Hyb</v>
      </c>
      <c r="E94" t="s">
        <v>663</v>
      </c>
      <c r="F94" t="s">
        <v>777</v>
      </c>
      <c r="G94" t="s">
        <v>652</v>
      </c>
      <c r="H94" s="2" t="s">
        <v>785</v>
      </c>
      <c r="I94" s="2" t="s">
        <v>334</v>
      </c>
      <c r="J94" s="15" t="str">
        <f>CONCATENATE(D94,".txt")</f>
        <v>RIKEN_KD_series1_NegCon_lot4.5_RNA_Hyb.txt</v>
      </c>
      <c r="K94" t="s">
        <v>672</v>
      </c>
      <c r="L94" t="s">
        <v>2521</v>
      </c>
      <c r="M94" t="s">
        <v>978</v>
      </c>
      <c r="N94" t="str">
        <f>CONCATENATE("RIKEN_KD_series1_NegCon_",'SDRF-Study-KDseries1'!F91,"_RNA_Hyb")</f>
        <v>RIKEN_KD_series1_NegCon_lot4.5_RNA_Hyb</v>
      </c>
      <c r="O94" t="s">
        <v>2539</v>
      </c>
      <c r="P94" t="s">
        <v>2693</v>
      </c>
    </row>
    <row r="95" spans="1:16">
      <c r="B95" s="2"/>
      <c r="C95" s="2"/>
      <c r="D95" s="2"/>
      <c r="H95" s="2"/>
      <c r="I95" s="2"/>
    </row>
    <row r="96" spans="1:16">
      <c r="A96" t="s">
        <v>454</v>
      </c>
      <c r="B96" s="2" t="s">
        <v>704</v>
      </c>
      <c r="C96" s="2" t="s">
        <v>645</v>
      </c>
      <c r="D96" s="2" t="str">
        <f t="shared" ref="D96:D104" si="6">CONCATENATE(A96,"_Hyb")</f>
        <v>RIKEN_KD_series1_E2F1_lot2_RNA_Hyb</v>
      </c>
      <c r="E96" t="s">
        <v>663</v>
      </c>
      <c r="F96" t="s">
        <v>777</v>
      </c>
      <c r="G96" t="s">
        <v>652</v>
      </c>
      <c r="H96" s="2" t="s">
        <v>785</v>
      </c>
      <c r="I96" s="2" t="s">
        <v>334</v>
      </c>
      <c r="J96" s="15" t="str">
        <f t="shared" ref="J96:J104" si="7">CONCATENATE(D96,".txt")</f>
        <v>RIKEN_KD_series1_E2F1_lot2_RNA_Hyb.txt</v>
      </c>
      <c r="K96" t="s">
        <v>672</v>
      </c>
      <c r="L96" t="s">
        <v>2521</v>
      </c>
      <c r="M96" t="s">
        <v>978</v>
      </c>
      <c r="N96" t="str">
        <f>CONCATENATE("RIKEN_KD_series1_NegCon_",'SDRF-Study-KDseries1'!F92,"_RNA_Hyb")</f>
        <v>RIKEN_KD_series1_NegCon_lot2_RNA_Hyb</v>
      </c>
      <c r="O96" t="s">
        <v>2539</v>
      </c>
      <c r="P96" t="s">
        <v>2693</v>
      </c>
    </row>
    <row r="97" spans="1:16">
      <c r="A97" t="s">
        <v>455</v>
      </c>
      <c r="B97" s="2" t="s">
        <v>704</v>
      </c>
      <c r="C97" s="2" t="s">
        <v>645</v>
      </c>
      <c r="D97" s="2" t="str">
        <f t="shared" si="6"/>
        <v>RIKEN_KD_series1_E2F1_lot3_RNA_Hyb</v>
      </c>
      <c r="E97" t="s">
        <v>663</v>
      </c>
      <c r="F97" t="s">
        <v>777</v>
      </c>
      <c r="G97" t="s">
        <v>652</v>
      </c>
      <c r="H97" s="2" t="s">
        <v>785</v>
      </c>
      <c r="I97" s="2" t="s">
        <v>334</v>
      </c>
      <c r="J97" s="15" t="str">
        <f t="shared" si="7"/>
        <v>RIKEN_KD_series1_E2F1_lot3_RNA_Hyb.txt</v>
      </c>
      <c r="K97" t="s">
        <v>672</v>
      </c>
      <c r="L97" t="s">
        <v>2521</v>
      </c>
      <c r="M97" t="s">
        <v>978</v>
      </c>
      <c r="N97" t="str">
        <f>CONCATENATE("RIKEN_KD_series1_NegCon_",'SDRF-Study-KDseries1'!F93,"_RNA_Hyb")</f>
        <v>RIKEN_KD_series1_NegCon_lot3_RNA_Hyb</v>
      </c>
      <c r="O97" t="s">
        <v>2539</v>
      </c>
      <c r="P97" t="s">
        <v>2693</v>
      </c>
    </row>
    <row r="98" spans="1:16">
      <c r="A98" t="s">
        <v>320</v>
      </c>
      <c r="B98" s="2" t="s">
        <v>704</v>
      </c>
      <c r="C98" s="2" t="s">
        <v>645</v>
      </c>
      <c r="D98" s="2" t="str">
        <f t="shared" si="6"/>
        <v>RIKEN_KD_series1_E2F1_lot5_RNA_Hyb</v>
      </c>
      <c r="E98" t="s">
        <v>663</v>
      </c>
      <c r="F98" t="s">
        <v>777</v>
      </c>
      <c r="G98" t="s">
        <v>652</v>
      </c>
      <c r="H98" s="2" t="s">
        <v>785</v>
      </c>
      <c r="I98" s="2" t="s">
        <v>334</v>
      </c>
      <c r="J98" s="15" t="str">
        <f t="shared" si="7"/>
        <v>RIKEN_KD_series1_E2F1_lot5_RNA_Hyb.txt</v>
      </c>
      <c r="K98" t="s">
        <v>672</v>
      </c>
      <c r="L98" t="s">
        <v>2521</v>
      </c>
      <c r="M98" t="s">
        <v>978</v>
      </c>
      <c r="N98" t="str">
        <f>CONCATENATE("RIKEN_KD_series1_NegCon_",'SDRF-Study-KDseries1'!F94,"_RNA_Hyb")</f>
        <v>RIKEN_KD_series1_NegCon_lot5_RNA_Hyb</v>
      </c>
      <c r="O98" t="s">
        <v>2539</v>
      </c>
      <c r="P98" t="s">
        <v>2693</v>
      </c>
    </row>
    <row r="99" spans="1:16">
      <c r="A99" t="s">
        <v>321</v>
      </c>
      <c r="B99" s="2" t="s">
        <v>704</v>
      </c>
      <c r="C99" s="2" t="s">
        <v>645</v>
      </c>
      <c r="D99" s="2" t="str">
        <f t="shared" si="6"/>
        <v>RIKEN_KD_series1_EGR1_lot2_RNA_Hyb</v>
      </c>
      <c r="E99" t="s">
        <v>663</v>
      </c>
      <c r="F99" t="s">
        <v>777</v>
      </c>
      <c r="G99" t="s">
        <v>652</v>
      </c>
      <c r="H99" s="2" t="s">
        <v>785</v>
      </c>
      <c r="I99" s="2" t="s">
        <v>334</v>
      </c>
      <c r="J99" s="15" t="str">
        <f t="shared" si="7"/>
        <v>RIKEN_KD_series1_EGR1_lot2_RNA_Hyb.txt</v>
      </c>
      <c r="K99" t="s">
        <v>672</v>
      </c>
      <c r="L99" t="s">
        <v>2521</v>
      </c>
      <c r="M99" t="s">
        <v>978</v>
      </c>
      <c r="N99" t="str">
        <f>CONCATENATE("RIKEN_KD_series1_NegCon_",'SDRF-Study-KDseries1'!F95,"_RNA_Hyb")</f>
        <v>RIKEN_KD_series1_NegCon_lot2_RNA_Hyb</v>
      </c>
      <c r="O99" t="s">
        <v>2539</v>
      </c>
      <c r="P99" t="s">
        <v>2693</v>
      </c>
    </row>
    <row r="100" spans="1:16">
      <c r="A100" t="s">
        <v>322</v>
      </c>
      <c r="B100" s="2" t="s">
        <v>704</v>
      </c>
      <c r="C100" s="2" t="s">
        <v>645</v>
      </c>
      <c r="D100" s="2" t="str">
        <f t="shared" si="6"/>
        <v>RIKEN_KD_series1_EGR1_lot4_RNA_Hyb</v>
      </c>
      <c r="E100" t="s">
        <v>663</v>
      </c>
      <c r="F100" t="s">
        <v>777</v>
      </c>
      <c r="G100" t="s">
        <v>652</v>
      </c>
      <c r="H100" s="2" t="s">
        <v>785</v>
      </c>
      <c r="I100" s="2" t="s">
        <v>334</v>
      </c>
      <c r="J100" s="15" t="str">
        <f t="shared" si="7"/>
        <v>RIKEN_KD_series1_EGR1_lot4_RNA_Hyb.txt</v>
      </c>
      <c r="K100" t="s">
        <v>672</v>
      </c>
      <c r="L100" t="s">
        <v>2521</v>
      </c>
      <c r="M100" t="s">
        <v>978</v>
      </c>
      <c r="N100" t="str">
        <f>CONCATENATE("RIKEN_KD_series1_NegCon_",'SDRF-Study-KDseries1'!F96,"_RNA_Hyb")</f>
        <v>RIKEN_KD_series1_NegCon_lot4_RNA_Hyb</v>
      </c>
      <c r="O100" t="s">
        <v>2539</v>
      </c>
      <c r="P100" t="s">
        <v>2693</v>
      </c>
    </row>
    <row r="101" spans="1:16">
      <c r="A101" t="s">
        <v>602</v>
      </c>
      <c r="B101" s="2" t="s">
        <v>704</v>
      </c>
      <c r="C101" s="2" t="s">
        <v>645</v>
      </c>
      <c r="D101" s="2" t="str">
        <f t="shared" si="6"/>
        <v>RIKEN_KD_series1_EGR1_lot5_RNA_Hyb</v>
      </c>
      <c r="E101" t="s">
        <v>663</v>
      </c>
      <c r="F101" t="s">
        <v>777</v>
      </c>
      <c r="G101" t="s">
        <v>652</v>
      </c>
      <c r="H101" s="2" t="s">
        <v>785</v>
      </c>
      <c r="I101" s="2" t="s">
        <v>334</v>
      </c>
      <c r="J101" s="15" t="str">
        <f t="shared" si="7"/>
        <v>RIKEN_KD_series1_EGR1_lot5_RNA_Hyb.txt</v>
      </c>
      <c r="K101" t="s">
        <v>672</v>
      </c>
      <c r="L101" t="s">
        <v>2521</v>
      </c>
      <c r="M101" t="s">
        <v>978</v>
      </c>
      <c r="N101" t="str">
        <f>CONCATENATE("RIKEN_KD_series1_NegCon_",'SDRF-Study-KDseries1'!F97,"_RNA_Hyb")</f>
        <v>RIKEN_KD_series1_NegCon_lot5_RNA_Hyb</v>
      </c>
      <c r="O101" t="s">
        <v>2539</v>
      </c>
      <c r="P101" t="s">
        <v>2693</v>
      </c>
    </row>
    <row r="102" spans="1:16">
      <c r="A102" t="s">
        <v>646</v>
      </c>
      <c r="B102" s="2" t="s">
        <v>971</v>
      </c>
      <c r="C102" s="2" t="s">
        <v>836</v>
      </c>
      <c r="D102" s="2" t="str">
        <f t="shared" si="6"/>
        <v>RIKEN_KD_series1_SREBP1_lot1_RNA_Hyb</v>
      </c>
      <c r="E102" t="s">
        <v>663</v>
      </c>
      <c r="F102" t="s">
        <v>777</v>
      </c>
      <c r="G102" t="s">
        <v>835</v>
      </c>
      <c r="H102" s="2" t="s">
        <v>834</v>
      </c>
      <c r="I102" s="2" t="s">
        <v>927</v>
      </c>
      <c r="J102" s="15" t="str">
        <f t="shared" si="7"/>
        <v>RIKEN_KD_series1_SREBP1_lot1_RNA_Hyb.txt</v>
      </c>
      <c r="K102" t="s">
        <v>672</v>
      </c>
      <c r="L102" t="s">
        <v>2521</v>
      </c>
      <c r="M102" t="s">
        <v>775</v>
      </c>
      <c r="N102" t="str">
        <f>CONCATENATE("RIKEN_KD_series1_NegCon_",'SDRF-Study-KDseries1'!F98,"_RNA_Hyb")</f>
        <v>RIKEN_KD_series1_NegCon_lot1_RNA_Hyb</v>
      </c>
      <c r="O102" t="s">
        <v>2539</v>
      </c>
      <c r="P102" t="s">
        <v>2693</v>
      </c>
    </row>
    <row r="103" spans="1:16">
      <c r="A103" t="s">
        <v>647</v>
      </c>
      <c r="B103" s="2" t="s">
        <v>971</v>
      </c>
      <c r="C103" s="2" t="s">
        <v>836</v>
      </c>
      <c r="D103" s="2" t="str">
        <f t="shared" si="6"/>
        <v>RIKEN_KD_series1_SREBP1_lot2_RNA_Hyb</v>
      </c>
      <c r="E103" t="s">
        <v>663</v>
      </c>
      <c r="F103" t="s">
        <v>777</v>
      </c>
      <c r="G103" t="s">
        <v>835</v>
      </c>
      <c r="H103" s="2" t="s">
        <v>834</v>
      </c>
      <c r="I103" s="2" t="s">
        <v>927</v>
      </c>
      <c r="J103" s="15" t="str">
        <f t="shared" si="7"/>
        <v>RIKEN_KD_series1_SREBP1_lot2_RNA_Hyb.txt</v>
      </c>
      <c r="K103" t="s">
        <v>672</v>
      </c>
      <c r="L103" t="s">
        <v>2521</v>
      </c>
      <c r="M103" t="s">
        <v>775</v>
      </c>
      <c r="N103" t="str">
        <f>CONCATENATE("RIKEN_KD_series1_NegCon_",'SDRF-Study-KDseries1'!F99,"_RNA_Hyb")</f>
        <v>RIKEN_KD_series1_NegCon_lot2_RNA_Hyb</v>
      </c>
      <c r="O103" t="s">
        <v>2539</v>
      </c>
      <c r="P103" t="s">
        <v>2693</v>
      </c>
    </row>
    <row r="104" spans="1:16">
      <c r="A104" t="s">
        <v>618</v>
      </c>
      <c r="B104" s="2" t="s">
        <v>971</v>
      </c>
      <c r="C104" s="2" t="s">
        <v>836</v>
      </c>
      <c r="D104" s="2" t="str">
        <f t="shared" si="6"/>
        <v>RIKEN_KD_series1_SREBP1_lot4_RNA_Hyb</v>
      </c>
      <c r="E104" t="s">
        <v>663</v>
      </c>
      <c r="F104" t="s">
        <v>777</v>
      </c>
      <c r="G104" t="s">
        <v>835</v>
      </c>
      <c r="H104" s="2" t="s">
        <v>834</v>
      </c>
      <c r="I104" s="2" t="s">
        <v>927</v>
      </c>
      <c r="J104" s="15" t="str">
        <f t="shared" si="7"/>
        <v>RIKEN_KD_series1_SREBP1_lot4_RNA_Hyb.txt</v>
      </c>
      <c r="K104" t="s">
        <v>672</v>
      </c>
      <c r="L104" t="s">
        <v>2521</v>
      </c>
      <c r="M104" t="s">
        <v>775</v>
      </c>
      <c r="N104" t="str">
        <f>CONCATENATE("RIKEN_KD_series1_NegCon_",'SDRF-Study-KDseries1'!F100,"_RNA_Hyb")</f>
        <v>RIKEN_KD_series1_NegCon_lot4_RNA_Hyb</v>
      </c>
      <c r="O104" t="s">
        <v>2539</v>
      </c>
      <c r="P104" t="s">
        <v>2693</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T68"/>
  <sheetViews>
    <sheetView topLeftCell="A24" zoomScale="90" zoomScaleNormal="90" zoomScalePageLayoutView="90" workbookViewId="0">
      <selection activeCell="I44" sqref="I44"/>
    </sheetView>
  </sheetViews>
  <sheetFormatPr baseColWidth="12" defaultColWidth="13" defaultRowHeight="17"/>
  <cols>
    <col min="1" max="1" width="9.625" customWidth="1"/>
    <col min="2" max="2" width="13.375" customWidth="1"/>
    <col min="3" max="3" width="13.625" style="16" customWidth="1"/>
    <col min="4" max="4" width="9.25" customWidth="1"/>
    <col min="5" max="5" width="17.25" customWidth="1"/>
    <col min="6" max="6" width="14.875" customWidth="1"/>
    <col min="7" max="7" width="25.375" customWidth="1"/>
    <col min="8" max="8" width="18.75" bestFit="1" customWidth="1"/>
    <col min="9" max="9" width="18.875" customWidth="1"/>
    <col min="10" max="10" width="16.25" bestFit="1" customWidth="1"/>
    <col min="11" max="11" width="35" customWidth="1"/>
    <col min="12" max="12" width="18.125" customWidth="1"/>
    <col min="13" max="13" width="22.875" customWidth="1"/>
    <col min="14" max="14" width="38.25" customWidth="1"/>
    <col min="15" max="15" width="17.5" customWidth="1"/>
    <col min="16" max="16" width="18.625" customWidth="1"/>
    <col min="17" max="17" width="17.375" customWidth="1"/>
    <col min="18" max="18" width="18.625" customWidth="1"/>
    <col min="19" max="19" width="24" customWidth="1"/>
    <col min="20" max="20" width="37.125" style="16" customWidth="1"/>
    <col min="21" max="21" width="18.625" customWidth="1"/>
    <col min="22" max="22" width="32.625" customWidth="1"/>
    <col min="23" max="23" width="29.5" customWidth="1"/>
    <col min="24" max="24" width="30" customWidth="1"/>
  </cols>
  <sheetData>
    <row r="1" spans="1:20">
      <c r="A1" t="s">
        <v>550</v>
      </c>
      <c r="B1" t="s">
        <v>415</v>
      </c>
      <c r="C1" s="16" t="s">
        <v>549</v>
      </c>
      <c r="D1" t="s">
        <v>415</v>
      </c>
      <c r="E1" t="s">
        <v>294</v>
      </c>
      <c r="F1" t="s">
        <v>293</v>
      </c>
      <c r="G1" t="s">
        <v>814</v>
      </c>
      <c r="H1" t="s">
        <v>28</v>
      </c>
      <c r="I1" t="s">
        <v>292</v>
      </c>
      <c r="J1" t="s">
        <v>983</v>
      </c>
      <c r="K1" t="s">
        <v>814</v>
      </c>
      <c r="T1"/>
    </row>
    <row r="2" spans="1:20">
      <c r="A2" t="s">
        <v>668</v>
      </c>
      <c r="B2" t="s">
        <v>881</v>
      </c>
      <c r="C2" s="16" t="s">
        <v>337</v>
      </c>
      <c r="D2" t="s">
        <v>928</v>
      </c>
      <c r="E2" s="1" t="s">
        <v>397</v>
      </c>
      <c r="F2" s="1" t="s">
        <v>862</v>
      </c>
      <c r="G2" t="str">
        <f t="shared" ref="G2:G33" si="0">CONCATENATE(C2,"_",E2,"_",F2)</f>
        <v>RIKEN_KD_series2_BCL6_lot2</v>
      </c>
      <c r="H2" t="s">
        <v>2554</v>
      </c>
      <c r="I2" t="str">
        <f t="shared" ref="I2:I33" si="1">E2</f>
        <v>BCL6</v>
      </c>
      <c r="J2" t="s">
        <v>63</v>
      </c>
      <c r="K2" t="str">
        <f t="shared" ref="K2:K33" si="2">CONCATENATE(G2,"_RNA")</f>
        <v>RIKEN_KD_series2_BCL6_lot2_RNA</v>
      </c>
      <c r="T2"/>
    </row>
    <row r="3" spans="1:20">
      <c r="A3" t="str">
        <f t="shared" ref="A3:A34" si="3">A2</f>
        <v>F4-THP1</v>
      </c>
      <c r="B3" t="str">
        <f t="shared" ref="B3:B34" si="4">B2</f>
        <v>THP1_CULTIVATE</v>
      </c>
      <c r="C3" s="16" t="s">
        <v>337</v>
      </c>
      <c r="D3" t="s">
        <v>928</v>
      </c>
      <c r="E3" s="1" t="s">
        <v>397</v>
      </c>
      <c r="F3" s="1" t="s">
        <v>966</v>
      </c>
      <c r="G3" t="str">
        <f t="shared" si="0"/>
        <v>RIKEN_KD_series2_BCL6_lot3</v>
      </c>
      <c r="H3" t="s">
        <v>2555</v>
      </c>
      <c r="I3" t="str">
        <f t="shared" si="1"/>
        <v>BCL6</v>
      </c>
      <c r="J3" t="s">
        <v>63</v>
      </c>
      <c r="K3" t="str">
        <f t="shared" si="2"/>
        <v>RIKEN_KD_series2_BCL6_lot3_RNA</v>
      </c>
      <c r="T3"/>
    </row>
    <row r="4" spans="1:20">
      <c r="A4" t="str">
        <f t="shared" si="3"/>
        <v>F4-THP1</v>
      </c>
      <c r="B4" t="str">
        <f t="shared" si="4"/>
        <v>THP1_CULTIVATE</v>
      </c>
      <c r="C4" s="16" t="s">
        <v>337</v>
      </c>
      <c r="D4" t="s">
        <v>928</v>
      </c>
      <c r="E4" s="1" t="s">
        <v>397</v>
      </c>
      <c r="F4" s="1" t="s">
        <v>865</v>
      </c>
      <c r="G4" t="str">
        <f t="shared" si="0"/>
        <v>RIKEN_KD_series2_BCL6_lot4</v>
      </c>
      <c r="H4" t="s">
        <v>2426</v>
      </c>
      <c r="I4" t="str">
        <f t="shared" si="1"/>
        <v>BCL6</v>
      </c>
      <c r="J4" t="s">
        <v>63</v>
      </c>
      <c r="K4" t="str">
        <f t="shared" si="2"/>
        <v>RIKEN_KD_series2_BCL6_lot4_RNA</v>
      </c>
      <c r="T4"/>
    </row>
    <row r="5" spans="1:20">
      <c r="A5" t="str">
        <f t="shared" si="3"/>
        <v>F4-THP1</v>
      </c>
      <c r="B5" t="str">
        <f t="shared" si="4"/>
        <v>THP1_CULTIVATE</v>
      </c>
      <c r="C5" s="16" t="s">
        <v>337</v>
      </c>
      <c r="D5" t="s">
        <v>928</v>
      </c>
      <c r="E5" s="1" t="s">
        <v>396</v>
      </c>
      <c r="F5" s="1" t="s">
        <v>863</v>
      </c>
      <c r="G5" t="str">
        <f t="shared" si="0"/>
        <v>RIKEN_KD_series2_CTCF_lot1</v>
      </c>
      <c r="H5" t="s">
        <v>2427</v>
      </c>
      <c r="I5" t="str">
        <f t="shared" si="1"/>
        <v>CTCF</v>
      </c>
      <c r="J5" t="s">
        <v>63</v>
      </c>
      <c r="K5" t="str">
        <f t="shared" si="2"/>
        <v>RIKEN_KD_series2_CTCF_lot1_RNA</v>
      </c>
      <c r="T5"/>
    </row>
    <row r="6" spans="1:20">
      <c r="A6" t="str">
        <f t="shared" si="3"/>
        <v>F4-THP1</v>
      </c>
      <c r="B6" t="str">
        <f t="shared" si="4"/>
        <v>THP1_CULTIVATE</v>
      </c>
      <c r="C6" s="16" t="s">
        <v>337</v>
      </c>
      <c r="D6" t="s">
        <v>928</v>
      </c>
      <c r="E6" s="1" t="s">
        <v>396</v>
      </c>
      <c r="F6" s="1" t="s">
        <v>862</v>
      </c>
      <c r="G6" t="str">
        <f t="shared" si="0"/>
        <v>RIKEN_KD_series2_CTCF_lot2</v>
      </c>
      <c r="H6" t="s">
        <v>2428</v>
      </c>
      <c r="I6" t="str">
        <f t="shared" si="1"/>
        <v>CTCF</v>
      </c>
      <c r="J6" t="s">
        <v>63</v>
      </c>
      <c r="K6" t="str">
        <f t="shared" si="2"/>
        <v>RIKEN_KD_series2_CTCF_lot2_RNA</v>
      </c>
      <c r="T6"/>
    </row>
    <row r="7" spans="1:20">
      <c r="A7" t="str">
        <f t="shared" si="3"/>
        <v>F4-THP1</v>
      </c>
      <c r="B7" t="str">
        <f t="shared" si="4"/>
        <v>THP1_CULTIVATE</v>
      </c>
      <c r="C7" s="16" t="s">
        <v>337</v>
      </c>
      <c r="D7" t="s">
        <v>928</v>
      </c>
      <c r="E7" s="1" t="s">
        <v>396</v>
      </c>
      <c r="F7" s="1" t="s">
        <v>966</v>
      </c>
      <c r="G7" t="str">
        <f t="shared" si="0"/>
        <v>RIKEN_KD_series2_CTCF_lot3</v>
      </c>
      <c r="H7" t="s">
        <v>2429</v>
      </c>
      <c r="I7" t="str">
        <f t="shared" si="1"/>
        <v>CTCF</v>
      </c>
      <c r="J7" t="s">
        <v>63</v>
      </c>
      <c r="K7" t="str">
        <f t="shared" si="2"/>
        <v>RIKEN_KD_series2_CTCF_lot3_RNA</v>
      </c>
      <c r="T7"/>
    </row>
    <row r="8" spans="1:20">
      <c r="A8" t="str">
        <f t="shared" si="3"/>
        <v>F4-THP1</v>
      </c>
      <c r="B8" t="str">
        <f t="shared" si="4"/>
        <v>THP1_CULTIVATE</v>
      </c>
      <c r="C8" s="16" t="s">
        <v>337</v>
      </c>
      <c r="D8" t="s">
        <v>928</v>
      </c>
      <c r="E8" s="1" t="s">
        <v>283</v>
      </c>
      <c r="F8" s="1" t="s">
        <v>863</v>
      </c>
      <c r="G8" t="str">
        <f t="shared" si="0"/>
        <v>RIKEN_KD_series2_CR595356_lot1</v>
      </c>
      <c r="H8" t="s">
        <v>2430</v>
      </c>
      <c r="I8" t="str">
        <f t="shared" si="1"/>
        <v>CR595356</v>
      </c>
      <c r="J8" t="s">
        <v>63</v>
      </c>
      <c r="K8" t="str">
        <f t="shared" si="2"/>
        <v>RIKEN_KD_series2_CR595356_lot1_RNA</v>
      </c>
      <c r="T8"/>
    </row>
    <row r="9" spans="1:20">
      <c r="A9" t="str">
        <f t="shared" si="3"/>
        <v>F4-THP1</v>
      </c>
      <c r="B9" t="str">
        <f t="shared" si="4"/>
        <v>THP1_CULTIVATE</v>
      </c>
      <c r="C9" s="16" t="s">
        <v>496</v>
      </c>
      <c r="D9" t="s">
        <v>492</v>
      </c>
      <c r="E9" s="1" t="s">
        <v>284</v>
      </c>
      <c r="F9" s="1" t="s">
        <v>490</v>
      </c>
      <c r="G9" t="str">
        <f t="shared" si="0"/>
        <v>RIKEN_KD_series2_CR595356_lot3</v>
      </c>
      <c r="H9" t="s">
        <v>2431</v>
      </c>
      <c r="I9" t="str">
        <f t="shared" si="1"/>
        <v>CR595356</v>
      </c>
      <c r="J9" t="s">
        <v>63</v>
      </c>
      <c r="K9" t="str">
        <f t="shared" si="2"/>
        <v>RIKEN_KD_series2_CR595356_lot3_RNA</v>
      </c>
      <c r="T9"/>
    </row>
    <row r="10" spans="1:20">
      <c r="A10" t="str">
        <f t="shared" si="3"/>
        <v>F4-THP1</v>
      </c>
      <c r="B10" t="str">
        <f t="shared" si="4"/>
        <v>THP1_CULTIVATE</v>
      </c>
      <c r="C10" s="16" t="s">
        <v>496</v>
      </c>
      <c r="D10" t="s">
        <v>492</v>
      </c>
      <c r="E10" s="1" t="s">
        <v>284</v>
      </c>
      <c r="F10" s="1" t="s">
        <v>155</v>
      </c>
      <c r="G10" t="str">
        <f t="shared" si="0"/>
        <v>RIKEN_KD_series2_CR595356_lot4</v>
      </c>
      <c r="H10" t="s">
        <v>2432</v>
      </c>
      <c r="I10" t="str">
        <f t="shared" si="1"/>
        <v>CR595356</v>
      </c>
      <c r="J10" t="s">
        <v>63</v>
      </c>
      <c r="K10" t="str">
        <f t="shared" si="2"/>
        <v>RIKEN_KD_series2_CR595356_lot4_RNA</v>
      </c>
      <c r="T10"/>
    </row>
    <row r="11" spans="1:20">
      <c r="A11" t="str">
        <f t="shared" si="3"/>
        <v>F4-THP1</v>
      </c>
      <c r="B11" t="str">
        <f t="shared" si="4"/>
        <v>THP1_CULTIVATE</v>
      </c>
      <c r="C11" s="16" t="s">
        <v>496</v>
      </c>
      <c r="D11" t="s">
        <v>492</v>
      </c>
      <c r="E11" s="1" t="s">
        <v>2474</v>
      </c>
      <c r="F11" s="1" t="s">
        <v>281</v>
      </c>
      <c r="G11" t="str">
        <f t="shared" si="0"/>
        <v>RIKEN_KD_series2_ETS1_lot1</v>
      </c>
      <c r="H11" t="s">
        <v>2433</v>
      </c>
      <c r="I11" t="s">
        <v>2203</v>
      </c>
      <c r="J11" t="s">
        <v>63</v>
      </c>
      <c r="K11" t="str">
        <f t="shared" si="2"/>
        <v>RIKEN_KD_series2_ETS1_lot1_RNA</v>
      </c>
      <c r="T11"/>
    </row>
    <row r="12" spans="1:20">
      <c r="A12" t="str">
        <f t="shared" si="3"/>
        <v>F4-THP1</v>
      </c>
      <c r="B12" t="str">
        <f t="shared" si="4"/>
        <v>THP1_CULTIVATE</v>
      </c>
      <c r="C12" s="16" t="s">
        <v>496</v>
      </c>
      <c r="D12" t="s">
        <v>492</v>
      </c>
      <c r="E12" s="1" t="s">
        <v>2474</v>
      </c>
      <c r="F12" s="1" t="s">
        <v>490</v>
      </c>
      <c r="G12" t="str">
        <f t="shared" si="0"/>
        <v>RIKEN_KD_series2_ETS1_lot3</v>
      </c>
      <c r="H12" t="s">
        <v>2434</v>
      </c>
      <c r="I12" t="s">
        <v>2203</v>
      </c>
      <c r="J12" t="s">
        <v>63</v>
      </c>
      <c r="K12" t="str">
        <f t="shared" si="2"/>
        <v>RIKEN_KD_series2_ETS1_lot3_RNA</v>
      </c>
      <c r="T12"/>
    </row>
    <row r="13" spans="1:20">
      <c r="A13" t="str">
        <f t="shared" si="3"/>
        <v>F4-THP1</v>
      </c>
      <c r="B13" t="str">
        <f t="shared" si="4"/>
        <v>THP1_CULTIVATE</v>
      </c>
      <c r="C13" s="16" t="s">
        <v>496</v>
      </c>
      <c r="D13" t="s">
        <v>492</v>
      </c>
      <c r="E13" s="1" t="s">
        <v>2474</v>
      </c>
      <c r="F13" s="1" t="s">
        <v>155</v>
      </c>
      <c r="G13" t="str">
        <f t="shared" si="0"/>
        <v>RIKEN_KD_series2_ETS1_lot4</v>
      </c>
      <c r="H13" t="s">
        <v>2435</v>
      </c>
      <c r="I13" t="s">
        <v>2203</v>
      </c>
      <c r="J13" t="s">
        <v>63</v>
      </c>
      <c r="K13" t="str">
        <f t="shared" si="2"/>
        <v>RIKEN_KD_series2_ETS1_lot4_RNA</v>
      </c>
      <c r="T13"/>
    </row>
    <row r="14" spans="1:20">
      <c r="A14" t="str">
        <f t="shared" si="3"/>
        <v>F4-THP1</v>
      </c>
      <c r="B14" t="str">
        <f t="shared" si="4"/>
        <v>THP1_CULTIVATE</v>
      </c>
      <c r="C14" s="16" t="s">
        <v>496</v>
      </c>
      <c r="D14" t="s">
        <v>492</v>
      </c>
      <c r="E14" s="1" t="s">
        <v>2475</v>
      </c>
      <c r="F14" s="1" t="s">
        <v>281</v>
      </c>
      <c r="G14" t="str">
        <f t="shared" si="0"/>
        <v>RIKEN_KD_series2_ETS2_lot1</v>
      </c>
      <c r="H14" t="s">
        <v>2436</v>
      </c>
      <c r="I14" t="s">
        <v>2204</v>
      </c>
      <c r="J14" t="s">
        <v>63</v>
      </c>
      <c r="K14" t="str">
        <f t="shared" si="2"/>
        <v>RIKEN_KD_series2_ETS2_lot1_RNA</v>
      </c>
      <c r="T14"/>
    </row>
    <row r="15" spans="1:20">
      <c r="A15" t="str">
        <f t="shared" si="3"/>
        <v>F4-THP1</v>
      </c>
      <c r="B15" t="str">
        <f t="shared" si="4"/>
        <v>THP1_CULTIVATE</v>
      </c>
      <c r="C15" s="16" t="s">
        <v>496</v>
      </c>
      <c r="D15" t="s">
        <v>492</v>
      </c>
      <c r="E15" s="1" t="s">
        <v>2475</v>
      </c>
      <c r="F15" s="1" t="s">
        <v>280</v>
      </c>
      <c r="G15" t="str">
        <f t="shared" si="0"/>
        <v>RIKEN_KD_series2_ETS2_lot2</v>
      </c>
      <c r="H15" t="s">
        <v>2437</v>
      </c>
      <c r="I15" t="s">
        <v>2204</v>
      </c>
      <c r="J15" t="s">
        <v>63</v>
      </c>
      <c r="K15" t="str">
        <f t="shared" si="2"/>
        <v>RIKEN_KD_series2_ETS2_lot2_RNA</v>
      </c>
      <c r="T15"/>
    </row>
    <row r="16" spans="1:20">
      <c r="A16" t="str">
        <f t="shared" si="3"/>
        <v>F4-THP1</v>
      </c>
      <c r="B16" t="str">
        <f t="shared" si="4"/>
        <v>THP1_CULTIVATE</v>
      </c>
      <c r="C16" s="16" t="s">
        <v>496</v>
      </c>
      <c r="D16" t="s">
        <v>492</v>
      </c>
      <c r="E16" s="1" t="s">
        <v>2475</v>
      </c>
      <c r="F16" s="1" t="s">
        <v>490</v>
      </c>
      <c r="G16" t="str">
        <f t="shared" si="0"/>
        <v>RIKEN_KD_series2_ETS2_lot3</v>
      </c>
      <c r="H16" t="s">
        <v>2438</v>
      </c>
      <c r="I16" t="s">
        <v>2204</v>
      </c>
      <c r="J16" t="s">
        <v>63</v>
      </c>
      <c r="K16" t="str">
        <f t="shared" si="2"/>
        <v>RIKEN_KD_series2_ETS2_lot3_RNA</v>
      </c>
      <c r="T16"/>
    </row>
    <row r="17" spans="1:20">
      <c r="A17" t="str">
        <f t="shared" si="3"/>
        <v>F4-THP1</v>
      </c>
      <c r="B17" t="str">
        <f t="shared" si="4"/>
        <v>THP1_CULTIVATE</v>
      </c>
      <c r="C17" s="16" t="s">
        <v>496</v>
      </c>
      <c r="D17" t="s">
        <v>492</v>
      </c>
      <c r="E17" s="1" t="s">
        <v>282</v>
      </c>
      <c r="F17" s="1" t="s">
        <v>281</v>
      </c>
      <c r="G17" t="str">
        <f t="shared" si="0"/>
        <v>RIKEN_KD_series2_FLI1_lot1</v>
      </c>
      <c r="H17" t="s">
        <v>2439</v>
      </c>
      <c r="I17" t="str">
        <f t="shared" si="1"/>
        <v>FLI1</v>
      </c>
      <c r="J17" t="s">
        <v>63</v>
      </c>
      <c r="K17" t="str">
        <f t="shared" si="2"/>
        <v>RIKEN_KD_series2_FLI1_lot1_RNA</v>
      </c>
      <c r="T17"/>
    </row>
    <row r="18" spans="1:20">
      <c r="A18" t="str">
        <f t="shared" si="3"/>
        <v>F4-THP1</v>
      </c>
      <c r="B18" t="str">
        <f t="shared" si="4"/>
        <v>THP1_CULTIVATE</v>
      </c>
      <c r="C18" s="16" t="s">
        <v>496</v>
      </c>
      <c r="D18" t="s">
        <v>492</v>
      </c>
      <c r="E18" s="1" t="s">
        <v>282</v>
      </c>
      <c r="F18" s="1" t="s">
        <v>280</v>
      </c>
      <c r="G18" t="str">
        <f t="shared" si="0"/>
        <v>RIKEN_KD_series2_FLI1_lot2</v>
      </c>
      <c r="H18" t="s">
        <v>2440</v>
      </c>
      <c r="I18" t="str">
        <f t="shared" si="1"/>
        <v>FLI1</v>
      </c>
      <c r="J18" t="s">
        <v>63</v>
      </c>
      <c r="K18" t="str">
        <f t="shared" si="2"/>
        <v>RIKEN_KD_series2_FLI1_lot2_RNA</v>
      </c>
      <c r="T18"/>
    </row>
    <row r="19" spans="1:20">
      <c r="A19" t="str">
        <f t="shared" si="3"/>
        <v>F4-THP1</v>
      </c>
      <c r="B19" t="str">
        <f t="shared" si="4"/>
        <v>THP1_CULTIVATE</v>
      </c>
      <c r="C19" s="16" t="s">
        <v>496</v>
      </c>
      <c r="D19" t="s">
        <v>492</v>
      </c>
      <c r="E19" s="1" t="s">
        <v>282</v>
      </c>
      <c r="F19" s="1" t="s">
        <v>490</v>
      </c>
      <c r="G19" t="str">
        <f t="shared" si="0"/>
        <v>RIKEN_KD_series2_FLI1_lot3</v>
      </c>
      <c r="H19" t="s">
        <v>2246</v>
      </c>
      <c r="I19" t="str">
        <f t="shared" si="1"/>
        <v>FLI1</v>
      </c>
      <c r="J19" t="s">
        <v>63</v>
      </c>
      <c r="K19" t="str">
        <f t="shared" si="2"/>
        <v>RIKEN_KD_series2_FLI1_lot3_RNA</v>
      </c>
      <c r="T19"/>
    </row>
    <row r="20" spans="1:20">
      <c r="A20" t="str">
        <f>A19</f>
        <v>F4-THP1</v>
      </c>
      <c r="B20" t="str">
        <f>B19</f>
        <v>THP1_CULTIVATE</v>
      </c>
      <c r="C20" s="16" t="s">
        <v>503</v>
      </c>
      <c r="D20" t="s">
        <v>533</v>
      </c>
      <c r="E20" s="1" t="s">
        <v>153</v>
      </c>
      <c r="F20" s="1" t="s">
        <v>497</v>
      </c>
      <c r="G20" t="str">
        <f t="shared" si="0"/>
        <v>RIKEN_KD_series2_HOXA9_lot1</v>
      </c>
      <c r="H20" t="s">
        <v>2247</v>
      </c>
      <c r="I20" t="str">
        <f t="shared" si="1"/>
        <v>HOXA9</v>
      </c>
      <c r="J20" t="s">
        <v>63</v>
      </c>
      <c r="K20" t="str">
        <f t="shared" si="2"/>
        <v>RIKEN_KD_series2_HOXA9_lot1_RNA</v>
      </c>
      <c r="T20"/>
    </row>
    <row r="21" spans="1:20">
      <c r="A21" t="str">
        <f t="shared" si="3"/>
        <v>F4-THP1</v>
      </c>
      <c r="B21" t="str">
        <f t="shared" si="4"/>
        <v>THP1_CULTIVATE</v>
      </c>
      <c r="C21" s="16" t="s">
        <v>503</v>
      </c>
      <c r="D21" t="s">
        <v>533</v>
      </c>
      <c r="E21" s="1" t="s">
        <v>153</v>
      </c>
      <c r="F21" s="1" t="s">
        <v>154</v>
      </c>
      <c r="G21" t="str">
        <f t="shared" si="0"/>
        <v>RIKEN_KD_series2_HOXA9_lot2</v>
      </c>
      <c r="H21" t="s">
        <v>2248</v>
      </c>
      <c r="I21" t="str">
        <f t="shared" si="1"/>
        <v>HOXA9</v>
      </c>
      <c r="J21" t="s">
        <v>63</v>
      </c>
      <c r="K21" t="str">
        <f t="shared" si="2"/>
        <v>RIKEN_KD_series2_HOXA9_lot2_RNA</v>
      </c>
      <c r="T21"/>
    </row>
    <row r="22" spans="1:20">
      <c r="A22" t="str">
        <f t="shared" si="3"/>
        <v>F4-THP1</v>
      </c>
      <c r="B22" t="str">
        <f t="shared" si="4"/>
        <v>THP1_CULTIVATE</v>
      </c>
      <c r="C22" s="16" t="s">
        <v>503</v>
      </c>
      <c r="D22" t="s">
        <v>533</v>
      </c>
      <c r="E22" s="1" t="s">
        <v>153</v>
      </c>
      <c r="F22" s="1" t="s">
        <v>152</v>
      </c>
      <c r="G22" t="str">
        <f t="shared" si="0"/>
        <v>RIKEN_KD_series2_HOXA9_lot3</v>
      </c>
      <c r="H22" t="s">
        <v>2249</v>
      </c>
      <c r="I22" t="str">
        <f t="shared" si="1"/>
        <v>HOXA9</v>
      </c>
      <c r="J22" t="s">
        <v>63</v>
      </c>
      <c r="K22" t="str">
        <f t="shared" si="2"/>
        <v>RIKEN_KD_series2_HOXA9_lot3_RNA</v>
      </c>
      <c r="T22"/>
    </row>
    <row r="23" spans="1:20">
      <c r="A23" t="str">
        <f t="shared" si="3"/>
        <v>F4-THP1</v>
      </c>
      <c r="B23" t="str">
        <f t="shared" si="4"/>
        <v>THP1_CULTIVATE</v>
      </c>
      <c r="C23" s="16" t="s">
        <v>503</v>
      </c>
      <c r="D23" t="s">
        <v>533</v>
      </c>
      <c r="E23" s="1" t="s">
        <v>498</v>
      </c>
      <c r="F23" s="1" t="s">
        <v>497</v>
      </c>
      <c r="G23" t="str">
        <f t="shared" si="0"/>
        <v>RIKEN_KD_series2_HOXA10_lot1</v>
      </c>
      <c r="H23" t="s">
        <v>2250</v>
      </c>
      <c r="I23" t="str">
        <f t="shared" si="1"/>
        <v>HOXA10</v>
      </c>
      <c r="J23" t="s">
        <v>63</v>
      </c>
      <c r="K23" t="str">
        <f t="shared" si="2"/>
        <v>RIKEN_KD_series2_HOXA10_lot1_RNA</v>
      </c>
      <c r="T23"/>
    </row>
    <row r="24" spans="1:20">
      <c r="A24" t="str">
        <f t="shared" si="3"/>
        <v>F4-THP1</v>
      </c>
      <c r="B24" t="str">
        <f t="shared" si="4"/>
        <v>THP1_CULTIVATE</v>
      </c>
      <c r="C24" s="16" t="s">
        <v>503</v>
      </c>
      <c r="D24" t="s">
        <v>533</v>
      </c>
      <c r="E24" s="1" t="s">
        <v>498</v>
      </c>
      <c r="F24" s="1" t="s">
        <v>2206</v>
      </c>
      <c r="G24" t="str">
        <f>CONCATENATE(C24,"_",E24,"_",F24)</f>
        <v>RIKEN_KD_series2_HOXA10_lot2</v>
      </c>
      <c r="H24" t="s">
        <v>2251</v>
      </c>
      <c r="I24" t="str">
        <f>E24</f>
        <v>HOXA10</v>
      </c>
      <c r="J24" t="s">
        <v>63</v>
      </c>
      <c r="K24" t="str">
        <f>CONCATENATE(G24,"_RNA")</f>
        <v>RIKEN_KD_series2_HOXA10_lot2_RNA</v>
      </c>
      <c r="T24"/>
    </row>
    <row r="25" spans="1:20">
      <c r="A25" t="str">
        <f>A23</f>
        <v>F4-THP1</v>
      </c>
      <c r="B25" t="str">
        <f>B23</f>
        <v>THP1_CULTIVATE</v>
      </c>
      <c r="C25" s="16" t="s">
        <v>496</v>
      </c>
      <c r="D25" t="s">
        <v>492</v>
      </c>
      <c r="E25" s="1" t="s">
        <v>491</v>
      </c>
      <c r="F25" s="1" t="s">
        <v>490</v>
      </c>
      <c r="G25" t="str">
        <f t="shared" si="0"/>
        <v>RIKEN_KD_series2_HOXA10_lot3</v>
      </c>
      <c r="H25" t="s">
        <v>2252</v>
      </c>
      <c r="I25" t="str">
        <f t="shared" si="1"/>
        <v>HOXA10</v>
      </c>
      <c r="J25" t="s">
        <v>63</v>
      </c>
      <c r="K25" t="str">
        <f t="shared" si="2"/>
        <v>RIKEN_KD_series2_HOXA10_lot3_RNA</v>
      </c>
      <c r="T25"/>
    </row>
    <row r="26" spans="1:20">
      <c r="A26" t="str">
        <f t="shared" si="3"/>
        <v>F4-THP1</v>
      </c>
      <c r="B26" t="str">
        <f t="shared" si="4"/>
        <v>THP1_CULTIVATE</v>
      </c>
      <c r="C26" s="16" t="s">
        <v>352</v>
      </c>
      <c r="D26" t="s">
        <v>351</v>
      </c>
      <c r="E26" s="1" t="s">
        <v>489</v>
      </c>
      <c r="F26" s="1" t="s">
        <v>355</v>
      </c>
      <c r="G26" t="str">
        <f t="shared" si="0"/>
        <v>RIKEN_KD_series2_HOXA10_lot4</v>
      </c>
      <c r="H26" t="s">
        <v>2253</v>
      </c>
      <c r="I26" t="str">
        <f t="shared" si="1"/>
        <v>HOXA10</v>
      </c>
      <c r="J26" t="s">
        <v>63</v>
      </c>
      <c r="K26" t="str">
        <f t="shared" si="2"/>
        <v>RIKEN_KD_series2_HOXA10_lot4_RNA</v>
      </c>
      <c r="T26"/>
    </row>
    <row r="27" spans="1:20">
      <c r="A27" t="str">
        <f t="shared" si="3"/>
        <v>F4-THP1</v>
      </c>
      <c r="B27" t="str">
        <f t="shared" si="4"/>
        <v>THP1_CULTIVATE</v>
      </c>
      <c r="C27" s="16" t="s">
        <v>347</v>
      </c>
      <c r="D27" t="s">
        <v>346</v>
      </c>
      <c r="E27" s="1" t="s">
        <v>488</v>
      </c>
      <c r="F27" s="1" t="s">
        <v>487</v>
      </c>
      <c r="G27" t="str">
        <f t="shared" si="0"/>
        <v>RIKEN_KD_series2_HOXA11_lot1</v>
      </c>
      <c r="H27" t="s">
        <v>2254</v>
      </c>
      <c r="I27" t="str">
        <f t="shared" si="1"/>
        <v>HOXA11</v>
      </c>
      <c r="J27" t="s">
        <v>63</v>
      </c>
      <c r="K27" t="str">
        <f t="shared" si="2"/>
        <v>RIKEN_KD_series2_HOXA11_lot1_RNA</v>
      </c>
      <c r="T27"/>
    </row>
    <row r="28" spans="1:20">
      <c r="A28" t="str">
        <f>A26</f>
        <v>F4-THP1</v>
      </c>
      <c r="B28" t="str">
        <f>B26</f>
        <v>THP1_CULTIVATE</v>
      </c>
      <c r="C28" s="16" t="s">
        <v>347</v>
      </c>
      <c r="D28" t="s">
        <v>346</v>
      </c>
      <c r="E28" s="1" t="s">
        <v>488</v>
      </c>
      <c r="F28" s="1" t="s">
        <v>2206</v>
      </c>
      <c r="G28" t="str">
        <f>CONCATENATE(C28,"_",E28,"_",F28)</f>
        <v>RIKEN_KD_series2_HOXA11_lot2</v>
      </c>
      <c r="H28" t="s">
        <v>2255</v>
      </c>
      <c r="I28" t="str">
        <f>E28</f>
        <v>HOXA11</v>
      </c>
      <c r="J28" t="s">
        <v>63</v>
      </c>
      <c r="K28" t="str">
        <f>CONCATENATE(G28,"_RNA")</f>
        <v>RIKEN_KD_series2_HOXA11_lot2_RNA</v>
      </c>
      <c r="T28"/>
    </row>
    <row r="29" spans="1:20">
      <c r="A29" t="str">
        <f>A27</f>
        <v>F4-THP1</v>
      </c>
      <c r="B29" t="str">
        <f>B27</f>
        <v>THP1_CULTIVATE</v>
      </c>
      <c r="C29" s="16" t="s">
        <v>347</v>
      </c>
      <c r="D29" t="s">
        <v>346</v>
      </c>
      <c r="E29" s="1" t="s">
        <v>488</v>
      </c>
      <c r="F29" s="1" t="s">
        <v>358</v>
      </c>
      <c r="G29" t="str">
        <f t="shared" si="0"/>
        <v>RIKEN_KD_series2_HOXA11_lot3</v>
      </c>
      <c r="H29" t="s">
        <v>2256</v>
      </c>
      <c r="I29" t="str">
        <f t="shared" si="1"/>
        <v>HOXA11</v>
      </c>
      <c r="J29" t="s">
        <v>63</v>
      </c>
      <c r="K29" t="str">
        <f t="shared" si="2"/>
        <v>RIKEN_KD_series2_HOXA11_lot3_RNA</v>
      </c>
      <c r="T29"/>
    </row>
    <row r="30" spans="1:20">
      <c r="A30" t="str">
        <f t="shared" si="3"/>
        <v>F4-THP1</v>
      </c>
      <c r="B30" t="str">
        <f t="shared" si="4"/>
        <v>THP1_CULTIVATE</v>
      </c>
      <c r="C30" s="16" t="s">
        <v>347</v>
      </c>
      <c r="D30" t="s">
        <v>346</v>
      </c>
      <c r="E30" s="1" t="s">
        <v>488</v>
      </c>
      <c r="F30" s="1" t="s">
        <v>485</v>
      </c>
      <c r="G30" t="str">
        <f t="shared" si="0"/>
        <v>RIKEN_KD_series2_HOXA11_lot4</v>
      </c>
      <c r="H30" t="s">
        <v>2257</v>
      </c>
      <c r="I30" t="str">
        <f t="shared" si="1"/>
        <v>HOXA11</v>
      </c>
      <c r="J30" t="s">
        <v>63</v>
      </c>
      <c r="K30" t="str">
        <f t="shared" si="2"/>
        <v>RIKEN_KD_series2_HOXA11_lot4_RNA</v>
      </c>
      <c r="T30"/>
    </row>
    <row r="31" spans="1:20">
      <c r="A31" t="str">
        <f t="shared" si="3"/>
        <v>F4-THP1</v>
      </c>
      <c r="B31" t="str">
        <f t="shared" si="4"/>
        <v>THP1_CULTIVATE</v>
      </c>
      <c r="C31" s="16" t="s">
        <v>347</v>
      </c>
      <c r="D31" t="s">
        <v>346</v>
      </c>
      <c r="E31" s="1" t="s">
        <v>486</v>
      </c>
      <c r="F31" s="1" t="s">
        <v>487</v>
      </c>
      <c r="G31" t="str">
        <f t="shared" si="0"/>
        <v>RIKEN_KD_series2_HOXA13_lot1</v>
      </c>
      <c r="H31" t="s">
        <v>2258</v>
      </c>
      <c r="I31" t="str">
        <f t="shared" si="1"/>
        <v>HOXA13</v>
      </c>
      <c r="J31" t="s">
        <v>63</v>
      </c>
      <c r="K31" t="str">
        <f t="shared" si="2"/>
        <v>RIKEN_KD_series2_HOXA13_lot1_RNA</v>
      </c>
      <c r="T31"/>
    </row>
    <row r="32" spans="1:20">
      <c r="A32" t="str">
        <f>A30</f>
        <v>F4-THP1</v>
      </c>
      <c r="B32" t="str">
        <f>B30</f>
        <v>THP1_CULTIVATE</v>
      </c>
      <c r="C32" s="16" t="s">
        <v>347</v>
      </c>
      <c r="D32" t="s">
        <v>346</v>
      </c>
      <c r="E32" s="1" t="s">
        <v>486</v>
      </c>
      <c r="F32" s="1" t="s">
        <v>2206</v>
      </c>
      <c r="G32" t="str">
        <f>CONCATENATE(C32,"_",E32,"_",F32)</f>
        <v>RIKEN_KD_series2_HOXA13_lot2</v>
      </c>
      <c r="H32" t="s">
        <v>2259</v>
      </c>
      <c r="I32" t="str">
        <f>E32</f>
        <v>HOXA13</v>
      </c>
      <c r="J32" t="s">
        <v>63</v>
      </c>
      <c r="K32" t="str">
        <f>CONCATENATE(G32,"_RNA")</f>
        <v>RIKEN_KD_series2_HOXA13_lot2_RNA</v>
      </c>
      <c r="T32"/>
    </row>
    <row r="33" spans="1:20">
      <c r="A33" t="str">
        <f>A31</f>
        <v>F4-THP1</v>
      </c>
      <c r="B33" t="str">
        <f>B31</f>
        <v>THP1_CULTIVATE</v>
      </c>
      <c r="C33" s="16" t="s">
        <v>347</v>
      </c>
      <c r="D33" t="s">
        <v>346</v>
      </c>
      <c r="E33" s="1" t="s">
        <v>486</v>
      </c>
      <c r="F33" s="1" t="s">
        <v>358</v>
      </c>
      <c r="G33" t="str">
        <f t="shared" si="0"/>
        <v>RIKEN_KD_series2_HOXA13_lot3</v>
      </c>
      <c r="H33" t="s">
        <v>2260</v>
      </c>
      <c r="I33" t="str">
        <f t="shared" si="1"/>
        <v>HOXA13</v>
      </c>
      <c r="J33" t="s">
        <v>63</v>
      </c>
      <c r="K33" t="str">
        <f t="shared" si="2"/>
        <v>RIKEN_KD_series2_HOXA13_lot3_RNA</v>
      </c>
      <c r="T33"/>
    </row>
    <row r="34" spans="1:20">
      <c r="A34" t="str">
        <f t="shared" si="3"/>
        <v>F4-THP1</v>
      </c>
      <c r="B34" t="str">
        <f t="shared" si="4"/>
        <v>THP1_CULTIVATE</v>
      </c>
      <c r="C34" s="16" t="s">
        <v>347</v>
      </c>
      <c r="D34" t="s">
        <v>346</v>
      </c>
      <c r="E34" s="1" t="s">
        <v>486</v>
      </c>
      <c r="F34" s="1" t="s">
        <v>485</v>
      </c>
      <c r="G34" t="str">
        <f t="shared" ref="G34:G64" si="5">CONCATENATE(C34,"_",E34,"_",F34)</f>
        <v>RIKEN_KD_series2_HOXA13_lot4</v>
      </c>
      <c r="H34" t="s">
        <v>2261</v>
      </c>
      <c r="I34" t="str">
        <f t="shared" ref="I34:I64" si="6">E34</f>
        <v>HOXA13</v>
      </c>
      <c r="J34" t="s">
        <v>63</v>
      </c>
      <c r="K34" t="str">
        <f t="shared" ref="K34:K64" si="7">CONCATENATE(G34,"_RNA")</f>
        <v>RIKEN_KD_series2_HOXA13_lot4_RNA</v>
      </c>
      <c r="T34"/>
    </row>
    <row r="35" spans="1:20">
      <c r="A35" t="str">
        <f t="shared" ref="A35:B37" si="8">A32</f>
        <v>F4-THP1</v>
      </c>
      <c r="B35" t="str">
        <f t="shared" si="8"/>
        <v>THP1_CULTIVATE</v>
      </c>
      <c r="C35" s="16" t="s">
        <v>337</v>
      </c>
      <c r="D35" t="s">
        <v>928</v>
      </c>
      <c r="E35" s="1" t="s">
        <v>511</v>
      </c>
      <c r="F35" s="1" t="s">
        <v>863</v>
      </c>
      <c r="G35" t="str">
        <f t="shared" si="5"/>
        <v>RIKEN_KD_series2_ID1_lot1</v>
      </c>
      <c r="H35" t="s">
        <v>2262</v>
      </c>
      <c r="I35" t="str">
        <f t="shared" si="6"/>
        <v>ID1</v>
      </c>
      <c r="J35" t="s">
        <v>63</v>
      </c>
      <c r="K35" t="str">
        <f t="shared" si="7"/>
        <v>RIKEN_KD_series2_ID1_lot1_RNA</v>
      </c>
      <c r="T35"/>
    </row>
    <row r="36" spans="1:20">
      <c r="A36" t="str">
        <f t="shared" si="8"/>
        <v>F4-THP1</v>
      </c>
      <c r="B36" t="str">
        <f t="shared" si="8"/>
        <v>THP1_CULTIVATE</v>
      </c>
      <c r="C36" s="16" t="s">
        <v>337</v>
      </c>
      <c r="D36" t="s">
        <v>928</v>
      </c>
      <c r="E36" s="1" t="s">
        <v>511</v>
      </c>
      <c r="F36" s="1" t="s">
        <v>2206</v>
      </c>
      <c r="G36" t="str">
        <f>CONCATENATE(C36,"_",E36,"_",F36)</f>
        <v>RIKEN_KD_series2_ID1_lot2</v>
      </c>
      <c r="H36" t="s">
        <v>2263</v>
      </c>
      <c r="I36" t="str">
        <f>E36</f>
        <v>ID1</v>
      </c>
      <c r="J36" t="s">
        <v>63</v>
      </c>
      <c r="K36" t="str">
        <f>CONCATENATE(G36,"_RNA")</f>
        <v>RIKEN_KD_series2_ID1_lot2_RNA</v>
      </c>
      <c r="T36"/>
    </row>
    <row r="37" spans="1:20">
      <c r="A37" t="str">
        <f t="shared" si="8"/>
        <v>F4-THP1</v>
      </c>
      <c r="B37" t="str">
        <f t="shared" si="8"/>
        <v>THP1_CULTIVATE</v>
      </c>
      <c r="C37" s="16" t="s">
        <v>337</v>
      </c>
      <c r="D37" t="s">
        <v>928</v>
      </c>
      <c r="E37" s="1" t="s">
        <v>511</v>
      </c>
      <c r="F37" s="1" t="s">
        <v>2327</v>
      </c>
      <c r="G37" t="str">
        <f t="shared" si="5"/>
        <v>RIKEN_KD_series2_ID1_lot3</v>
      </c>
      <c r="H37" t="s">
        <v>2264</v>
      </c>
      <c r="I37" t="str">
        <f t="shared" si="6"/>
        <v>ID1</v>
      </c>
      <c r="J37" t="s">
        <v>63</v>
      </c>
      <c r="K37" t="str">
        <f t="shared" si="7"/>
        <v>RIKEN_KD_series2_ID1_lot3_RNA</v>
      </c>
      <c r="T37"/>
    </row>
    <row r="38" spans="1:20">
      <c r="A38" t="str">
        <f t="shared" ref="A38:A64" si="9">A37</f>
        <v>F4-THP1</v>
      </c>
      <c r="B38" t="str">
        <f t="shared" ref="B38:B64" si="10">B37</f>
        <v>THP1_CULTIVATE</v>
      </c>
      <c r="C38" s="16" t="s">
        <v>337</v>
      </c>
      <c r="D38" t="s">
        <v>928</v>
      </c>
      <c r="E38" s="1" t="s">
        <v>628</v>
      </c>
      <c r="F38" s="1" t="s">
        <v>863</v>
      </c>
      <c r="G38" t="str">
        <f t="shared" si="5"/>
        <v>RIKEN_KD_series2_IRF7_lot1</v>
      </c>
      <c r="H38" t="s">
        <v>2265</v>
      </c>
      <c r="I38" t="str">
        <f t="shared" si="6"/>
        <v>IRF7</v>
      </c>
      <c r="J38" t="s">
        <v>63</v>
      </c>
      <c r="K38" t="str">
        <f t="shared" si="7"/>
        <v>RIKEN_KD_series2_IRF7_lot1_RNA</v>
      </c>
      <c r="T38"/>
    </row>
    <row r="39" spans="1:20">
      <c r="A39" t="str">
        <f t="shared" si="9"/>
        <v>F4-THP1</v>
      </c>
      <c r="B39" t="str">
        <f t="shared" si="10"/>
        <v>THP1_CULTIVATE</v>
      </c>
      <c r="C39" s="16" t="s">
        <v>337</v>
      </c>
      <c r="D39" t="s">
        <v>928</v>
      </c>
      <c r="E39" s="1" t="s">
        <v>628</v>
      </c>
      <c r="F39" s="1" t="s">
        <v>862</v>
      </c>
      <c r="G39" t="str">
        <f t="shared" si="5"/>
        <v>RIKEN_KD_series2_IRF7_lot2</v>
      </c>
      <c r="H39" t="s">
        <v>2266</v>
      </c>
      <c r="I39" t="str">
        <f t="shared" si="6"/>
        <v>IRF7</v>
      </c>
      <c r="J39" t="s">
        <v>63</v>
      </c>
      <c r="K39" t="str">
        <f t="shared" si="7"/>
        <v>RIKEN_KD_series2_IRF7_lot2_RNA</v>
      </c>
      <c r="T39"/>
    </row>
    <row r="40" spans="1:20">
      <c r="A40" t="str">
        <f t="shared" si="9"/>
        <v>F4-THP1</v>
      </c>
      <c r="B40" t="str">
        <f t="shared" si="10"/>
        <v>THP1_CULTIVATE</v>
      </c>
      <c r="C40" s="16" t="s">
        <v>337</v>
      </c>
      <c r="D40" t="s">
        <v>928</v>
      </c>
      <c r="E40" s="1" t="s">
        <v>628</v>
      </c>
      <c r="F40" s="1" t="s">
        <v>966</v>
      </c>
      <c r="G40" t="str">
        <f t="shared" si="5"/>
        <v>RIKEN_KD_series2_IRF7_lot3</v>
      </c>
      <c r="H40" t="s">
        <v>2267</v>
      </c>
      <c r="I40" t="str">
        <f t="shared" si="6"/>
        <v>IRF7</v>
      </c>
      <c r="J40" t="s">
        <v>63</v>
      </c>
      <c r="K40" t="str">
        <f t="shared" si="7"/>
        <v>RIKEN_KD_series2_IRF7_lot3_RNA</v>
      </c>
      <c r="T40"/>
    </row>
    <row r="41" spans="1:20">
      <c r="A41" t="str">
        <f t="shared" si="9"/>
        <v>F4-THP1</v>
      </c>
      <c r="B41" t="str">
        <f t="shared" si="10"/>
        <v>THP1_CULTIVATE</v>
      </c>
      <c r="C41" s="16" t="s">
        <v>337</v>
      </c>
      <c r="D41" t="s">
        <v>928</v>
      </c>
      <c r="E41" s="1" t="s">
        <v>2205</v>
      </c>
      <c r="F41" s="1" t="s">
        <v>862</v>
      </c>
      <c r="G41" t="str">
        <f t="shared" si="5"/>
        <v>RIKEN_KD_series2_MAFB_lot2</v>
      </c>
      <c r="H41" t="s">
        <v>2268</v>
      </c>
      <c r="I41" t="str">
        <f t="shared" si="6"/>
        <v>MAFB</v>
      </c>
      <c r="J41" t="s">
        <v>63</v>
      </c>
      <c r="K41" t="str">
        <f t="shared" si="7"/>
        <v>RIKEN_KD_series2_MAFB_lot2_RNA</v>
      </c>
      <c r="T41"/>
    </row>
    <row r="42" spans="1:20">
      <c r="A42" t="str">
        <f t="shared" si="9"/>
        <v>F4-THP1</v>
      </c>
      <c r="B42" t="str">
        <f t="shared" si="10"/>
        <v>THP1_CULTIVATE</v>
      </c>
      <c r="C42" s="16" t="s">
        <v>337</v>
      </c>
      <c r="D42" t="s">
        <v>928</v>
      </c>
      <c r="E42" s="1" t="s">
        <v>2205</v>
      </c>
      <c r="F42" s="1" t="s">
        <v>966</v>
      </c>
      <c r="G42" t="str">
        <f t="shared" si="5"/>
        <v>RIKEN_KD_series2_MAFB_lot3</v>
      </c>
      <c r="H42" t="s">
        <v>2269</v>
      </c>
      <c r="I42" t="str">
        <f t="shared" si="6"/>
        <v>MAFB</v>
      </c>
      <c r="J42" t="s">
        <v>63</v>
      </c>
      <c r="K42" t="str">
        <f t="shared" si="7"/>
        <v>RIKEN_KD_series2_MAFB_lot3_RNA</v>
      </c>
      <c r="T42"/>
    </row>
    <row r="43" spans="1:20">
      <c r="A43" t="str">
        <f t="shared" si="9"/>
        <v>F4-THP1</v>
      </c>
      <c r="B43" t="str">
        <f t="shared" si="10"/>
        <v>THP1_CULTIVATE</v>
      </c>
      <c r="C43" s="16" t="s">
        <v>337</v>
      </c>
      <c r="D43" t="s">
        <v>928</v>
      </c>
      <c r="E43" s="1" t="s">
        <v>2205</v>
      </c>
      <c r="F43" s="1" t="s">
        <v>865</v>
      </c>
      <c r="G43" t="str">
        <f t="shared" si="5"/>
        <v>RIKEN_KD_series2_MAFB_lot4</v>
      </c>
      <c r="H43" t="s">
        <v>2270</v>
      </c>
      <c r="I43" t="str">
        <f t="shared" si="6"/>
        <v>MAFB</v>
      </c>
      <c r="J43" t="s">
        <v>63</v>
      </c>
      <c r="K43" t="str">
        <f t="shared" si="7"/>
        <v>RIKEN_KD_series2_MAFB_lot4_RNA</v>
      </c>
      <c r="T43"/>
    </row>
    <row r="44" spans="1:20">
      <c r="A44" t="str">
        <f t="shared" si="9"/>
        <v>F4-THP1</v>
      </c>
      <c r="B44" t="str">
        <f t="shared" si="10"/>
        <v>THP1_CULTIVATE</v>
      </c>
      <c r="C44" s="16" t="s">
        <v>337</v>
      </c>
      <c r="D44" t="s">
        <v>928</v>
      </c>
      <c r="E44" s="1" t="s">
        <v>627</v>
      </c>
      <c r="F44" s="1" t="s">
        <v>863</v>
      </c>
      <c r="G44" t="str">
        <f t="shared" si="5"/>
        <v>RIKEN_KD_series2_NFE2L1_lot1</v>
      </c>
      <c r="H44" t="s">
        <v>2271</v>
      </c>
      <c r="I44" t="str">
        <f t="shared" si="6"/>
        <v>NFE2L1</v>
      </c>
      <c r="J44" t="s">
        <v>63</v>
      </c>
      <c r="K44" t="str">
        <f t="shared" si="7"/>
        <v>RIKEN_KD_series2_NFE2L1_lot1_RNA</v>
      </c>
      <c r="T44"/>
    </row>
    <row r="45" spans="1:20">
      <c r="A45" t="str">
        <f t="shared" si="9"/>
        <v>F4-THP1</v>
      </c>
      <c r="B45" t="str">
        <f t="shared" si="10"/>
        <v>THP1_CULTIVATE</v>
      </c>
      <c r="C45" s="16" t="s">
        <v>337</v>
      </c>
      <c r="D45" t="s">
        <v>928</v>
      </c>
      <c r="E45" s="1" t="s">
        <v>627</v>
      </c>
      <c r="F45" s="1" t="s">
        <v>862</v>
      </c>
      <c r="G45" t="str">
        <f t="shared" si="5"/>
        <v>RIKEN_KD_series2_NFE2L1_lot2</v>
      </c>
      <c r="H45" t="s">
        <v>2272</v>
      </c>
      <c r="I45" t="str">
        <f t="shared" si="6"/>
        <v>NFE2L1</v>
      </c>
      <c r="J45" t="s">
        <v>63</v>
      </c>
      <c r="K45" t="str">
        <f t="shared" si="7"/>
        <v>RIKEN_KD_series2_NFE2L1_lot2_RNA</v>
      </c>
      <c r="T45"/>
    </row>
    <row r="46" spans="1:20">
      <c r="A46" t="str">
        <f t="shared" si="9"/>
        <v>F4-THP1</v>
      </c>
      <c r="B46" t="str">
        <f t="shared" si="10"/>
        <v>THP1_CULTIVATE</v>
      </c>
      <c r="C46" s="16" t="s">
        <v>337</v>
      </c>
      <c r="D46" t="s">
        <v>928</v>
      </c>
      <c r="E46" s="1" t="s">
        <v>627</v>
      </c>
      <c r="F46" s="1" t="s">
        <v>865</v>
      </c>
      <c r="G46" t="str">
        <f t="shared" si="5"/>
        <v>RIKEN_KD_series2_NFE2L1_lot4</v>
      </c>
      <c r="H46" t="s">
        <v>2273</v>
      </c>
      <c r="I46" t="str">
        <f t="shared" si="6"/>
        <v>NFE2L1</v>
      </c>
      <c r="J46" t="s">
        <v>63</v>
      </c>
      <c r="K46" t="str">
        <f t="shared" si="7"/>
        <v>RIKEN_KD_series2_NFE2L1_lot4_RNA</v>
      </c>
      <c r="T46"/>
    </row>
    <row r="47" spans="1:20">
      <c r="A47" t="str">
        <f t="shared" si="9"/>
        <v>F4-THP1</v>
      </c>
      <c r="B47" t="str">
        <f t="shared" si="10"/>
        <v>THP1_CULTIVATE</v>
      </c>
      <c r="C47" s="16" t="s">
        <v>337</v>
      </c>
      <c r="D47" t="s">
        <v>928</v>
      </c>
      <c r="E47" s="1" t="s">
        <v>626</v>
      </c>
      <c r="F47" s="1" t="s">
        <v>862</v>
      </c>
      <c r="G47" t="str">
        <f t="shared" si="5"/>
        <v>RIKEN_KD_series2_NOTCH1_lot2</v>
      </c>
      <c r="H47" t="s">
        <v>2274</v>
      </c>
      <c r="I47" t="str">
        <f t="shared" si="6"/>
        <v>NOTCH1</v>
      </c>
      <c r="J47" t="s">
        <v>63</v>
      </c>
      <c r="K47" t="str">
        <f t="shared" si="7"/>
        <v>RIKEN_KD_series2_NOTCH1_lot2_RNA</v>
      </c>
      <c r="T47"/>
    </row>
    <row r="48" spans="1:20">
      <c r="A48" t="str">
        <f t="shared" si="9"/>
        <v>F4-THP1</v>
      </c>
      <c r="B48" t="str">
        <f t="shared" si="10"/>
        <v>THP1_CULTIVATE</v>
      </c>
      <c r="C48" s="16" t="s">
        <v>337</v>
      </c>
      <c r="D48" t="s">
        <v>928</v>
      </c>
      <c r="E48" s="1" t="s">
        <v>626</v>
      </c>
      <c r="F48" s="1" t="s">
        <v>966</v>
      </c>
      <c r="G48" t="str">
        <f t="shared" si="5"/>
        <v>RIKEN_KD_series2_NOTCH1_lot3</v>
      </c>
      <c r="H48" t="s">
        <v>2275</v>
      </c>
      <c r="I48" t="str">
        <f t="shared" si="6"/>
        <v>NOTCH1</v>
      </c>
      <c r="J48" t="s">
        <v>63</v>
      </c>
      <c r="K48" t="str">
        <f t="shared" si="7"/>
        <v>RIKEN_KD_series2_NOTCH1_lot3_RNA</v>
      </c>
      <c r="T48"/>
    </row>
    <row r="49" spans="1:20">
      <c r="A49" t="str">
        <f t="shared" si="9"/>
        <v>F4-THP1</v>
      </c>
      <c r="B49" t="str">
        <f t="shared" si="10"/>
        <v>THP1_CULTIVATE</v>
      </c>
      <c r="C49" s="16" t="s">
        <v>337</v>
      </c>
      <c r="D49" t="s">
        <v>928</v>
      </c>
      <c r="E49" s="1" t="s">
        <v>626</v>
      </c>
      <c r="F49" s="1" t="s">
        <v>865</v>
      </c>
      <c r="G49" t="str">
        <f t="shared" si="5"/>
        <v>RIKEN_KD_series2_NOTCH1_lot4</v>
      </c>
      <c r="H49" t="s">
        <v>2276</v>
      </c>
      <c r="I49" t="str">
        <f t="shared" si="6"/>
        <v>NOTCH1</v>
      </c>
      <c r="J49" t="s">
        <v>63</v>
      </c>
      <c r="K49" t="str">
        <f t="shared" si="7"/>
        <v>RIKEN_KD_series2_NOTCH1_lot4_RNA</v>
      </c>
      <c r="T49"/>
    </row>
    <row r="50" spans="1:20">
      <c r="A50" t="str">
        <f t="shared" si="9"/>
        <v>F4-THP1</v>
      </c>
      <c r="B50" t="str">
        <f t="shared" si="10"/>
        <v>THP1_CULTIVATE</v>
      </c>
      <c r="C50" s="16" t="s">
        <v>337</v>
      </c>
      <c r="D50" t="s">
        <v>928</v>
      </c>
      <c r="E50" s="1" t="s">
        <v>625</v>
      </c>
      <c r="F50" s="1" t="s">
        <v>863</v>
      </c>
      <c r="G50" t="str">
        <f t="shared" si="5"/>
        <v>RIKEN_KD_series2_PTTG1_lot1</v>
      </c>
      <c r="H50" t="s">
        <v>2277</v>
      </c>
      <c r="I50" t="str">
        <f t="shared" si="6"/>
        <v>PTTG1</v>
      </c>
      <c r="J50" t="s">
        <v>63</v>
      </c>
      <c r="K50" t="str">
        <f t="shared" si="7"/>
        <v>RIKEN_KD_series2_PTTG1_lot1_RNA</v>
      </c>
      <c r="T50"/>
    </row>
    <row r="51" spans="1:20">
      <c r="A51" t="str">
        <f t="shared" si="9"/>
        <v>F4-THP1</v>
      </c>
      <c r="B51" t="str">
        <f t="shared" si="10"/>
        <v>THP1_CULTIVATE</v>
      </c>
      <c r="C51" s="16" t="s">
        <v>337</v>
      </c>
      <c r="D51" t="s">
        <v>928</v>
      </c>
      <c r="E51" s="1" t="s">
        <v>625</v>
      </c>
      <c r="F51" s="1" t="s">
        <v>862</v>
      </c>
      <c r="G51" t="str">
        <f t="shared" si="5"/>
        <v>RIKEN_KD_series2_PTTG1_lot2</v>
      </c>
      <c r="H51" t="s">
        <v>2278</v>
      </c>
      <c r="I51" t="str">
        <f t="shared" si="6"/>
        <v>PTTG1</v>
      </c>
      <c r="J51" t="s">
        <v>63</v>
      </c>
      <c r="K51" t="str">
        <f t="shared" si="7"/>
        <v>RIKEN_KD_series2_PTTG1_lot2_RNA</v>
      </c>
      <c r="T51"/>
    </row>
    <row r="52" spans="1:20">
      <c r="A52" t="str">
        <f t="shared" si="9"/>
        <v>F4-THP1</v>
      </c>
      <c r="B52" t="str">
        <f t="shared" si="10"/>
        <v>THP1_CULTIVATE</v>
      </c>
      <c r="C52" s="16" t="s">
        <v>337</v>
      </c>
      <c r="D52" t="s">
        <v>928</v>
      </c>
      <c r="E52" s="1" t="s">
        <v>625</v>
      </c>
      <c r="F52" s="1" t="s">
        <v>966</v>
      </c>
      <c r="G52" t="str">
        <f t="shared" si="5"/>
        <v>RIKEN_KD_series2_PTTG1_lot3</v>
      </c>
      <c r="H52" t="s">
        <v>2279</v>
      </c>
      <c r="I52" t="str">
        <f t="shared" si="6"/>
        <v>PTTG1</v>
      </c>
      <c r="J52" t="s">
        <v>63</v>
      </c>
      <c r="K52" t="str">
        <f t="shared" si="7"/>
        <v>RIKEN_KD_series2_PTTG1_lot3_RNA</v>
      </c>
      <c r="T52"/>
    </row>
    <row r="53" spans="1:20">
      <c r="A53" t="str">
        <f t="shared" si="9"/>
        <v>F4-THP1</v>
      </c>
      <c r="B53" t="str">
        <f t="shared" si="10"/>
        <v>THP1_CULTIVATE</v>
      </c>
      <c r="C53" s="16" t="s">
        <v>624</v>
      </c>
      <c r="D53" t="s">
        <v>623</v>
      </c>
      <c r="E53" s="1" t="s">
        <v>622</v>
      </c>
      <c r="F53" s="1" t="s">
        <v>605</v>
      </c>
      <c r="G53" t="str">
        <f t="shared" si="5"/>
        <v>RIKEN_KD_series2_SNAI1_lot1</v>
      </c>
      <c r="H53" t="s">
        <v>2280</v>
      </c>
      <c r="I53" t="str">
        <f t="shared" si="6"/>
        <v>SNAI1</v>
      </c>
      <c r="J53" t="s">
        <v>63</v>
      </c>
      <c r="K53" t="str">
        <f t="shared" si="7"/>
        <v>RIKEN_KD_series2_SNAI1_lot1_RNA</v>
      </c>
      <c r="T53"/>
    </row>
    <row r="54" spans="1:20">
      <c r="A54" t="str">
        <f t="shared" si="9"/>
        <v>F4-THP1</v>
      </c>
      <c r="B54" t="str">
        <f t="shared" si="10"/>
        <v>THP1_CULTIVATE</v>
      </c>
      <c r="C54" s="16" t="s">
        <v>347</v>
      </c>
      <c r="D54" t="s">
        <v>346</v>
      </c>
      <c r="E54" s="1" t="s">
        <v>345</v>
      </c>
      <c r="F54" s="1" t="s">
        <v>358</v>
      </c>
      <c r="G54" t="str">
        <f t="shared" si="5"/>
        <v>RIKEN_KD_series2_SNAI1_lot3</v>
      </c>
      <c r="H54" t="s">
        <v>2281</v>
      </c>
      <c r="I54" t="str">
        <f t="shared" si="6"/>
        <v>SNAI1</v>
      </c>
      <c r="J54" t="s">
        <v>63</v>
      </c>
      <c r="K54" t="str">
        <f t="shared" si="7"/>
        <v>RIKEN_KD_series2_SNAI1_lot3_RNA</v>
      </c>
      <c r="T54"/>
    </row>
    <row r="55" spans="1:20">
      <c r="A55" t="str">
        <f t="shared" si="9"/>
        <v>F4-THP1</v>
      </c>
      <c r="B55" t="str">
        <f t="shared" si="10"/>
        <v>THP1_CULTIVATE</v>
      </c>
      <c r="C55" s="16" t="s">
        <v>352</v>
      </c>
      <c r="D55" t="s">
        <v>351</v>
      </c>
      <c r="E55" s="1" t="s">
        <v>357</v>
      </c>
      <c r="F55" s="1" t="s">
        <v>355</v>
      </c>
      <c r="G55" t="str">
        <f t="shared" si="5"/>
        <v>RIKEN_KD_series2_SNAI1_lot4</v>
      </c>
      <c r="H55" t="s">
        <v>2282</v>
      </c>
      <c r="I55" t="str">
        <f t="shared" si="6"/>
        <v>SNAI1</v>
      </c>
      <c r="J55" t="s">
        <v>63</v>
      </c>
      <c r="K55" t="str">
        <f t="shared" si="7"/>
        <v>RIKEN_KD_series2_SNAI1_lot4_RNA</v>
      </c>
      <c r="T55"/>
    </row>
    <row r="56" spans="1:20">
      <c r="A56" t="str">
        <f t="shared" si="9"/>
        <v>F4-THP1</v>
      </c>
      <c r="B56" t="str">
        <f t="shared" si="10"/>
        <v>THP1_CULTIVATE</v>
      </c>
      <c r="C56" s="16" t="s">
        <v>352</v>
      </c>
      <c r="D56" t="s">
        <v>351</v>
      </c>
      <c r="E56" s="1" t="s">
        <v>356</v>
      </c>
      <c r="F56" s="1" t="s">
        <v>353</v>
      </c>
      <c r="G56" t="str">
        <f t="shared" si="5"/>
        <v>RIKEN_KD_series2_SNAI3_lot2</v>
      </c>
      <c r="H56" t="s">
        <v>2283</v>
      </c>
      <c r="I56" t="str">
        <f t="shared" si="6"/>
        <v>SNAI3</v>
      </c>
      <c r="J56" t="s">
        <v>63</v>
      </c>
      <c r="K56" t="str">
        <f t="shared" si="7"/>
        <v>RIKEN_KD_series2_SNAI3_lot2_RNA</v>
      </c>
      <c r="T56"/>
    </row>
    <row r="57" spans="1:20">
      <c r="A57" t="str">
        <f t="shared" si="9"/>
        <v>F4-THP1</v>
      </c>
      <c r="B57" t="str">
        <f t="shared" si="10"/>
        <v>THP1_CULTIVATE</v>
      </c>
      <c r="C57" s="16" t="s">
        <v>352</v>
      </c>
      <c r="D57" t="s">
        <v>351</v>
      </c>
      <c r="E57" s="1" t="s">
        <v>356</v>
      </c>
      <c r="F57" s="1" t="s">
        <v>236</v>
      </c>
      <c r="G57" t="str">
        <f t="shared" si="5"/>
        <v>RIKEN_KD_series2_SNAI3_lot3</v>
      </c>
      <c r="H57" t="s">
        <v>2284</v>
      </c>
      <c r="I57" t="str">
        <f t="shared" si="6"/>
        <v>SNAI3</v>
      </c>
      <c r="J57" t="s">
        <v>63</v>
      </c>
      <c r="K57" t="str">
        <f t="shared" si="7"/>
        <v>RIKEN_KD_series2_SNAI3_lot3_RNA</v>
      </c>
      <c r="T57"/>
    </row>
    <row r="58" spans="1:20">
      <c r="A58" t="str">
        <f t="shared" si="9"/>
        <v>F4-THP1</v>
      </c>
      <c r="B58" t="str">
        <f t="shared" si="10"/>
        <v>THP1_CULTIVATE</v>
      </c>
      <c r="C58" s="16" t="s">
        <v>352</v>
      </c>
      <c r="D58" t="s">
        <v>351</v>
      </c>
      <c r="E58" s="1" t="s">
        <v>356</v>
      </c>
      <c r="F58" s="1" t="s">
        <v>355</v>
      </c>
      <c r="G58" t="str">
        <f t="shared" si="5"/>
        <v>RIKEN_KD_series2_SNAI3_lot4</v>
      </c>
      <c r="H58" t="s">
        <v>2285</v>
      </c>
      <c r="I58" t="str">
        <f t="shared" si="6"/>
        <v>SNAI3</v>
      </c>
      <c r="J58" t="s">
        <v>63</v>
      </c>
      <c r="K58" t="str">
        <f t="shared" si="7"/>
        <v>RIKEN_KD_series2_SNAI3_lot4_RNA</v>
      </c>
      <c r="T58"/>
    </row>
    <row r="59" spans="1:20">
      <c r="A59" t="str">
        <f t="shared" si="9"/>
        <v>F4-THP1</v>
      </c>
      <c r="B59" t="str">
        <f t="shared" si="10"/>
        <v>THP1_CULTIVATE</v>
      </c>
      <c r="C59" s="16" t="s">
        <v>352</v>
      </c>
      <c r="D59" t="s">
        <v>351</v>
      </c>
      <c r="E59" s="1" t="s">
        <v>350</v>
      </c>
      <c r="F59" s="1" t="s">
        <v>354</v>
      </c>
      <c r="G59" t="str">
        <f t="shared" si="5"/>
        <v>RIKEN_KD_series2_STAT1_lot1</v>
      </c>
      <c r="H59" t="s">
        <v>2286</v>
      </c>
      <c r="I59" t="str">
        <f t="shared" si="6"/>
        <v>STAT1</v>
      </c>
      <c r="J59" t="s">
        <v>63</v>
      </c>
      <c r="K59" t="str">
        <f t="shared" si="7"/>
        <v>RIKEN_KD_series2_STAT1_lot1_RNA</v>
      </c>
      <c r="T59"/>
    </row>
    <row r="60" spans="1:20">
      <c r="A60" t="str">
        <f t="shared" si="9"/>
        <v>F4-THP1</v>
      </c>
      <c r="B60" t="str">
        <f t="shared" si="10"/>
        <v>THP1_CULTIVATE</v>
      </c>
      <c r="C60" s="16" t="s">
        <v>352</v>
      </c>
      <c r="D60" t="s">
        <v>351</v>
      </c>
      <c r="E60" s="1" t="s">
        <v>350</v>
      </c>
      <c r="F60" s="1" t="s">
        <v>353</v>
      </c>
      <c r="G60" t="str">
        <f t="shared" si="5"/>
        <v>RIKEN_KD_series2_STAT1_lot2</v>
      </c>
      <c r="H60" t="s">
        <v>2287</v>
      </c>
      <c r="I60" t="str">
        <f t="shared" si="6"/>
        <v>STAT1</v>
      </c>
      <c r="J60" t="s">
        <v>63</v>
      </c>
      <c r="K60" t="str">
        <f t="shared" si="7"/>
        <v>RIKEN_KD_series2_STAT1_lot2_RNA</v>
      </c>
      <c r="T60"/>
    </row>
    <row r="61" spans="1:20">
      <c r="A61" t="str">
        <f t="shared" si="9"/>
        <v>F4-THP1</v>
      </c>
      <c r="B61" t="str">
        <f t="shared" si="10"/>
        <v>THP1_CULTIVATE</v>
      </c>
      <c r="C61" s="16" t="s">
        <v>352</v>
      </c>
      <c r="D61" t="s">
        <v>351</v>
      </c>
      <c r="E61" s="1" t="s">
        <v>350</v>
      </c>
      <c r="F61" s="1" t="s">
        <v>236</v>
      </c>
      <c r="G61" t="str">
        <f t="shared" si="5"/>
        <v>RIKEN_KD_series2_STAT1_lot3</v>
      </c>
      <c r="H61" t="s">
        <v>2288</v>
      </c>
      <c r="I61" t="str">
        <f t="shared" si="6"/>
        <v>STAT1</v>
      </c>
      <c r="J61" t="s">
        <v>63</v>
      </c>
      <c r="K61" t="str">
        <f t="shared" si="7"/>
        <v>RIKEN_KD_series2_STAT1_lot3_RNA</v>
      </c>
      <c r="T61"/>
    </row>
    <row r="62" spans="1:20">
      <c r="A62" t="str">
        <f t="shared" si="9"/>
        <v>F4-THP1</v>
      </c>
      <c r="B62" t="str">
        <f t="shared" si="10"/>
        <v>THP1_CULTIVATE</v>
      </c>
      <c r="C62" s="16" t="s">
        <v>235</v>
      </c>
      <c r="D62" t="s">
        <v>234</v>
      </c>
      <c r="E62" s="1" t="s">
        <v>342</v>
      </c>
      <c r="F62" s="1" t="s">
        <v>341</v>
      </c>
      <c r="G62" t="str">
        <f t="shared" si="5"/>
        <v>RIKEN_KD_series2_TRIM28_lot1</v>
      </c>
      <c r="H62" t="s">
        <v>2289</v>
      </c>
      <c r="I62" t="str">
        <f t="shared" si="6"/>
        <v>TRIM28</v>
      </c>
      <c r="J62" t="s">
        <v>63</v>
      </c>
      <c r="K62" t="str">
        <f t="shared" si="7"/>
        <v>RIKEN_KD_series2_TRIM28_lot1_RNA</v>
      </c>
      <c r="T62"/>
    </row>
    <row r="63" spans="1:20">
      <c r="A63" t="str">
        <f t="shared" si="9"/>
        <v>F4-THP1</v>
      </c>
      <c r="B63" t="str">
        <f t="shared" si="10"/>
        <v>THP1_CULTIVATE</v>
      </c>
      <c r="C63" s="16" t="s">
        <v>337</v>
      </c>
      <c r="D63" t="s">
        <v>928</v>
      </c>
      <c r="E63" s="1" t="s">
        <v>340</v>
      </c>
      <c r="F63" s="1" t="s">
        <v>862</v>
      </c>
      <c r="G63" t="str">
        <f t="shared" si="5"/>
        <v>RIKEN_KD_series2_TRIM28_lot2</v>
      </c>
      <c r="H63" t="s">
        <v>2290</v>
      </c>
      <c r="I63" t="str">
        <f t="shared" si="6"/>
        <v>TRIM28</v>
      </c>
      <c r="J63" t="s">
        <v>63</v>
      </c>
      <c r="K63" t="str">
        <f t="shared" si="7"/>
        <v>RIKEN_KD_series2_TRIM28_lot2_RNA</v>
      </c>
      <c r="T63"/>
    </row>
    <row r="64" spans="1:20">
      <c r="A64" t="str">
        <f t="shared" si="9"/>
        <v>F4-THP1</v>
      </c>
      <c r="B64" t="str">
        <f t="shared" si="10"/>
        <v>THP1_CULTIVATE</v>
      </c>
      <c r="C64" s="16" t="s">
        <v>337</v>
      </c>
      <c r="D64" t="s">
        <v>928</v>
      </c>
      <c r="E64" s="1" t="s">
        <v>340</v>
      </c>
      <c r="F64" s="1" t="s">
        <v>865</v>
      </c>
      <c r="G64" t="str">
        <f t="shared" si="5"/>
        <v>RIKEN_KD_series2_TRIM28_lot4</v>
      </c>
      <c r="H64" t="s">
        <v>2291</v>
      </c>
      <c r="I64" t="str">
        <f t="shared" si="6"/>
        <v>TRIM28</v>
      </c>
      <c r="J64" t="s">
        <v>63</v>
      </c>
      <c r="K64" t="str">
        <f t="shared" si="7"/>
        <v>RIKEN_KD_series2_TRIM28_lot4_RNA</v>
      </c>
      <c r="T64"/>
    </row>
    <row r="65" spans="1:20">
      <c r="A65" t="str">
        <f>A64</f>
        <v>F4-THP1</v>
      </c>
      <c r="B65" t="str">
        <f>B64</f>
        <v>THP1_CULTIVATE</v>
      </c>
      <c r="C65" s="16" t="s">
        <v>337</v>
      </c>
      <c r="D65" t="s">
        <v>928</v>
      </c>
      <c r="E65" s="1" t="s">
        <v>2108</v>
      </c>
      <c r="F65" s="1" t="s">
        <v>863</v>
      </c>
      <c r="G65" t="str">
        <f>CONCATENATE(C65,"_",E65,"_",F65)</f>
        <v>RIKEN_KD_series2_NegCon_lot1</v>
      </c>
      <c r="H65" t="s">
        <v>2292</v>
      </c>
      <c r="I65" t="str">
        <f>E65</f>
        <v>NegCon</v>
      </c>
      <c r="J65" t="s">
        <v>63</v>
      </c>
      <c r="K65" t="str">
        <f>CONCATENATE(G65,"_RNA")</f>
        <v>RIKEN_KD_series2_NegCon_lot1_RNA</v>
      </c>
      <c r="T65"/>
    </row>
    <row r="66" spans="1:20">
      <c r="A66" t="str">
        <f t="shared" ref="A66:B68" si="11">A65</f>
        <v>F4-THP1</v>
      </c>
      <c r="B66" t="str">
        <f t="shared" si="11"/>
        <v>THP1_CULTIVATE</v>
      </c>
      <c r="C66" s="16" t="s">
        <v>337</v>
      </c>
      <c r="D66" t="s">
        <v>928</v>
      </c>
      <c r="E66" s="1" t="s">
        <v>2108</v>
      </c>
      <c r="F66" s="1" t="s">
        <v>862</v>
      </c>
      <c r="G66" t="str">
        <f>CONCATENATE(C66,"_",E66,"_",F66)</f>
        <v>RIKEN_KD_series2_NegCon_lot2</v>
      </c>
      <c r="H66" t="s">
        <v>2293</v>
      </c>
      <c r="I66" t="str">
        <f>E66</f>
        <v>NegCon</v>
      </c>
      <c r="J66" t="s">
        <v>63</v>
      </c>
      <c r="K66" t="str">
        <f>CONCATENATE(G66,"_RNA")</f>
        <v>RIKEN_KD_series2_NegCon_lot2_RNA</v>
      </c>
      <c r="T66"/>
    </row>
    <row r="67" spans="1:20">
      <c r="A67" t="str">
        <f t="shared" si="11"/>
        <v>F4-THP1</v>
      </c>
      <c r="B67" t="str">
        <f t="shared" si="11"/>
        <v>THP1_CULTIVATE</v>
      </c>
      <c r="C67" s="16" t="s">
        <v>338</v>
      </c>
      <c r="D67" t="s">
        <v>336</v>
      </c>
      <c r="E67" s="1" t="s">
        <v>2108</v>
      </c>
      <c r="F67" s="1" t="s">
        <v>339</v>
      </c>
      <c r="G67" t="str">
        <f>CONCATENATE(C67,"_",E67,"_",F67)</f>
        <v>RIKEN_KD_series2_NegCon_lot3</v>
      </c>
      <c r="H67" t="s">
        <v>2294</v>
      </c>
      <c r="I67" t="str">
        <f>E67</f>
        <v>NegCon</v>
      </c>
      <c r="J67" t="s">
        <v>63</v>
      </c>
      <c r="K67" t="str">
        <f>CONCATENATE(G67,"_RNA")</f>
        <v>RIKEN_KD_series2_NegCon_lot3_RNA</v>
      </c>
      <c r="T67"/>
    </row>
    <row r="68" spans="1:20">
      <c r="A68" t="str">
        <f t="shared" si="11"/>
        <v>F4-THP1</v>
      </c>
      <c r="B68" t="str">
        <f t="shared" si="11"/>
        <v>THP1_CULTIVATE</v>
      </c>
      <c r="C68" s="16" t="s">
        <v>338</v>
      </c>
      <c r="D68" t="s">
        <v>336</v>
      </c>
      <c r="E68" s="1" t="s">
        <v>2108</v>
      </c>
      <c r="F68" s="1" t="s">
        <v>766</v>
      </c>
      <c r="G68" t="str">
        <f>CONCATENATE(C68,"_",E68,"_",F68)</f>
        <v>RIKEN_KD_series2_NegCon_lot4</v>
      </c>
      <c r="H68" t="s">
        <v>2295</v>
      </c>
      <c r="I68" t="str">
        <f>E68</f>
        <v>NegCon</v>
      </c>
      <c r="J68" t="s">
        <v>63</v>
      </c>
      <c r="K68" t="str">
        <f>CONCATENATE(G68,"_RNA")</f>
        <v>RIKEN_KD_series2_NegCon_lot4_RNA</v>
      </c>
      <c r="T68"/>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O69"/>
  <sheetViews>
    <sheetView topLeftCell="A21" zoomScale="90" workbookViewId="0">
      <selection activeCell="A41" sqref="A41"/>
    </sheetView>
  </sheetViews>
  <sheetFormatPr baseColWidth="12" defaultRowHeight="17"/>
  <cols>
    <col min="1" max="1" width="35" customWidth="1"/>
    <col min="2" max="2" width="18.125" customWidth="1"/>
    <col min="3" max="3" width="22.875" customWidth="1"/>
    <col min="4" max="4" width="38.25" customWidth="1"/>
    <col min="5" max="5" width="17.5" customWidth="1"/>
    <col min="6" max="6" width="18.625" customWidth="1"/>
    <col min="7" max="7" width="17.375" customWidth="1"/>
    <col min="8" max="8" width="18.625" customWidth="1"/>
    <col min="9" max="9" width="24" customWidth="1"/>
    <col min="10" max="10" width="37.125" style="16" customWidth="1"/>
    <col min="11" max="11" width="18.625" customWidth="1"/>
    <col min="12" max="12" width="32.625" customWidth="1"/>
    <col min="13" max="13" width="30.5" bestFit="1" customWidth="1"/>
    <col min="14" max="14" width="20" bestFit="1" customWidth="1"/>
    <col min="15" max="15" width="46.125" bestFit="1" customWidth="1"/>
  </cols>
  <sheetData>
    <row r="1" spans="1:15">
      <c r="A1" t="s">
        <v>509</v>
      </c>
      <c r="B1" t="s">
        <v>983</v>
      </c>
      <c r="C1" t="s">
        <v>983</v>
      </c>
      <c r="D1" t="s">
        <v>981</v>
      </c>
      <c r="E1" t="s">
        <v>639</v>
      </c>
      <c r="F1" t="s">
        <v>636</v>
      </c>
      <c r="G1" t="s">
        <v>638</v>
      </c>
      <c r="H1" t="s">
        <v>983</v>
      </c>
      <c r="I1" t="s">
        <v>983</v>
      </c>
      <c r="J1" s="16" t="s">
        <v>637</v>
      </c>
      <c r="K1" t="s">
        <v>636</v>
      </c>
      <c r="L1" t="s">
        <v>983</v>
      </c>
      <c r="M1" t="s">
        <v>635</v>
      </c>
      <c r="N1" t="s">
        <v>2694</v>
      </c>
      <c r="O1" t="s">
        <v>2708</v>
      </c>
    </row>
    <row r="2" spans="1:15">
      <c r="A2" t="s">
        <v>634</v>
      </c>
      <c r="B2" s="2" t="s">
        <v>445</v>
      </c>
      <c r="C2" s="2" t="s">
        <v>198</v>
      </c>
      <c r="D2" s="2" t="str">
        <f t="shared" ref="D2:D33" si="0">CONCATENATE(A2,"_Hyb")</f>
        <v>RIKEN_KD_series2_BCL6_lot2_RNA_Hyb</v>
      </c>
      <c r="E2" t="s">
        <v>663</v>
      </c>
      <c r="F2" t="s">
        <v>777</v>
      </c>
      <c r="G2" t="s">
        <v>739</v>
      </c>
      <c r="H2" s="2" t="s">
        <v>633</v>
      </c>
      <c r="I2" s="2" t="s">
        <v>617</v>
      </c>
      <c r="J2" s="16" t="str">
        <f t="shared" ref="J2:J33" si="1">CONCATENATE(D2,".txt")</f>
        <v>RIKEN_KD_series2_BCL6_lot2_RNA_Hyb.txt</v>
      </c>
      <c r="K2" t="s">
        <v>672</v>
      </c>
      <c r="L2" t="s">
        <v>119</v>
      </c>
      <c r="M2" t="str">
        <f>CONCATENATE("RIKEN_KD_series2_NegCon_",'SDRF-Study-KDseries2'!F2,"_RNA_Hyb")</f>
        <v>RIKEN_KD_series2_NegCon_lot2_RNA_Hyb</v>
      </c>
      <c r="N2" t="s">
        <v>2539</v>
      </c>
      <c r="O2" t="s">
        <v>2693</v>
      </c>
    </row>
    <row r="3" spans="1:15">
      <c r="A3" t="s">
        <v>616</v>
      </c>
      <c r="B3" s="2" t="s">
        <v>445</v>
      </c>
      <c r="C3" s="2" t="s">
        <v>562</v>
      </c>
      <c r="D3" s="2" t="str">
        <f t="shared" si="0"/>
        <v>RIKEN_KD_series2_BCL6_lot3_RNA_Hyb</v>
      </c>
      <c r="E3" t="s">
        <v>663</v>
      </c>
      <c r="F3" t="s">
        <v>777</v>
      </c>
      <c r="G3" t="s">
        <v>561</v>
      </c>
      <c r="H3" s="2" t="s">
        <v>560</v>
      </c>
      <c r="I3" s="2" t="s">
        <v>559</v>
      </c>
      <c r="J3" s="16" t="str">
        <f t="shared" si="1"/>
        <v>RIKEN_KD_series2_BCL6_lot3_RNA_Hyb.txt</v>
      </c>
      <c r="K3" t="s">
        <v>672</v>
      </c>
      <c r="L3" t="s">
        <v>119</v>
      </c>
      <c r="M3" t="str">
        <f>CONCATENATE("RIKEN_KD_series2_NegCon_",'SDRF-Study-KDseries2'!F3,"_RNA_Hyb")</f>
        <v>RIKEN_KD_series2_NegCon_lot3_RNA_Hyb</v>
      </c>
      <c r="N3" t="s">
        <v>2539</v>
      </c>
      <c r="O3" t="s">
        <v>2693</v>
      </c>
    </row>
    <row r="4" spans="1:15">
      <c r="A4" t="s">
        <v>493</v>
      </c>
      <c r="B4" s="2" t="s">
        <v>445</v>
      </c>
      <c r="C4" s="2" t="s">
        <v>562</v>
      </c>
      <c r="D4" s="2" t="str">
        <f t="shared" si="0"/>
        <v>RIKEN_KD_series2_BCL6_lot4_RNA_Hyb</v>
      </c>
      <c r="E4" t="s">
        <v>663</v>
      </c>
      <c r="F4" t="s">
        <v>777</v>
      </c>
      <c r="G4" t="s">
        <v>561</v>
      </c>
      <c r="H4" s="2" t="s">
        <v>560</v>
      </c>
      <c r="I4" s="2" t="s">
        <v>559</v>
      </c>
      <c r="J4" s="16" t="str">
        <f t="shared" si="1"/>
        <v>RIKEN_KD_series2_BCL6_lot4_RNA_Hyb.txt</v>
      </c>
      <c r="K4" t="s">
        <v>672</v>
      </c>
      <c r="L4" t="s">
        <v>119</v>
      </c>
      <c r="M4" t="str">
        <f>CONCATENATE("RIKEN_KD_series2_NegCon_",'SDRF-Study-KDseries2'!F4,"_RNA_Hyb")</f>
        <v>RIKEN_KD_series2_NegCon_lot4_RNA_Hyb</v>
      </c>
      <c r="N4" t="s">
        <v>2539</v>
      </c>
      <c r="O4" t="s">
        <v>2693</v>
      </c>
    </row>
    <row r="5" spans="1:15">
      <c r="A5" t="s">
        <v>632</v>
      </c>
      <c r="B5" s="2" t="s">
        <v>445</v>
      </c>
      <c r="C5" s="2" t="s">
        <v>562</v>
      </c>
      <c r="D5" s="2" t="str">
        <f t="shared" si="0"/>
        <v>RIKEN_KD_series2_CTCF_lot1_RNA_Hyb</v>
      </c>
      <c r="E5" t="s">
        <v>663</v>
      </c>
      <c r="F5" t="s">
        <v>777</v>
      </c>
      <c r="G5" t="s">
        <v>561</v>
      </c>
      <c r="H5" s="2" t="s">
        <v>560</v>
      </c>
      <c r="I5" s="2" t="s">
        <v>559</v>
      </c>
      <c r="J5" s="16" t="str">
        <f t="shared" si="1"/>
        <v>RIKEN_KD_series2_CTCF_lot1_RNA_Hyb.txt</v>
      </c>
      <c r="K5" t="s">
        <v>672</v>
      </c>
      <c r="L5" t="s">
        <v>119</v>
      </c>
      <c r="M5" t="str">
        <f>CONCATENATE("RIKEN_KD_series2_NegCon_",'SDRF-Study-KDseries2'!F5,"_RNA_Hyb")</f>
        <v>RIKEN_KD_series2_NegCon_lot1_RNA_Hyb</v>
      </c>
      <c r="N5" t="s">
        <v>2539</v>
      </c>
      <c r="O5" t="s">
        <v>2693</v>
      </c>
    </row>
    <row r="6" spans="1:15">
      <c r="A6" t="s">
        <v>631</v>
      </c>
      <c r="B6" s="2" t="s">
        <v>445</v>
      </c>
      <c r="C6" s="2" t="s">
        <v>562</v>
      </c>
      <c r="D6" s="2" t="str">
        <f t="shared" si="0"/>
        <v>RIKEN_KD_series2_CTCF_lot2_RNA_Hyb</v>
      </c>
      <c r="E6" t="s">
        <v>663</v>
      </c>
      <c r="F6" t="s">
        <v>777</v>
      </c>
      <c r="G6" t="s">
        <v>561</v>
      </c>
      <c r="H6" s="2" t="s">
        <v>560</v>
      </c>
      <c r="I6" s="2" t="s">
        <v>559</v>
      </c>
      <c r="J6" s="16" t="str">
        <f t="shared" si="1"/>
        <v>RIKEN_KD_series2_CTCF_lot2_RNA_Hyb.txt</v>
      </c>
      <c r="K6" t="s">
        <v>672</v>
      </c>
      <c r="L6" t="s">
        <v>119</v>
      </c>
      <c r="M6" t="str">
        <f>CONCATENATE("RIKEN_KD_series2_NegCon_",'SDRF-Study-KDseries2'!F6,"_RNA_Hyb")</f>
        <v>RIKEN_KD_series2_NegCon_lot2_RNA_Hyb</v>
      </c>
      <c r="N6" t="s">
        <v>2539</v>
      </c>
      <c r="O6" t="s">
        <v>2693</v>
      </c>
    </row>
    <row r="7" spans="1:15">
      <c r="A7" t="s">
        <v>446</v>
      </c>
      <c r="B7" s="2" t="s">
        <v>445</v>
      </c>
      <c r="C7" s="2" t="s">
        <v>562</v>
      </c>
      <c r="D7" s="2" t="str">
        <f t="shared" si="0"/>
        <v>RIKEN_KD_series2_CTCF_lot3_RNA_Hyb</v>
      </c>
      <c r="E7" t="s">
        <v>663</v>
      </c>
      <c r="F7" t="s">
        <v>777</v>
      </c>
      <c r="G7" t="s">
        <v>561</v>
      </c>
      <c r="H7" s="2" t="s">
        <v>560</v>
      </c>
      <c r="I7" s="2" t="s">
        <v>559</v>
      </c>
      <c r="J7" s="16" t="str">
        <f t="shared" si="1"/>
        <v>RIKEN_KD_series2_CTCF_lot3_RNA_Hyb.txt</v>
      </c>
      <c r="K7" t="s">
        <v>672</v>
      </c>
      <c r="L7" t="s">
        <v>119</v>
      </c>
      <c r="M7" t="str">
        <f>CONCATENATE("RIKEN_KD_series2_NegCon_",'SDRF-Study-KDseries2'!F7,"_RNA_Hyb")</f>
        <v>RIKEN_KD_series2_NegCon_lot3_RNA_Hyb</v>
      </c>
      <c r="N7" t="s">
        <v>2539</v>
      </c>
      <c r="O7" t="s">
        <v>2693</v>
      </c>
    </row>
    <row r="8" spans="1:15">
      <c r="A8" t="s">
        <v>118</v>
      </c>
      <c r="B8" s="2" t="s">
        <v>925</v>
      </c>
      <c r="C8" s="2" t="s">
        <v>1005</v>
      </c>
      <c r="D8" s="2" t="str">
        <f t="shared" si="0"/>
        <v>RIKEN_KD_series2_CR595356_lot1_RNA_Hyb</v>
      </c>
      <c r="E8" t="s">
        <v>663</v>
      </c>
      <c r="F8" t="s">
        <v>777</v>
      </c>
      <c r="G8" t="s">
        <v>739</v>
      </c>
      <c r="H8" s="2" t="s">
        <v>1004</v>
      </c>
      <c r="I8" s="2" t="s">
        <v>730</v>
      </c>
      <c r="J8" s="16" t="str">
        <f t="shared" si="1"/>
        <v>RIKEN_KD_series2_CR595356_lot1_RNA_Hyb.txt</v>
      </c>
      <c r="K8" t="s">
        <v>672</v>
      </c>
      <c r="L8" t="s">
        <v>978</v>
      </c>
      <c r="M8" t="str">
        <f>CONCATENATE("RIKEN_KD_series2_NegCon_",'SDRF-Study-KDseries2'!F8,"_RNA_Hyb")</f>
        <v>RIKEN_KD_series2_NegCon_lot1_RNA_Hyb</v>
      </c>
      <c r="N8" t="s">
        <v>2539</v>
      </c>
      <c r="O8" t="s">
        <v>2693</v>
      </c>
    </row>
    <row r="9" spans="1:15">
      <c r="A9" t="s">
        <v>117</v>
      </c>
      <c r="B9" s="2" t="s">
        <v>925</v>
      </c>
      <c r="C9" s="2" t="s">
        <v>1005</v>
      </c>
      <c r="D9" s="2" t="str">
        <f t="shared" si="0"/>
        <v>RIKEN_KD_series2_CR595356_lot3_RNA_Hyb</v>
      </c>
      <c r="E9" t="s">
        <v>663</v>
      </c>
      <c r="F9" t="s">
        <v>777</v>
      </c>
      <c r="G9" t="s">
        <v>739</v>
      </c>
      <c r="H9" s="2" t="s">
        <v>1004</v>
      </c>
      <c r="I9" s="2" t="s">
        <v>730</v>
      </c>
      <c r="J9" s="16" t="str">
        <f t="shared" si="1"/>
        <v>RIKEN_KD_series2_CR595356_lot3_RNA_Hyb.txt</v>
      </c>
      <c r="K9" t="s">
        <v>672</v>
      </c>
      <c r="L9" t="s">
        <v>978</v>
      </c>
      <c r="M9" t="str">
        <f>CONCATENATE("RIKEN_KD_series2_NegCon_",'SDRF-Study-KDseries2'!F9,"_RNA_Hyb")</f>
        <v>RIKEN_KD_series2_NegCon_lot3_RNA_Hyb</v>
      </c>
      <c r="N9" t="s">
        <v>2539</v>
      </c>
      <c r="O9" t="s">
        <v>2693</v>
      </c>
    </row>
    <row r="10" spans="1:15">
      <c r="A10" t="s">
        <v>253</v>
      </c>
      <c r="B10" s="2" t="s">
        <v>925</v>
      </c>
      <c r="C10" s="2" t="s">
        <v>1005</v>
      </c>
      <c r="D10" s="2" t="str">
        <f t="shared" si="0"/>
        <v>RIKEN_KD_series2_CR595356_lot4_RNA_Hyb</v>
      </c>
      <c r="E10" t="s">
        <v>663</v>
      </c>
      <c r="F10" t="s">
        <v>777</v>
      </c>
      <c r="G10" t="s">
        <v>739</v>
      </c>
      <c r="H10" s="2" t="s">
        <v>1004</v>
      </c>
      <c r="I10" s="2" t="s">
        <v>730</v>
      </c>
      <c r="J10" s="16" t="str">
        <f t="shared" si="1"/>
        <v>RIKEN_KD_series2_CR595356_lot4_RNA_Hyb.txt</v>
      </c>
      <c r="K10" t="s">
        <v>672</v>
      </c>
      <c r="L10" t="s">
        <v>978</v>
      </c>
      <c r="M10" t="str">
        <f>CONCATENATE("RIKEN_KD_series2_NegCon_",'SDRF-Study-KDseries2'!F10,"_RNA_Hyb")</f>
        <v>RIKEN_KD_series2_NegCon_lot4_RNA_Hyb</v>
      </c>
      <c r="N10" t="s">
        <v>2539</v>
      </c>
      <c r="O10" t="s">
        <v>2693</v>
      </c>
    </row>
    <row r="11" spans="1:15">
      <c r="A11" t="s">
        <v>2476</v>
      </c>
      <c r="B11" s="2" t="s">
        <v>925</v>
      </c>
      <c r="C11" s="2" t="s">
        <v>1005</v>
      </c>
      <c r="D11" s="2" t="str">
        <f t="shared" si="0"/>
        <v>RIKEN_KD_series2_ETS1_lot1_RNA_Hyb</v>
      </c>
      <c r="E11" t="s">
        <v>663</v>
      </c>
      <c r="F11" t="s">
        <v>777</v>
      </c>
      <c r="G11" t="s">
        <v>739</v>
      </c>
      <c r="H11" s="2" t="s">
        <v>1004</v>
      </c>
      <c r="I11" s="2" t="s">
        <v>730</v>
      </c>
      <c r="J11" s="16" t="str">
        <f t="shared" si="1"/>
        <v>RIKEN_KD_series2_ETS1_lot1_RNA_Hyb.txt</v>
      </c>
      <c r="K11" t="s">
        <v>672</v>
      </c>
      <c r="L11" t="s">
        <v>978</v>
      </c>
      <c r="M11" t="str">
        <f>CONCATENATE("RIKEN_KD_series2_NegCon_",'SDRF-Study-KDseries2'!F11,"_RNA_Hyb")</f>
        <v>RIKEN_KD_series2_NegCon_lot1_RNA_Hyb</v>
      </c>
      <c r="N11" t="s">
        <v>2539</v>
      </c>
      <c r="O11" t="s">
        <v>2693</v>
      </c>
    </row>
    <row r="12" spans="1:15">
      <c r="A12" t="s">
        <v>2322</v>
      </c>
      <c r="B12" s="2" t="s">
        <v>925</v>
      </c>
      <c r="C12" s="2" t="s">
        <v>1005</v>
      </c>
      <c r="D12" s="2" t="str">
        <f t="shared" si="0"/>
        <v>RIKEN_KD_series2_ETS1_lot3_RNA_Hyb</v>
      </c>
      <c r="E12" t="s">
        <v>663</v>
      </c>
      <c r="F12" t="s">
        <v>777</v>
      </c>
      <c r="G12" t="s">
        <v>739</v>
      </c>
      <c r="H12" s="2" t="s">
        <v>1004</v>
      </c>
      <c r="I12" s="2" t="s">
        <v>730</v>
      </c>
      <c r="J12" s="16" t="str">
        <f t="shared" si="1"/>
        <v>RIKEN_KD_series2_ETS1_lot3_RNA_Hyb.txt</v>
      </c>
      <c r="K12" t="s">
        <v>672</v>
      </c>
      <c r="L12" t="s">
        <v>978</v>
      </c>
      <c r="M12" t="str">
        <f>CONCATENATE("RIKEN_KD_series2_NegCon_",'SDRF-Study-KDseries2'!F12,"_RNA_Hyb")</f>
        <v>RIKEN_KD_series2_NegCon_lot3_RNA_Hyb</v>
      </c>
      <c r="N12" t="s">
        <v>2539</v>
      </c>
      <c r="O12" t="s">
        <v>2693</v>
      </c>
    </row>
    <row r="13" spans="1:15">
      <c r="A13" t="s">
        <v>2323</v>
      </c>
      <c r="B13" s="2" t="s">
        <v>925</v>
      </c>
      <c r="C13" s="2" t="s">
        <v>1005</v>
      </c>
      <c r="D13" s="2" t="str">
        <f t="shared" si="0"/>
        <v>RIKEN_KD_series2_ETS1_lot4_RNA_Hyb</v>
      </c>
      <c r="E13" t="s">
        <v>663</v>
      </c>
      <c r="F13" t="s">
        <v>777</v>
      </c>
      <c r="G13" t="s">
        <v>739</v>
      </c>
      <c r="H13" s="2" t="s">
        <v>1004</v>
      </c>
      <c r="I13" s="2" t="s">
        <v>730</v>
      </c>
      <c r="J13" s="16" t="str">
        <f t="shared" si="1"/>
        <v>RIKEN_KD_series2_ETS1_lot4_RNA_Hyb.txt</v>
      </c>
      <c r="K13" t="s">
        <v>672</v>
      </c>
      <c r="L13" t="s">
        <v>978</v>
      </c>
      <c r="M13" t="str">
        <f>CONCATENATE("RIKEN_KD_series2_NegCon_",'SDRF-Study-KDseries2'!F13,"_RNA_Hyb")</f>
        <v>RIKEN_KD_series2_NegCon_lot4_RNA_Hyb</v>
      </c>
      <c r="N13" t="s">
        <v>2539</v>
      </c>
      <c r="O13" t="s">
        <v>2693</v>
      </c>
    </row>
    <row r="14" spans="1:15">
      <c r="A14" t="s">
        <v>2324</v>
      </c>
      <c r="B14" s="2" t="s">
        <v>925</v>
      </c>
      <c r="C14" s="2" t="s">
        <v>1005</v>
      </c>
      <c r="D14" s="2" t="str">
        <f t="shared" si="0"/>
        <v>RIKEN_KD_series2_ETS2_lot1_RNA_Hyb</v>
      </c>
      <c r="E14" t="s">
        <v>663</v>
      </c>
      <c r="F14" t="s">
        <v>777</v>
      </c>
      <c r="G14" t="s">
        <v>739</v>
      </c>
      <c r="H14" s="2" t="s">
        <v>1004</v>
      </c>
      <c r="I14" s="2" t="s">
        <v>730</v>
      </c>
      <c r="J14" s="16" t="str">
        <f t="shared" si="1"/>
        <v>RIKEN_KD_series2_ETS2_lot1_RNA_Hyb.txt</v>
      </c>
      <c r="K14" t="s">
        <v>672</v>
      </c>
      <c r="L14" t="s">
        <v>978</v>
      </c>
      <c r="M14" t="str">
        <f>CONCATENATE("RIKEN_KD_series2_NegCon_",'SDRF-Study-KDseries2'!F14,"_RNA_Hyb")</f>
        <v>RIKEN_KD_series2_NegCon_lot1_RNA_Hyb</v>
      </c>
      <c r="N14" t="s">
        <v>2539</v>
      </c>
      <c r="O14" t="s">
        <v>2693</v>
      </c>
    </row>
    <row r="15" spans="1:15">
      <c r="A15" t="s">
        <v>2325</v>
      </c>
      <c r="B15" s="2" t="s">
        <v>925</v>
      </c>
      <c r="C15" s="2" t="s">
        <v>1005</v>
      </c>
      <c r="D15" s="2" t="str">
        <f t="shared" si="0"/>
        <v>RIKEN_KD_series2_ETS2_lot2_RNA_Hyb</v>
      </c>
      <c r="E15" t="s">
        <v>663</v>
      </c>
      <c r="F15" t="s">
        <v>777</v>
      </c>
      <c r="G15" t="s">
        <v>739</v>
      </c>
      <c r="H15" s="2" t="s">
        <v>1004</v>
      </c>
      <c r="I15" s="2" t="s">
        <v>730</v>
      </c>
      <c r="J15" s="16" t="str">
        <f t="shared" si="1"/>
        <v>RIKEN_KD_series2_ETS2_lot2_RNA_Hyb.txt</v>
      </c>
      <c r="K15" t="s">
        <v>672</v>
      </c>
      <c r="L15" t="s">
        <v>978</v>
      </c>
      <c r="M15" t="str">
        <f>CONCATENATE("RIKEN_KD_series2_NegCon_",'SDRF-Study-KDseries2'!F15,"_RNA_Hyb")</f>
        <v>RIKEN_KD_series2_NegCon_lot2_RNA_Hyb</v>
      </c>
      <c r="N15" t="s">
        <v>2539</v>
      </c>
      <c r="O15" t="s">
        <v>2693</v>
      </c>
    </row>
    <row r="16" spans="1:15">
      <c r="A16" t="s">
        <v>2326</v>
      </c>
      <c r="B16" s="2" t="s">
        <v>925</v>
      </c>
      <c r="C16" s="2" t="s">
        <v>1005</v>
      </c>
      <c r="D16" s="2" t="str">
        <f t="shared" si="0"/>
        <v>RIKEN_KD_series2_ETS2_lot3_RNA_Hyb</v>
      </c>
      <c r="E16" t="s">
        <v>663</v>
      </c>
      <c r="F16" t="s">
        <v>777</v>
      </c>
      <c r="G16" t="s">
        <v>739</v>
      </c>
      <c r="H16" s="2" t="s">
        <v>1004</v>
      </c>
      <c r="I16" s="2" t="s">
        <v>730</v>
      </c>
      <c r="J16" s="16" t="str">
        <f t="shared" si="1"/>
        <v>RIKEN_KD_series2_ETS2_lot3_RNA_Hyb.txt</v>
      </c>
      <c r="K16" t="s">
        <v>672</v>
      </c>
      <c r="L16" t="s">
        <v>978</v>
      </c>
      <c r="M16" t="str">
        <f>CONCATENATE("RIKEN_KD_series2_NegCon_",'SDRF-Study-KDseries2'!F16,"_RNA_Hyb")</f>
        <v>RIKEN_KD_series2_NegCon_lot3_RNA_Hyb</v>
      </c>
      <c r="N16" t="s">
        <v>2539</v>
      </c>
      <c r="O16" t="s">
        <v>2693</v>
      </c>
    </row>
    <row r="17" spans="1:15">
      <c r="A17" t="s">
        <v>435</v>
      </c>
      <c r="B17" s="2" t="s">
        <v>925</v>
      </c>
      <c r="C17" s="2" t="s">
        <v>1005</v>
      </c>
      <c r="D17" s="2" t="str">
        <f t="shared" si="0"/>
        <v>RIKEN_KD_series2_FLI1_lot1_RNA_Hyb</v>
      </c>
      <c r="E17" t="s">
        <v>663</v>
      </c>
      <c r="F17" t="s">
        <v>777</v>
      </c>
      <c r="G17" t="s">
        <v>739</v>
      </c>
      <c r="H17" s="2" t="s">
        <v>1004</v>
      </c>
      <c r="I17" s="2" t="s">
        <v>730</v>
      </c>
      <c r="J17" s="16" t="str">
        <f t="shared" si="1"/>
        <v>RIKEN_KD_series2_FLI1_lot1_RNA_Hyb.txt</v>
      </c>
      <c r="K17" t="s">
        <v>672</v>
      </c>
      <c r="L17" t="s">
        <v>978</v>
      </c>
      <c r="M17" t="str">
        <f>CONCATENATE("RIKEN_KD_series2_NegCon_",'SDRF-Study-KDseries2'!F17,"_RNA_Hyb")</f>
        <v>RIKEN_KD_series2_NegCon_lot1_RNA_Hyb</v>
      </c>
      <c r="N17" t="s">
        <v>2539</v>
      </c>
      <c r="O17" t="s">
        <v>2693</v>
      </c>
    </row>
    <row r="18" spans="1:15">
      <c r="A18" t="s">
        <v>502</v>
      </c>
      <c r="B18" s="2" t="s">
        <v>925</v>
      </c>
      <c r="C18" s="2" t="s">
        <v>1005</v>
      </c>
      <c r="D18" s="2" t="str">
        <f t="shared" si="0"/>
        <v>RIKEN_KD_series2_FLI1_lot2_RNA_Hyb</v>
      </c>
      <c r="E18" t="s">
        <v>663</v>
      </c>
      <c r="F18" t="s">
        <v>777</v>
      </c>
      <c r="G18" t="s">
        <v>739</v>
      </c>
      <c r="H18" s="2" t="s">
        <v>1004</v>
      </c>
      <c r="I18" s="2" t="s">
        <v>730</v>
      </c>
      <c r="J18" s="16" t="str">
        <f t="shared" si="1"/>
        <v>RIKEN_KD_series2_FLI1_lot2_RNA_Hyb.txt</v>
      </c>
      <c r="K18" t="s">
        <v>672</v>
      </c>
      <c r="L18" t="s">
        <v>578</v>
      </c>
      <c r="M18" t="str">
        <f>CONCATENATE("RIKEN_KD_series2_NegCon_",'SDRF-Study-KDseries2'!F18,"_RNA_Hyb")</f>
        <v>RIKEN_KD_series2_NegCon_lot2_RNA_Hyb</v>
      </c>
      <c r="N18" t="s">
        <v>2539</v>
      </c>
      <c r="O18" t="s">
        <v>2693</v>
      </c>
    </row>
    <row r="19" spans="1:15">
      <c r="A19" t="s">
        <v>378</v>
      </c>
      <c r="B19" s="2" t="s">
        <v>199</v>
      </c>
      <c r="C19" s="2" t="s">
        <v>198</v>
      </c>
      <c r="D19" s="2" t="str">
        <f t="shared" si="0"/>
        <v>RIKEN_KD_series2_FLI1_lot3_RNA_Hyb</v>
      </c>
      <c r="E19" t="s">
        <v>663</v>
      </c>
      <c r="F19" t="s">
        <v>777</v>
      </c>
      <c r="G19" t="s">
        <v>366</v>
      </c>
      <c r="H19" s="2" t="s">
        <v>483</v>
      </c>
      <c r="I19" s="2" t="s">
        <v>482</v>
      </c>
      <c r="J19" s="16" t="str">
        <f t="shared" si="1"/>
        <v>RIKEN_KD_series2_FLI1_lot3_RNA_Hyb.txt</v>
      </c>
      <c r="K19" t="s">
        <v>672</v>
      </c>
      <c r="L19" t="s">
        <v>978</v>
      </c>
      <c r="M19" t="str">
        <f>CONCATENATE("RIKEN_KD_series2_NegCon_",'SDRF-Study-KDseries2'!F19,"_RNA_Hyb")</f>
        <v>RIKEN_KD_series2_NegCon_lot3_RNA_Hyb</v>
      </c>
      <c r="N19" t="s">
        <v>2539</v>
      </c>
      <c r="O19" t="s">
        <v>2693</v>
      </c>
    </row>
    <row r="20" spans="1:15">
      <c r="A20" t="s">
        <v>389</v>
      </c>
      <c r="B20" s="2" t="s">
        <v>925</v>
      </c>
      <c r="C20" s="2" t="s">
        <v>1005</v>
      </c>
      <c r="D20" s="2" t="str">
        <f t="shared" si="0"/>
        <v>RIKEN_KD_series2_HOXA9_lot1_RNA_Hyb</v>
      </c>
      <c r="E20" t="s">
        <v>663</v>
      </c>
      <c r="F20" t="s">
        <v>777</v>
      </c>
      <c r="G20" t="s">
        <v>739</v>
      </c>
      <c r="H20" s="2" t="s">
        <v>1004</v>
      </c>
      <c r="I20" s="2" t="s">
        <v>730</v>
      </c>
      <c r="J20" s="16" t="str">
        <f t="shared" si="1"/>
        <v>RIKEN_KD_series2_HOXA9_lot1_RNA_Hyb.txt</v>
      </c>
      <c r="K20" t="s">
        <v>672</v>
      </c>
      <c r="L20" t="s">
        <v>978</v>
      </c>
      <c r="M20" t="str">
        <f>CONCATENATE("RIKEN_KD_series2_NegCon_",'SDRF-Study-KDseries2'!F20,"_RNA_Hyb")</f>
        <v>RIKEN_KD_series2_NegCon_lot1_RNA_Hyb</v>
      </c>
      <c r="N20" t="s">
        <v>2539</v>
      </c>
      <c r="O20" t="s">
        <v>2693</v>
      </c>
    </row>
    <row r="21" spans="1:15">
      <c r="A21" t="s">
        <v>388</v>
      </c>
      <c r="B21" s="2" t="s">
        <v>925</v>
      </c>
      <c r="C21" s="2" t="s">
        <v>1005</v>
      </c>
      <c r="D21" s="2" t="str">
        <f t="shared" si="0"/>
        <v>RIKEN_KD_series2_HOXA9_lot2_RNA_Hyb</v>
      </c>
      <c r="E21" t="s">
        <v>663</v>
      </c>
      <c r="F21" t="s">
        <v>777</v>
      </c>
      <c r="G21" t="s">
        <v>739</v>
      </c>
      <c r="H21" s="2" t="s">
        <v>1004</v>
      </c>
      <c r="I21" s="2" t="s">
        <v>730</v>
      </c>
      <c r="J21" s="16" t="str">
        <f t="shared" si="1"/>
        <v>RIKEN_KD_series2_HOXA9_lot2_RNA_Hyb.txt</v>
      </c>
      <c r="K21" t="s">
        <v>672</v>
      </c>
      <c r="L21" t="s">
        <v>978</v>
      </c>
      <c r="M21" t="str">
        <f>CONCATENATE("RIKEN_KD_series2_NegCon_",'SDRF-Study-KDseries2'!F21,"_RNA_Hyb")</f>
        <v>RIKEN_KD_series2_NegCon_lot2_RNA_Hyb</v>
      </c>
      <c r="N21" t="s">
        <v>2539</v>
      </c>
      <c r="O21" t="s">
        <v>2693</v>
      </c>
    </row>
    <row r="22" spans="1:15">
      <c r="A22" t="s">
        <v>568</v>
      </c>
      <c r="B22" s="2" t="s">
        <v>925</v>
      </c>
      <c r="C22" s="2" t="s">
        <v>1005</v>
      </c>
      <c r="D22" s="2" t="str">
        <f t="shared" si="0"/>
        <v>RIKEN_KD_series2_HOXA9_lot3_RNA_Hyb</v>
      </c>
      <c r="E22" t="s">
        <v>663</v>
      </c>
      <c r="F22" t="s">
        <v>777</v>
      </c>
      <c r="G22" t="s">
        <v>739</v>
      </c>
      <c r="H22" s="2" t="s">
        <v>1004</v>
      </c>
      <c r="I22" s="2" t="s">
        <v>730</v>
      </c>
      <c r="J22" s="16" t="str">
        <f t="shared" si="1"/>
        <v>RIKEN_KD_series2_HOXA9_lot3_RNA_Hyb.txt</v>
      </c>
      <c r="K22" t="s">
        <v>672</v>
      </c>
      <c r="L22" t="s">
        <v>978</v>
      </c>
      <c r="M22" t="str">
        <f>CONCATENATE("RIKEN_KD_series2_NegCon_",'SDRF-Study-KDseries2'!F22,"_RNA_Hyb")</f>
        <v>RIKEN_KD_series2_NegCon_lot3_RNA_Hyb</v>
      </c>
      <c r="N22" t="s">
        <v>2539</v>
      </c>
      <c r="O22" t="s">
        <v>2693</v>
      </c>
    </row>
    <row r="23" spans="1:15">
      <c r="A23" t="s">
        <v>567</v>
      </c>
      <c r="B23" s="2" t="s">
        <v>925</v>
      </c>
      <c r="C23" s="2" t="s">
        <v>1005</v>
      </c>
      <c r="D23" s="2" t="str">
        <f t="shared" si="0"/>
        <v>RIKEN_KD_series2_HOXA10_lot1_RNA_Hyb</v>
      </c>
      <c r="E23" t="s">
        <v>663</v>
      </c>
      <c r="F23" t="s">
        <v>777</v>
      </c>
      <c r="G23" t="s">
        <v>739</v>
      </c>
      <c r="H23" s="2" t="s">
        <v>1004</v>
      </c>
      <c r="I23" s="2" t="s">
        <v>730</v>
      </c>
      <c r="J23" s="16" t="str">
        <f t="shared" si="1"/>
        <v>RIKEN_KD_series2_HOXA10_lot1_RNA_Hyb.txt</v>
      </c>
      <c r="K23" t="s">
        <v>672</v>
      </c>
      <c r="L23" t="s">
        <v>978</v>
      </c>
      <c r="M23" t="str">
        <f>CONCATENATE("RIKEN_KD_series2_NegCon_",'SDRF-Study-KDseries2'!F23,"_RNA_Hyb")</f>
        <v>RIKEN_KD_series2_NegCon_lot1_RNA_Hyb</v>
      </c>
      <c r="N23" t="s">
        <v>2539</v>
      </c>
      <c r="O23" t="s">
        <v>2693</v>
      </c>
    </row>
    <row r="24" spans="1:15">
      <c r="A24" t="s">
        <v>2207</v>
      </c>
      <c r="B24" s="2" t="s">
        <v>925</v>
      </c>
      <c r="C24" s="2" t="s">
        <v>1005</v>
      </c>
      <c r="D24" s="2" t="str">
        <f>CONCATENATE(A24,"_Hyb")</f>
        <v>RIKEN_KD_series2_HOXA10_lot2_RNA_Hyb</v>
      </c>
      <c r="E24" t="s">
        <v>663</v>
      </c>
      <c r="F24" t="s">
        <v>777</v>
      </c>
      <c r="G24" t="s">
        <v>739</v>
      </c>
      <c r="H24" s="2" t="s">
        <v>1004</v>
      </c>
      <c r="I24" s="2" t="s">
        <v>730</v>
      </c>
      <c r="J24" s="16" t="str">
        <f>CONCATENATE(D24,".txt")</f>
        <v>RIKEN_KD_series2_HOXA10_lot2_RNA_Hyb.txt</v>
      </c>
      <c r="K24" t="s">
        <v>672</v>
      </c>
      <c r="L24" t="s">
        <v>978</v>
      </c>
      <c r="M24" t="str">
        <f>CONCATENATE("RIKEN_KD_series2_NegCon_",'SDRF-Study-KDseries2'!F24,"_RNA_Hyb")</f>
        <v>RIKEN_KD_series2_NegCon_lot2_RNA_Hyb</v>
      </c>
      <c r="N24" t="s">
        <v>2539</v>
      </c>
      <c r="O24" t="s">
        <v>2693</v>
      </c>
    </row>
    <row r="25" spans="1:15">
      <c r="A25" t="s">
        <v>566</v>
      </c>
      <c r="B25" s="2" t="s">
        <v>925</v>
      </c>
      <c r="C25" s="2" t="s">
        <v>1005</v>
      </c>
      <c r="D25" s="2" t="str">
        <f t="shared" si="0"/>
        <v>RIKEN_KD_series2_HOXA10_lot3_RNA_Hyb</v>
      </c>
      <c r="E25" t="s">
        <v>663</v>
      </c>
      <c r="F25" t="s">
        <v>777</v>
      </c>
      <c r="G25" t="s">
        <v>739</v>
      </c>
      <c r="H25" s="2" t="s">
        <v>1004</v>
      </c>
      <c r="I25" s="2" t="s">
        <v>730</v>
      </c>
      <c r="J25" s="16" t="str">
        <f t="shared" si="1"/>
        <v>RIKEN_KD_series2_HOXA10_lot3_RNA_Hyb.txt</v>
      </c>
      <c r="K25" t="s">
        <v>672</v>
      </c>
      <c r="L25" t="s">
        <v>978</v>
      </c>
      <c r="M25" t="str">
        <f>CONCATENATE("RIKEN_KD_series2_NegCon_",'SDRF-Study-KDseries2'!F25,"_RNA_Hyb")</f>
        <v>RIKEN_KD_series2_NegCon_lot3_RNA_Hyb</v>
      </c>
      <c r="N25" t="s">
        <v>2539</v>
      </c>
      <c r="O25" t="s">
        <v>2693</v>
      </c>
    </row>
    <row r="26" spans="1:15">
      <c r="A26" t="s">
        <v>565</v>
      </c>
      <c r="B26" s="2" t="s">
        <v>925</v>
      </c>
      <c r="C26" s="2" t="s">
        <v>1005</v>
      </c>
      <c r="D26" s="2" t="str">
        <f t="shared" si="0"/>
        <v>RIKEN_KD_series2_HOXA10_lot4_RNA_Hyb</v>
      </c>
      <c r="E26" t="s">
        <v>663</v>
      </c>
      <c r="F26" t="s">
        <v>777</v>
      </c>
      <c r="G26" t="s">
        <v>739</v>
      </c>
      <c r="H26" s="2" t="s">
        <v>1004</v>
      </c>
      <c r="I26" s="2" t="s">
        <v>730</v>
      </c>
      <c r="J26" s="16" t="str">
        <f t="shared" si="1"/>
        <v>RIKEN_KD_series2_HOXA10_lot4_RNA_Hyb.txt</v>
      </c>
      <c r="K26" t="s">
        <v>672</v>
      </c>
      <c r="L26" t="s">
        <v>978</v>
      </c>
      <c r="M26" t="str">
        <f>CONCATENATE("RIKEN_KD_series2_NegCon_",'SDRF-Study-KDseries2'!F26,"_RNA_Hyb")</f>
        <v>RIKEN_KD_series2_NegCon_lot4_RNA_Hyb</v>
      </c>
      <c r="N26" t="s">
        <v>2539</v>
      </c>
      <c r="O26" t="s">
        <v>2693</v>
      </c>
    </row>
    <row r="27" spans="1:15">
      <c r="A27" t="s">
        <v>564</v>
      </c>
      <c r="B27" s="2" t="s">
        <v>925</v>
      </c>
      <c r="C27" s="2" t="s">
        <v>1005</v>
      </c>
      <c r="D27" s="2" t="str">
        <f t="shared" si="0"/>
        <v>RIKEN_KD_series2_HOXA11_lot1_RNA_Hyb</v>
      </c>
      <c r="E27" t="s">
        <v>663</v>
      </c>
      <c r="F27" t="s">
        <v>777</v>
      </c>
      <c r="G27" t="s">
        <v>739</v>
      </c>
      <c r="H27" s="2" t="s">
        <v>1004</v>
      </c>
      <c r="I27" s="2" t="s">
        <v>730</v>
      </c>
      <c r="J27" s="16" t="str">
        <f t="shared" si="1"/>
        <v>RIKEN_KD_series2_HOXA11_lot1_RNA_Hyb.txt</v>
      </c>
      <c r="K27" t="s">
        <v>672</v>
      </c>
      <c r="L27" t="s">
        <v>978</v>
      </c>
      <c r="M27" t="str">
        <f>CONCATENATE("RIKEN_KD_series2_NegCon_",'SDRF-Study-KDseries2'!F27,"_RNA_Hyb")</f>
        <v>RIKEN_KD_series2_NegCon_lot1_RNA_Hyb</v>
      </c>
      <c r="N27" t="s">
        <v>2539</v>
      </c>
      <c r="O27" t="s">
        <v>2693</v>
      </c>
    </row>
    <row r="28" spans="1:15">
      <c r="A28" t="s">
        <v>2380</v>
      </c>
      <c r="B28" s="2" t="s">
        <v>925</v>
      </c>
      <c r="C28" s="2" t="s">
        <v>1005</v>
      </c>
      <c r="D28" s="2" t="str">
        <f>CONCATENATE(A28,"_Hyb")</f>
        <v>RIKEN_KD_series2_HOXA11_lot2_RNA_Hyb</v>
      </c>
      <c r="E28" t="s">
        <v>663</v>
      </c>
      <c r="F28" t="s">
        <v>777</v>
      </c>
      <c r="G28" t="s">
        <v>739</v>
      </c>
      <c r="H28" s="2" t="s">
        <v>1004</v>
      </c>
      <c r="I28" s="2" t="s">
        <v>730</v>
      </c>
      <c r="J28" s="16" t="str">
        <f>CONCATENATE(D28,".txt")</f>
        <v>RIKEN_KD_series2_HOXA11_lot2_RNA_Hyb.txt</v>
      </c>
      <c r="K28" t="s">
        <v>672</v>
      </c>
      <c r="L28" t="s">
        <v>978</v>
      </c>
      <c r="M28" t="str">
        <f>CONCATENATE("RIKEN_KD_series2_NegCon_",'SDRF-Study-KDseries2'!F28,"_RNA_Hyb")</f>
        <v>RIKEN_KD_series2_NegCon_lot2_RNA_Hyb</v>
      </c>
      <c r="N28" t="s">
        <v>2539</v>
      </c>
      <c r="O28" t="s">
        <v>2693</v>
      </c>
    </row>
    <row r="29" spans="1:15">
      <c r="A29" t="s">
        <v>563</v>
      </c>
      <c r="B29" s="2" t="s">
        <v>925</v>
      </c>
      <c r="C29" s="2" t="s">
        <v>1005</v>
      </c>
      <c r="D29" s="2" t="str">
        <f t="shared" si="0"/>
        <v>RIKEN_KD_series2_HOXA11_lot3_RNA_Hyb</v>
      </c>
      <c r="E29" t="s">
        <v>663</v>
      </c>
      <c r="F29" t="s">
        <v>777</v>
      </c>
      <c r="G29" t="s">
        <v>739</v>
      </c>
      <c r="H29" s="2" t="s">
        <v>1004</v>
      </c>
      <c r="I29" s="2" t="s">
        <v>730</v>
      </c>
      <c r="J29" s="16" t="str">
        <f t="shared" si="1"/>
        <v>RIKEN_KD_series2_HOXA11_lot3_RNA_Hyb.txt</v>
      </c>
      <c r="K29" t="s">
        <v>672</v>
      </c>
      <c r="L29" t="s">
        <v>978</v>
      </c>
      <c r="M29" t="str">
        <f>CONCATENATE("RIKEN_KD_series2_NegCon_",'SDRF-Study-KDseries2'!F29,"_RNA_Hyb")</f>
        <v>RIKEN_KD_series2_NegCon_lot3_RNA_Hyb</v>
      </c>
      <c r="N29" t="s">
        <v>2539</v>
      </c>
      <c r="O29" t="s">
        <v>2693</v>
      </c>
    </row>
    <row r="30" spans="1:15">
      <c r="A30" t="s">
        <v>615</v>
      </c>
      <c r="B30" s="2" t="s">
        <v>925</v>
      </c>
      <c r="C30" s="2" t="s">
        <v>1005</v>
      </c>
      <c r="D30" s="2" t="str">
        <f t="shared" si="0"/>
        <v>RIKEN_KD_series2_HOXA11_lot4_RNA_Hyb</v>
      </c>
      <c r="E30" t="s">
        <v>663</v>
      </c>
      <c r="F30" t="s">
        <v>777</v>
      </c>
      <c r="G30" t="s">
        <v>739</v>
      </c>
      <c r="H30" s="2" t="s">
        <v>1004</v>
      </c>
      <c r="I30" s="2" t="s">
        <v>730</v>
      </c>
      <c r="J30" s="16" t="str">
        <f t="shared" si="1"/>
        <v>RIKEN_KD_series2_HOXA11_lot4_RNA_Hyb.txt</v>
      </c>
      <c r="K30" t="s">
        <v>672</v>
      </c>
      <c r="L30" t="s">
        <v>578</v>
      </c>
      <c r="M30" t="str">
        <f>CONCATENATE("RIKEN_KD_series2_NegCon_",'SDRF-Study-KDseries2'!F30,"_RNA_Hyb")</f>
        <v>RIKEN_KD_series2_NegCon_lot4_RNA_Hyb</v>
      </c>
      <c r="N30" t="s">
        <v>2539</v>
      </c>
      <c r="O30" t="s">
        <v>2693</v>
      </c>
    </row>
    <row r="31" spans="1:15">
      <c r="A31" t="s">
        <v>614</v>
      </c>
      <c r="B31" s="2" t="s">
        <v>199</v>
      </c>
      <c r="C31" s="2" t="s">
        <v>198</v>
      </c>
      <c r="D31" s="2" t="str">
        <f t="shared" si="0"/>
        <v>RIKEN_KD_series2_HOXA13_lot1_RNA_Hyb</v>
      </c>
      <c r="E31" t="s">
        <v>663</v>
      </c>
      <c r="F31" t="s">
        <v>777</v>
      </c>
      <c r="G31" t="s">
        <v>366</v>
      </c>
      <c r="H31" s="2" t="s">
        <v>483</v>
      </c>
      <c r="I31" s="2" t="s">
        <v>482</v>
      </c>
      <c r="J31" s="16" t="str">
        <f t="shared" si="1"/>
        <v>RIKEN_KD_series2_HOXA13_lot1_RNA_Hyb.txt</v>
      </c>
      <c r="K31" t="s">
        <v>672</v>
      </c>
      <c r="L31" t="s">
        <v>578</v>
      </c>
      <c r="M31" t="str">
        <f>CONCATENATE("RIKEN_KD_series2_NegCon_",'SDRF-Study-KDseries2'!F31,"_RNA_Hyb")</f>
        <v>RIKEN_KD_series2_NegCon_lot1_RNA_Hyb</v>
      </c>
      <c r="N31" t="s">
        <v>2539</v>
      </c>
      <c r="O31" t="s">
        <v>2693</v>
      </c>
    </row>
    <row r="32" spans="1:15">
      <c r="A32" t="s">
        <v>2381</v>
      </c>
      <c r="B32" s="2" t="s">
        <v>199</v>
      </c>
      <c r="C32" s="2" t="s">
        <v>198</v>
      </c>
      <c r="D32" s="2" t="str">
        <f>CONCATENATE(A32,"_Hyb")</f>
        <v>RIKEN_KD_series2_HOXA13_lot2_RNA_Hyb</v>
      </c>
      <c r="E32" t="s">
        <v>663</v>
      </c>
      <c r="F32" t="s">
        <v>777</v>
      </c>
      <c r="G32" t="s">
        <v>366</v>
      </c>
      <c r="H32" s="2" t="s">
        <v>483</v>
      </c>
      <c r="I32" s="2" t="s">
        <v>482</v>
      </c>
      <c r="J32" s="16" t="str">
        <f>CONCATENATE(D32,".txt")</f>
        <v>RIKEN_KD_series2_HOXA13_lot2_RNA_Hyb.txt</v>
      </c>
      <c r="K32" t="s">
        <v>672</v>
      </c>
      <c r="L32" t="s">
        <v>552</v>
      </c>
      <c r="M32" t="str">
        <f>CONCATENATE("RIKEN_KD_series2_NegCon_",'SDRF-Study-KDseries2'!F32,"_RNA_Hyb")</f>
        <v>RIKEN_KD_series2_NegCon_lot2_RNA_Hyb</v>
      </c>
      <c r="N32" t="s">
        <v>2539</v>
      </c>
      <c r="O32" t="s">
        <v>2693</v>
      </c>
    </row>
    <row r="33" spans="1:15">
      <c r="A33" t="s">
        <v>612</v>
      </c>
      <c r="B33" s="2" t="s">
        <v>199</v>
      </c>
      <c r="C33" s="2" t="s">
        <v>198</v>
      </c>
      <c r="D33" s="2" t="str">
        <f t="shared" si="0"/>
        <v>RIKEN_KD_series2_HOXA13_lot3_RNA_Hyb</v>
      </c>
      <c r="E33" t="s">
        <v>663</v>
      </c>
      <c r="F33" t="s">
        <v>777</v>
      </c>
      <c r="G33" t="s">
        <v>366</v>
      </c>
      <c r="H33" s="2" t="s">
        <v>483</v>
      </c>
      <c r="I33" s="2" t="s">
        <v>482</v>
      </c>
      <c r="J33" s="16" t="str">
        <f t="shared" si="1"/>
        <v>RIKEN_KD_series2_HOXA13_lot3_RNA_Hyb.txt</v>
      </c>
      <c r="K33" t="s">
        <v>672</v>
      </c>
      <c r="L33" t="s">
        <v>515</v>
      </c>
      <c r="M33" t="str">
        <f>CONCATENATE("RIKEN_KD_series2_NegCon_",'SDRF-Study-KDseries2'!F33,"_RNA_Hyb")</f>
        <v>RIKEN_KD_series2_NegCon_lot3_RNA_Hyb</v>
      </c>
      <c r="N33" t="s">
        <v>2539</v>
      </c>
      <c r="O33" t="s">
        <v>2693</v>
      </c>
    </row>
    <row r="34" spans="1:15">
      <c r="A34" t="s">
        <v>514</v>
      </c>
      <c r="B34" s="2" t="s">
        <v>199</v>
      </c>
      <c r="C34" s="2" t="s">
        <v>198</v>
      </c>
      <c r="D34" s="2" t="str">
        <f t="shared" ref="D34:D64" si="2">CONCATENATE(A34,"_Hyb")</f>
        <v>RIKEN_KD_series2_HOXA13_lot4_RNA_Hyb</v>
      </c>
      <c r="E34" t="s">
        <v>663</v>
      </c>
      <c r="F34" t="s">
        <v>777</v>
      </c>
      <c r="G34" t="s">
        <v>366</v>
      </c>
      <c r="H34" s="2" t="s">
        <v>483</v>
      </c>
      <c r="I34" s="2" t="s">
        <v>482</v>
      </c>
      <c r="J34" s="16" t="str">
        <f t="shared" ref="J34:J64" si="3">CONCATENATE(D34,".txt")</f>
        <v>RIKEN_KD_series2_HOXA13_lot4_RNA_Hyb.txt</v>
      </c>
      <c r="K34" t="s">
        <v>672</v>
      </c>
      <c r="L34" t="s">
        <v>978</v>
      </c>
      <c r="M34" t="str">
        <f>CONCATENATE("RIKEN_KD_series2_NegCon_",'SDRF-Study-KDseries2'!F34,"_RNA_Hyb")</f>
        <v>RIKEN_KD_series2_NegCon_lot4_RNA_Hyb</v>
      </c>
      <c r="N34" t="s">
        <v>2539</v>
      </c>
      <c r="O34" t="s">
        <v>2693</v>
      </c>
    </row>
    <row r="35" spans="1:15">
      <c r="A35" t="s">
        <v>197</v>
      </c>
      <c r="B35" s="2" t="s">
        <v>925</v>
      </c>
      <c r="C35" s="2" t="s">
        <v>1005</v>
      </c>
      <c r="D35" s="2" t="str">
        <f t="shared" si="2"/>
        <v>RIKEN_KD_series2_ID1_lot1_RNA_Hyb</v>
      </c>
      <c r="E35" t="s">
        <v>663</v>
      </c>
      <c r="F35" t="s">
        <v>777</v>
      </c>
      <c r="G35" t="s">
        <v>739</v>
      </c>
      <c r="H35" s="2" t="s">
        <v>1004</v>
      </c>
      <c r="I35" s="2" t="s">
        <v>730</v>
      </c>
      <c r="J35" s="16" t="str">
        <f t="shared" si="3"/>
        <v>RIKEN_KD_series2_ID1_lot1_RNA_Hyb.txt</v>
      </c>
      <c r="K35" t="s">
        <v>672</v>
      </c>
      <c r="L35" t="s">
        <v>978</v>
      </c>
      <c r="M35" t="str">
        <f>CONCATENATE("RIKEN_KD_series2_NegCon_",'SDRF-Study-KDseries2'!F35,"_RNA_Hyb")</f>
        <v>RIKEN_KD_series2_NegCon_lot1_RNA_Hyb</v>
      </c>
      <c r="N35" t="s">
        <v>2539</v>
      </c>
      <c r="O35" t="s">
        <v>2693</v>
      </c>
    </row>
    <row r="36" spans="1:15">
      <c r="A36" t="s">
        <v>2483</v>
      </c>
      <c r="B36" s="2" t="s">
        <v>925</v>
      </c>
      <c r="C36" s="2" t="s">
        <v>1005</v>
      </c>
      <c r="D36" s="2" t="str">
        <f>CONCATENATE(A36,"_Hyb")</f>
        <v>RIKEN_KD_series2_ID1_lot2_RNA_Hyb</v>
      </c>
      <c r="E36" t="s">
        <v>663</v>
      </c>
      <c r="F36" t="s">
        <v>777</v>
      </c>
      <c r="G36" t="s">
        <v>739</v>
      </c>
      <c r="H36" s="2" t="s">
        <v>1004</v>
      </c>
      <c r="I36" s="2" t="s">
        <v>730</v>
      </c>
      <c r="J36" s="16" t="str">
        <f>CONCATENATE(D36,".txt")</f>
        <v>RIKEN_KD_series2_ID1_lot2_RNA_Hyb.txt</v>
      </c>
      <c r="K36" t="s">
        <v>672</v>
      </c>
      <c r="L36" t="s">
        <v>978</v>
      </c>
      <c r="M36" t="str">
        <f>CONCATENATE("RIKEN_KD_series2_NegCon_",'SDRF-Study-KDseries2'!F36,"_RNA_Hyb")</f>
        <v>RIKEN_KD_series2_NegCon_lot2_RNA_Hyb</v>
      </c>
      <c r="N36" t="s">
        <v>2539</v>
      </c>
      <c r="O36" t="s">
        <v>2693</v>
      </c>
    </row>
    <row r="37" spans="1:15">
      <c r="A37" t="s">
        <v>2484</v>
      </c>
      <c r="B37" s="2" t="s">
        <v>925</v>
      </c>
      <c r="C37" s="2" t="s">
        <v>1005</v>
      </c>
      <c r="D37" s="2" t="str">
        <f t="shared" si="2"/>
        <v>RIKEN_KD_series2_ID1_lot3_RNA_Hyb</v>
      </c>
      <c r="E37" t="s">
        <v>663</v>
      </c>
      <c r="F37" t="s">
        <v>777</v>
      </c>
      <c r="G37" t="s">
        <v>739</v>
      </c>
      <c r="H37" s="2" t="s">
        <v>1004</v>
      </c>
      <c r="I37" s="2" t="s">
        <v>730</v>
      </c>
      <c r="J37" s="16" t="str">
        <f t="shared" si="3"/>
        <v>RIKEN_KD_series2_ID1_lot3_RNA_Hyb.txt</v>
      </c>
      <c r="K37" t="s">
        <v>672</v>
      </c>
      <c r="L37" t="s">
        <v>978</v>
      </c>
      <c r="M37" t="str">
        <f>CONCATENATE("RIKEN_KD_series2_NegCon_",'SDRF-Study-KDseries2'!F37,"_RNA_Hyb")</f>
        <v>RIKEN_KD_series2_NegCon_lot3_RNA_Hyb</v>
      </c>
      <c r="N37" t="s">
        <v>2539</v>
      </c>
      <c r="O37" t="s">
        <v>2693</v>
      </c>
    </row>
    <row r="38" spans="1:15">
      <c r="A38" t="s">
        <v>381</v>
      </c>
      <c r="B38" s="2" t="s">
        <v>925</v>
      </c>
      <c r="C38" s="2" t="s">
        <v>1005</v>
      </c>
      <c r="D38" s="2" t="str">
        <f t="shared" si="2"/>
        <v>RIKEN_KD_series2_IRF7_lot1_RNA_Hyb</v>
      </c>
      <c r="E38" t="s">
        <v>663</v>
      </c>
      <c r="F38" t="s">
        <v>777</v>
      </c>
      <c r="G38" t="s">
        <v>366</v>
      </c>
      <c r="H38" s="2" t="s">
        <v>483</v>
      </c>
      <c r="I38" s="2" t="s">
        <v>482</v>
      </c>
      <c r="J38" s="16" t="str">
        <f t="shared" si="3"/>
        <v>RIKEN_KD_series2_IRF7_lot1_RNA_Hyb.txt</v>
      </c>
      <c r="K38" t="s">
        <v>672</v>
      </c>
      <c r="L38" t="s">
        <v>978</v>
      </c>
      <c r="M38" t="str">
        <f>CONCATENATE("RIKEN_KD_series2_NegCon_",'SDRF-Study-KDseries2'!F38,"_RNA_Hyb")</f>
        <v>RIKEN_KD_series2_NegCon_lot1_RNA_Hyb</v>
      </c>
      <c r="N38" t="s">
        <v>2539</v>
      </c>
      <c r="O38" t="s">
        <v>2693</v>
      </c>
    </row>
    <row r="39" spans="1:15">
      <c r="A39" t="s">
        <v>380</v>
      </c>
      <c r="B39" s="2" t="s">
        <v>925</v>
      </c>
      <c r="C39" s="2" t="s">
        <v>1005</v>
      </c>
      <c r="D39" s="2" t="str">
        <f t="shared" si="2"/>
        <v>RIKEN_KD_series2_IRF7_lot2_RNA_Hyb</v>
      </c>
      <c r="E39" t="s">
        <v>663</v>
      </c>
      <c r="F39" t="s">
        <v>777</v>
      </c>
      <c r="G39" t="s">
        <v>366</v>
      </c>
      <c r="H39" s="2" t="s">
        <v>483</v>
      </c>
      <c r="I39" s="2" t="s">
        <v>482</v>
      </c>
      <c r="J39" s="16" t="str">
        <f t="shared" si="3"/>
        <v>RIKEN_KD_series2_IRF7_lot2_RNA_Hyb.txt</v>
      </c>
      <c r="K39" t="s">
        <v>672</v>
      </c>
      <c r="L39" t="s">
        <v>978</v>
      </c>
      <c r="M39" t="str">
        <f>CONCATENATE("RIKEN_KD_series2_NegCon_",'SDRF-Study-KDseries2'!F39,"_RNA_Hyb")</f>
        <v>RIKEN_KD_series2_NegCon_lot2_RNA_Hyb</v>
      </c>
      <c r="N39" t="s">
        <v>2539</v>
      </c>
      <c r="O39" t="s">
        <v>2693</v>
      </c>
    </row>
    <row r="40" spans="1:15">
      <c r="A40" t="s">
        <v>379</v>
      </c>
      <c r="B40" s="2" t="s">
        <v>484</v>
      </c>
      <c r="C40" s="2" t="s">
        <v>367</v>
      </c>
      <c r="D40" s="2" t="str">
        <f t="shared" si="2"/>
        <v>RIKEN_KD_series2_IRF7_lot3_RNA_Hyb</v>
      </c>
      <c r="E40" t="s">
        <v>663</v>
      </c>
      <c r="F40" t="s">
        <v>777</v>
      </c>
      <c r="G40" t="s">
        <v>366</v>
      </c>
      <c r="H40" s="2" t="s">
        <v>483</v>
      </c>
      <c r="I40" s="2" t="s">
        <v>482</v>
      </c>
      <c r="J40" s="16" t="str">
        <f t="shared" si="3"/>
        <v>RIKEN_KD_series2_IRF7_lot3_RNA_Hyb.txt</v>
      </c>
      <c r="K40" t="s">
        <v>672</v>
      </c>
      <c r="L40" t="s">
        <v>978</v>
      </c>
      <c r="M40" t="str">
        <f>CONCATENATE("RIKEN_KD_series2_NegCon_",'SDRF-Study-KDseries2'!F40,"_RNA_Hyb")</f>
        <v>RIKEN_KD_series2_NegCon_lot3_RNA_Hyb</v>
      </c>
      <c r="N40" t="s">
        <v>2539</v>
      </c>
      <c r="O40" t="s">
        <v>2693</v>
      </c>
    </row>
    <row r="41" spans="1:15">
      <c r="A41" t="s">
        <v>29</v>
      </c>
      <c r="B41" s="2" t="s">
        <v>365</v>
      </c>
      <c r="C41" s="2" t="s">
        <v>364</v>
      </c>
      <c r="D41" s="2" t="str">
        <f t="shared" si="2"/>
        <v>RIKEN_KD_series2_MAFB_lot2_RNA_Hyb</v>
      </c>
      <c r="E41" t="s">
        <v>663</v>
      </c>
      <c r="F41" t="s">
        <v>777</v>
      </c>
      <c r="G41" t="s">
        <v>739</v>
      </c>
      <c r="H41" s="2" t="s">
        <v>483</v>
      </c>
      <c r="I41" s="2" t="s">
        <v>482</v>
      </c>
      <c r="J41" s="16" t="str">
        <f t="shared" si="3"/>
        <v>RIKEN_KD_series2_MAFB_lot2_RNA_Hyb.txt</v>
      </c>
      <c r="K41" t="s">
        <v>672</v>
      </c>
      <c r="L41" t="s">
        <v>978</v>
      </c>
      <c r="M41" t="str">
        <f>CONCATENATE("RIKEN_KD_series2_NegCon_",'SDRF-Study-KDseries2'!F41,"_RNA_Hyb")</f>
        <v>RIKEN_KD_series2_NegCon_lot2_RNA_Hyb</v>
      </c>
      <c r="N41" t="s">
        <v>2539</v>
      </c>
      <c r="O41" t="s">
        <v>2693</v>
      </c>
    </row>
    <row r="42" spans="1:15">
      <c r="A42" t="s">
        <v>30</v>
      </c>
      <c r="B42" s="2" t="s">
        <v>481</v>
      </c>
      <c r="C42" s="2" t="s">
        <v>606</v>
      </c>
      <c r="D42" s="2" t="str">
        <f t="shared" si="2"/>
        <v>RIKEN_KD_series2_MAFB_lot3_RNA_Hyb</v>
      </c>
      <c r="E42" t="s">
        <v>663</v>
      </c>
      <c r="F42" t="s">
        <v>777</v>
      </c>
      <c r="G42" t="s">
        <v>739</v>
      </c>
      <c r="H42" s="2" t="s">
        <v>1004</v>
      </c>
      <c r="I42" s="2" t="s">
        <v>730</v>
      </c>
      <c r="J42" s="16" t="str">
        <f t="shared" si="3"/>
        <v>RIKEN_KD_series2_MAFB_lot3_RNA_Hyb.txt</v>
      </c>
      <c r="K42" t="s">
        <v>672</v>
      </c>
      <c r="L42" t="s">
        <v>978</v>
      </c>
      <c r="M42" t="str">
        <f>CONCATENATE("RIKEN_KD_series2_NegCon_",'SDRF-Study-KDseries2'!F42,"_RNA_Hyb")</f>
        <v>RIKEN_KD_series2_NegCon_lot3_RNA_Hyb</v>
      </c>
      <c r="N42" t="s">
        <v>2539</v>
      </c>
      <c r="O42" t="s">
        <v>2693</v>
      </c>
    </row>
    <row r="43" spans="1:15">
      <c r="A43" t="s">
        <v>31</v>
      </c>
      <c r="B43" s="2" t="s">
        <v>925</v>
      </c>
      <c r="C43" s="2" t="s">
        <v>1005</v>
      </c>
      <c r="D43" s="2" t="str">
        <f t="shared" si="2"/>
        <v>RIKEN_KD_series2_MAFB_lot4_RNA_Hyb</v>
      </c>
      <c r="E43" t="s">
        <v>663</v>
      </c>
      <c r="F43" t="s">
        <v>777</v>
      </c>
      <c r="G43" t="s">
        <v>739</v>
      </c>
      <c r="H43" s="2" t="s">
        <v>1004</v>
      </c>
      <c r="I43" s="2" t="s">
        <v>730</v>
      </c>
      <c r="J43" s="16" t="str">
        <f t="shared" si="3"/>
        <v>RIKEN_KD_series2_MAFB_lot4_RNA_Hyb.txt</v>
      </c>
      <c r="K43" t="s">
        <v>672</v>
      </c>
      <c r="L43" t="s">
        <v>978</v>
      </c>
      <c r="M43" t="str">
        <f>CONCATENATE("RIKEN_KD_series2_NegCon_",'SDRF-Study-KDseries2'!F43,"_RNA_Hyb")</f>
        <v>RIKEN_KD_series2_NegCon_lot4_RNA_Hyb</v>
      </c>
      <c r="N43" t="s">
        <v>2539</v>
      </c>
      <c r="O43" t="s">
        <v>2693</v>
      </c>
    </row>
    <row r="44" spans="1:15">
      <c r="A44" t="s">
        <v>363</v>
      </c>
      <c r="B44" s="2" t="s">
        <v>925</v>
      </c>
      <c r="C44" s="2" t="s">
        <v>1005</v>
      </c>
      <c r="D44" s="2" t="str">
        <f t="shared" si="2"/>
        <v>RIKEN_KD_series2_NFE2L1_lot1_RNA_Hyb</v>
      </c>
      <c r="E44" t="s">
        <v>663</v>
      </c>
      <c r="F44" t="s">
        <v>777</v>
      </c>
      <c r="G44" t="s">
        <v>739</v>
      </c>
      <c r="H44" s="2" t="s">
        <v>1004</v>
      </c>
      <c r="I44" s="2" t="s">
        <v>730</v>
      </c>
      <c r="J44" s="16" t="str">
        <f t="shared" si="3"/>
        <v>RIKEN_KD_series2_NFE2L1_lot1_RNA_Hyb.txt</v>
      </c>
      <c r="K44" t="s">
        <v>672</v>
      </c>
      <c r="L44" t="s">
        <v>978</v>
      </c>
      <c r="M44" t="str">
        <f>CONCATENATE("RIKEN_KD_series2_NegCon_",'SDRF-Study-KDseries2'!F44,"_RNA_Hyb")</f>
        <v>RIKEN_KD_series2_NegCon_lot1_RNA_Hyb</v>
      </c>
      <c r="N44" t="s">
        <v>2539</v>
      </c>
      <c r="O44" t="s">
        <v>2693</v>
      </c>
    </row>
    <row r="45" spans="1:15">
      <c r="A45" t="s">
        <v>362</v>
      </c>
      <c r="B45" s="2" t="s">
        <v>925</v>
      </c>
      <c r="C45" s="2" t="s">
        <v>1005</v>
      </c>
      <c r="D45" s="2" t="str">
        <f t="shared" si="2"/>
        <v>RIKEN_KD_series2_NFE2L1_lot2_RNA_Hyb</v>
      </c>
      <c r="E45" t="s">
        <v>663</v>
      </c>
      <c r="F45" t="s">
        <v>777</v>
      </c>
      <c r="G45" t="s">
        <v>739</v>
      </c>
      <c r="H45" s="2" t="s">
        <v>1004</v>
      </c>
      <c r="I45" s="2" t="s">
        <v>730</v>
      </c>
      <c r="J45" s="16" t="str">
        <f t="shared" si="3"/>
        <v>RIKEN_KD_series2_NFE2L1_lot2_RNA_Hyb.txt</v>
      </c>
      <c r="K45" t="s">
        <v>672</v>
      </c>
      <c r="L45" t="s">
        <v>978</v>
      </c>
      <c r="M45" t="str">
        <f>CONCATENATE("RIKEN_KD_series2_NegCon_",'SDRF-Study-KDseries2'!F45,"_RNA_Hyb")</f>
        <v>RIKEN_KD_series2_NegCon_lot2_RNA_Hyb</v>
      </c>
      <c r="N45" t="s">
        <v>2539</v>
      </c>
      <c r="O45" t="s">
        <v>2693</v>
      </c>
    </row>
    <row r="46" spans="1:15">
      <c r="A46" t="s">
        <v>361</v>
      </c>
      <c r="B46" s="2" t="s">
        <v>925</v>
      </c>
      <c r="C46" s="2" t="s">
        <v>1005</v>
      </c>
      <c r="D46" s="2" t="str">
        <f t="shared" si="2"/>
        <v>RIKEN_KD_series2_NFE2L1_lot4_RNA_Hyb</v>
      </c>
      <c r="E46" t="s">
        <v>663</v>
      </c>
      <c r="F46" t="s">
        <v>777</v>
      </c>
      <c r="G46" t="s">
        <v>739</v>
      </c>
      <c r="H46" s="2" t="s">
        <v>1004</v>
      </c>
      <c r="I46" s="2" t="s">
        <v>730</v>
      </c>
      <c r="J46" s="16" t="str">
        <f t="shared" si="3"/>
        <v>RIKEN_KD_series2_NFE2L1_lot4_RNA_Hyb.txt</v>
      </c>
      <c r="K46" t="s">
        <v>672</v>
      </c>
      <c r="L46" t="s">
        <v>978</v>
      </c>
      <c r="M46" t="str">
        <f>CONCATENATE("RIKEN_KD_series2_NegCon_",'SDRF-Study-KDseries2'!F46,"_RNA_Hyb")</f>
        <v>RIKEN_KD_series2_NegCon_lot4_RNA_Hyb</v>
      </c>
      <c r="N46" t="s">
        <v>2539</v>
      </c>
      <c r="O46" t="s">
        <v>2693</v>
      </c>
    </row>
    <row r="47" spans="1:15">
      <c r="A47" t="s">
        <v>360</v>
      </c>
      <c r="B47" s="2" t="s">
        <v>925</v>
      </c>
      <c r="C47" s="2" t="s">
        <v>1005</v>
      </c>
      <c r="D47" s="2" t="str">
        <f t="shared" si="2"/>
        <v>RIKEN_KD_series2_NOTCH1_lot2_RNA_Hyb</v>
      </c>
      <c r="E47" t="s">
        <v>663</v>
      </c>
      <c r="F47" t="s">
        <v>777</v>
      </c>
      <c r="G47" t="s">
        <v>739</v>
      </c>
      <c r="H47" s="2" t="s">
        <v>1004</v>
      </c>
      <c r="I47" s="2" t="s">
        <v>730</v>
      </c>
      <c r="J47" s="16" t="str">
        <f t="shared" si="3"/>
        <v>RIKEN_KD_series2_NOTCH1_lot2_RNA_Hyb.txt</v>
      </c>
      <c r="K47" t="s">
        <v>672</v>
      </c>
      <c r="L47" t="s">
        <v>978</v>
      </c>
      <c r="M47" t="str">
        <f>CONCATENATE("RIKEN_KD_series2_NegCon_",'SDRF-Study-KDseries2'!F47,"_RNA_Hyb")</f>
        <v>RIKEN_KD_series2_NegCon_lot2_RNA_Hyb</v>
      </c>
      <c r="N47" t="s">
        <v>2539</v>
      </c>
      <c r="O47" t="s">
        <v>2693</v>
      </c>
    </row>
    <row r="48" spans="1:15">
      <c r="A48" t="s">
        <v>359</v>
      </c>
      <c r="B48" s="2" t="s">
        <v>925</v>
      </c>
      <c r="C48" s="2" t="s">
        <v>1005</v>
      </c>
      <c r="D48" s="2" t="str">
        <f t="shared" si="2"/>
        <v>RIKEN_KD_series2_NOTCH1_lot3_RNA_Hyb</v>
      </c>
      <c r="E48" t="s">
        <v>663</v>
      </c>
      <c r="F48" t="s">
        <v>777</v>
      </c>
      <c r="G48" t="s">
        <v>739</v>
      </c>
      <c r="H48" s="2" t="s">
        <v>1004</v>
      </c>
      <c r="I48" s="2" t="s">
        <v>730</v>
      </c>
      <c r="J48" s="16" t="str">
        <f t="shared" si="3"/>
        <v>RIKEN_KD_series2_NOTCH1_lot3_RNA_Hyb.txt</v>
      </c>
      <c r="K48" t="s">
        <v>672</v>
      </c>
      <c r="L48" t="s">
        <v>978</v>
      </c>
      <c r="M48" t="str">
        <f>CONCATENATE("RIKEN_KD_series2_NegCon_",'SDRF-Study-KDseries2'!F48,"_RNA_Hyb")</f>
        <v>RIKEN_KD_series2_NegCon_lot3_RNA_Hyb</v>
      </c>
      <c r="N48" t="s">
        <v>2539</v>
      </c>
      <c r="O48" t="s">
        <v>2693</v>
      </c>
    </row>
    <row r="49" spans="1:15">
      <c r="A49" t="s">
        <v>480</v>
      </c>
      <c r="B49" s="2" t="s">
        <v>925</v>
      </c>
      <c r="C49" s="2" t="s">
        <v>1005</v>
      </c>
      <c r="D49" s="2" t="str">
        <f t="shared" si="2"/>
        <v>RIKEN_KD_series2_NOTCH1_lot4_RNA_Hyb</v>
      </c>
      <c r="E49" t="s">
        <v>663</v>
      </c>
      <c r="F49" t="s">
        <v>777</v>
      </c>
      <c r="G49" t="s">
        <v>739</v>
      </c>
      <c r="H49" s="2" t="s">
        <v>1004</v>
      </c>
      <c r="I49" s="2" t="s">
        <v>730</v>
      </c>
      <c r="J49" s="16" t="str">
        <f t="shared" si="3"/>
        <v>RIKEN_KD_series2_NOTCH1_lot4_RNA_Hyb.txt</v>
      </c>
      <c r="K49" t="s">
        <v>672</v>
      </c>
      <c r="L49" t="s">
        <v>978</v>
      </c>
      <c r="M49" t="str">
        <f>CONCATENATE("RIKEN_KD_series2_NegCon_",'SDRF-Study-KDseries2'!F49,"_RNA_Hyb")</f>
        <v>RIKEN_KD_series2_NegCon_lot4_RNA_Hyb</v>
      </c>
      <c r="N49" t="s">
        <v>2539</v>
      </c>
      <c r="O49" t="s">
        <v>2693</v>
      </c>
    </row>
    <row r="50" spans="1:15">
      <c r="A50" t="s">
        <v>479</v>
      </c>
      <c r="B50" s="2" t="s">
        <v>925</v>
      </c>
      <c r="C50" s="2" t="s">
        <v>1005</v>
      </c>
      <c r="D50" s="2" t="str">
        <f t="shared" si="2"/>
        <v>RIKEN_KD_series2_PTTG1_lot1_RNA_Hyb</v>
      </c>
      <c r="E50" t="s">
        <v>663</v>
      </c>
      <c r="F50" t="s">
        <v>777</v>
      </c>
      <c r="G50" t="s">
        <v>739</v>
      </c>
      <c r="H50" s="2" t="s">
        <v>1004</v>
      </c>
      <c r="I50" s="2" t="s">
        <v>730</v>
      </c>
      <c r="J50" s="16" t="str">
        <f t="shared" si="3"/>
        <v>RIKEN_KD_series2_PTTG1_lot1_RNA_Hyb.txt</v>
      </c>
      <c r="K50" t="s">
        <v>672</v>
      </c>
      <c r="L50" t="s">
        <v>978</v>
      </c>
      <c r="M50" t="str">
        <f>CONCATENATE("RIKEN_KD_series2_NegCon_",'SDRF-Study-KDseries2'!F50,"_RNA_Hyb")</f>
        <v>RIKEN_KD_series2_NegCon_lot1_RNA_Hyb</v>
      </c>
      <c r="N50" t="s">
        <v>2539</v>
      </c>
      <c r="O50" t="s">
        <v>2693</v>
      </c>
    </row>
    <row r="51" spans="1:15">
      <c r="A51" t="s">
        <v>478</v>
      </c>
      <c r="B51" s="2" t="s">
        <v>925</v>
      </c>
      <c r="C51" s="2" t="s">
        <v>1005</v>
      </c>
      <c r="D51" s="2" t="str">
        <f t="shared" si="2"/>
        <v>RIKEN_KD_series2_PTTG1_lot2_RNA_Hyb</v>
      </c>
      <c r="E51" t="s">
        <v>663</v>
      </c>
      <c r="F51" t="s">
        <v>777</v>
      </c>
      <c r="G51" t="s">
        <v>739</v>
      </c>
      <c r="H51" s="2" t="s">
        <v>1004</v>
      </c>
      <c r="I51" s="2" t="s">
        <v>730</v>
      </c>
      <c r="J51" s="16" t="str">
        <f t="shared" si="3"/>
        <v>RIKEN_KD_series2_PTTG1_lot2_RNA_Hyb.txt</v>
      </c>
      <c r="K51" t="s">
        <v>672</v>
      </c>
      <c r="L51" t="s">
        <v>978</v>
      </c>
      <c r="M51" t="str">
        <f>CONCATENATE("RIKEN_KD_series2_NegCon_",'SDRF-Study-KDseries2'!F51,"_RNA_Hyb")</f>
        <v>RIKEN_KD_series2_NegCon_lot2_RNA_Hyb</v>
      </c>
      <c r="N51" t="s">
        <v>2539</v>
      </c>
      <c r="O51" t="s">
        <v>2693</v>
      </c>
    </row>
    <row r="52" spans="1:15">
      <c r="A52" t="s">
        <v>477</v>
      </c>
      <c r="B52" s="2" t="s">
        <v>925</v>
      </c>
      <c r="C52" s="2" t="s">
        <v>1005</v>
      </c>
      <c r="D52" s="2" t="str">
        <f t="shared" si="2"/>
        <v>RIKEN_KD_series2_PTTG1_lot3_RNA_Hyb</v>
      </c>
      <c r="E52" t="s">
        <v>663</v>
      </c>
      <c r="F52" t="s">
        <v>777</v>
      </c>
      <c r="G52" t="s">
        <v>739</v>
      </c>
      <c r="H52" s="2" t="s">
        <v>1004</v>
      </c>
      <c r="I52" s="2" t="s">
        <v>730</v>
      </c>
      <c r="J52" s="16" t="str">
        <f t="shared" si="3"/>
        <v>RIKEN_KD_series2_PTTG1_lot3_RNA_Hyb.txt</v>
      </c>
      <c r="K52" t="s">
        <v>672</v>
      </c>
      <c r="L52" t="s">
        <v>978</v>
      </c>
      <c r="M52" t="str">
        <f>CONCATENATE("RIKEN_KD_series2_NegCon_",'SDRF-Study-KDseries2'!F52,"_RNA_Hyb")</f>
        <v>RIKEN_KD_series2_NegCon_lot3_RNA_Hyb</v>
      </c>
      <c r="N52" t="s">
        <v>2539</v>
      </c>
      <c r="O52" t="s">
        <v>2693</v>
      </c>
    </row>
    <row r="53" spans="1:15">
      <c r="A53" t="s">
        <v>476</v>
      </c>
      <c r="B53" s="2" t="s">
        <v>925</v>
      </c>
      <c r="C53" s="2" t="s">
        <v>1005</v>
      </c>
      <c r="D53" s="2" t="str">
        <f t="shared" si="2"/>
        <v>RIKEN_KD_series2_SNAI1_lot1_RNA_Hyb</v>
      </c>
      <c r="E53" t="s">
        <v>663</v>
      </c>
      <c r="F53" t="s">
        <v>777</v>
      </c>
      <c r="G53" t="s">
        <v>739</v>
      </c>
      <c r="H53" s="2" t="s">
        <v>1004</v>
      </c>
      <c r="I53" s="2" t="s">
        <v>730</v>
      </c>
      <c r="J53" s="16" t="str">
        <f t="shared" si="3"/>
        <v>RIKEN_KD_series2_SNAI1_lot1_RNA_Hyb.txt</v>
      </c>
      <c r="K53" t="s">
        <v>672</v>
      </c>
      <c r="L53" t="s">
        <v>978</v>
      </c>
      <c r="M53" t="str">
        <f>CONCATENATE("RIKEN_KD_series2_NegCon_",'SDRF-Study-KDseries2'!F53,"_RNA_Hyb")</f>
        <v>RIKEN_KD_series2_NegCon_lot1_RNA_Hyb</v>
      </c>
      <c r="N53" t="s">
        <v>2539</v>
      </c>
      <c r="O53" t="s">
        <v>2693</v>
      </c>
    </row>
    <row r="54" spans="1:15">
      <c r="A54" t="s">
        <v>349</v>
      </c>
      <c r="B54" s="2" t="s">
        <v>925</v>
      </c>
      <c r="C54" s="2" t="s">
        <v>1005</v>
      </c>
      <c r="D54" s="2" t="str">
        <f t="shared" si="2"/>
        <v>RIKEN_KD_series2_SNAI1_lot3_RNA_Hyb</v>
      </c>
      <c r="E54" t="s">
        <v>663</v>
      </c>
      <c r="F54" t="s">
        <v>777</v>
      </c>
      <c r="G54" t="s">
        <v>739</v>
      </c>
      <c r="H54" s="2" t="s">
        <v>1004</v>
      </c>
      <c r="I54" s="2" t="s">
        <v>730</v>
      </c>
      <c r="J54" s="16" t="str">
        <f t="shared" si="3"/>
        <v>RIKEN_KD_series2_SNAI1_lot3_RNA_Hyb.txt</v>
      </c>
      <c r="K54" t="s">
        <v>672</v>
      </c>
      <c r="L54" t="s">
        <v>978</v>
      </c>
      <c r="M54" t="str">
        <f>CONCATENATE("RIKEN_KD_series2_NegCon_",'SDRF-Study-KDseries2'!F54,"_RNA_Hyb")</f>
        <v>RIKEN_KD_series2_NegCon_lot3_RNA_Hyb</v>
      </c>
      <c r="N54" t="s">
        <v>2539</v>
      </c>
      <c r="O54" t="s">
        <v>2693</v>
      </c>
    </row>
    <row r="55" spans="1:15">
      <c r="A55" t="s">
        <v>348</v>
      </c>
      <c r="B55" s="2" t="s">
        <v>925</v>
      </c>
      <c r="C55" s="2" t="s">
        <v>1005</v>
      </c>
      <c r="D55" s="2" t="str">
        <f t="shared" si="2"/>
        <v>RIKEN_KD_series2_SNAI1_lot4_RNA_Hyb</v>
      </c>
      <c r="E55" t="s">
        <v>663</v>
      </c>
      <c r="F55" t="s">
        <v>777</v>
      </c>
      <c r="G55" t="s">
        <v>739</v>
      </c>
      <c r="H55" s="2" t="s">
        <v>1004</v>
      </c>
      <c r="I55" s="2" t="s">
        <v>730</v>
      </c>
      <c r="J55" s="16" t="str">
        <f t="shared" si="3"/>
        <v>RIKEN_KD_series2_SNAI1_lot4_RNA_Hyb.txt</v>
      </c>
      <c r="K55" t="s">
        <v>672</v>
      </c>
      <c r="L55" t="s">
        <v>978</v>
      </c>
      <c r="M55" t="str">
        <f>CONCATENATE("RIKEN_KD_series2_NegCon_",'SDRF-Study-KDseries2'!F55,"_RNA_Hyb")</f>
        <v>RIKEN_KD_series2_NegCon_lot4_RNA_Hyb</v>
      </c>
      <c r="N55" t="s">
        <v>2539</v>
      </c>
      <c r="O55" t="s">
        <v>2693</v>
      </c>
    </row>
    <row r="56" spans="1:15">
      <c r="A56" t="s">
        <v>323</v>
      </c>
      <c r="B56" s="2" t="s">
        <v>925</v>
      </c>
      <c r="C56" s="2" t="s">
        <v>1005</v>
      </c>
      <c r="D56" s="2" t="str">
        <f t="shared" si="2"/>
        <v>RIKEN_KD_series2_SNAI3_lot2_RNA_Hyb</v>
      </c>
      <c r="E56" t="s">
        <v>663</v>
      </c>
      <c r="F56" t="s">
        <v>777</v>
      </c>
      <c r="G56" t="s">
        <v>739</v>
      </c>
      <c r="H56" s="2" t="s">
        <v>1004</v>
      </c>
      <c r="I56" s="2" t="s">
        <v>730</v>
      </c>
      <c r="J56" s="16" t="str">
        <f t="shared" si="3"/>
        <v>RIKEN_KD_series2_SNAI3_lot2_RNA_Hyb.txt</v>
      </c>
      <c r="K56" t="s">
        <v>672</v>
      </c>
      <c r="L56" t="s">
        <v>978</v>
      </c>
      <c r="M56" t="str">
        <f>CONCATENATE("RIKEN_KD_series2_NegCon_",'SDRF-Study-KDseries2'!F56,"_RNA_Hyb")</f>
        <v>RIKEN_KD_series2_NegCon_lot2_RNA_Hyb</v>
      </c>
      <c r="N56" t="s">
        <v>2539</v>
      </c>
      <c r="O56" t="s">
        <v>2693</v>
      </c>
    </row>
    <row r="57" spans="1:15">
      <c r="A57" t="s">
        <v>651</v>
      </c>
      <c r="B57" s="2" t="s">
        <v>925</v>
      </c>
      <c r="C57" s="2" t="s">
        <v>1005</v>
      </c>
      <c r="D57" s="2" t="str">
        <f t="shared" si="2"/>
        <v>RIKEN_KD_series2_SNAI3_lot3_RNA_Hyb</v>
      </c>
      <c r="E57" t="s">
        <v>663</v>
      </c>
      <c r="F57" t="s">
        <v>777</v>
      </c>
      <c r="G57" t="s">
        <v>739</v>
      </c>
      <c r="H57" s="2" t="s">
        <v>1004</v>
      </c>
      <c r="I57" s="2" t="s">
        <v>730</v>
      </c>
      <c r="J57" s="16" t="str">
        <f t="shared" si="3"/>
        <v>RIKEN_KD_series2_SNAI3_lot3_RNA_Hyb.txt</v>
      </c>
      <c r="K57" t="s">
        <v>672</v>
      </c>
      <c r="L57" t="s">
        <v>978</v>
      </c>
      <c r="M57" t="str">
        <f>CONCATENATE("RIKEN_KD_series2_NegCon_",'SDRF-Study-KDseries2'!F57,"_RNA_Hyb")</f>
        <v>RIKEN_KD_series2_NegCon_lot3_RNA_Hyb</v>
      </c>
      <c r="N57" t="s">
        <v>2539</v>
      </c>
      <c r="O57" t="s">
        <v>2693</v>
      </c>
    </row>
    <row r="58" spans="1:15">
      <c r="A58" t="s">
        <v>650</v>
      </c>
      <c r="B58" s="2" t="s">
        <v>925</v>
      </c>
      <c r="C58" s="2" t="s">
        <v>1005</v>
      </c>
      <c r="D58" s="2" t="str">
        <f t="shared" si="2"/>
        <v>RIKEN_KD_series2_SNAI3_lot4_RNA_Hyb</v>
      </c>
      <c r="E58" t="s">
        <v>663</v>
      </c>
      <c r="F58" t="s">
        <v>777</v>
      </c>
      <c r="G58" t="s">
        <v>739</v>
      </c>
      <c r="H58" s="2" t="s">
        <v>1004</v>
      </c>
      <c r="I58" s="2" t="s">
        <v>730</v>
      </c>
      <c r="J58" s="16" t="str">
        <f t="shared" si="3"/>
        <v>RIKEN_KD_series2_SNAI3_lot4_RNA_Hyb.txt</v>
      </c>
      <c r="K58" t="s">
        <v>672</v>
      </c>
      <c r="L58" t="s">
        <v>978</v>
      </c>
      <c r="M58" t="str">
        <f>CONCATENATE("RIKEN_KD_series2_NegCon_",'SDRF-Study-KDseries2'!F58,"_RNA_Hyb")</f>
        <v>RIKEN_KD_series2_NegCon_lot4_RNA_Hyb</v>
      </c>
      <c r="N58" t="s">
        <v>2539</v>
      </c>
      <c r="O58" t="s">
        <v>2693</v>
      </c>
    </row>
    <row r="59" spans="1:15">
      <c r="A59" t="s">
        <v>649</v>
      </c>
      <c r="B59" s="2" t="s">
        <v>925</v>
      </c>
      <c r="C59" s="2" t="s">
        <v>1005</v>
      </c>
      <c r="D59" s="2" t="str">
        <f t="shared" si="2"/>
        <v>RIKEN_KD_series2_STAT1_lot1_RNA_Hyb</v>
      </c>
      <c r="E59" t="s">
        <v>663</v>
      </c>
      <c r="F59" t="s">
        <v>777</v>
      </c>
      <c r="G59" t="s">
        <v>739</v>
      </c>
      <c r="H59" s="2" t="s">
        <v>1004</v>
      </c>
      <c r="I59" s="2" t="s">
        <v>730</v>
      </c>
      <c r="J59" s="16" t="str">
        <f t="shared" si="3"/>
        <v>RIKEN_KD_series2_STAT1_lot1_RNA_Hyb.txt</v>
      </c>
      <c r="K59" t="s">
        <v>672</v>
      </c>
      <c r="L59" t="s">
        <v>978</v>
      </c>
      <c r="M59" t="str">
        <f>CONCATENATE("RIKEN_KD_series2_NegCon_",'SDRF-Study-KDseries2'!F59,"_RNA_Hyb")</f>
        <v>RIKEN_KD_series2_NegCon_lot1_RNA_Hyb</v>
      </c>
      <c r="N59" t="s">
        <v>2539</v>
      </c>
      <c r="O59" t="s">
        <v>2693</v>
      </c>
    </row>
    <row r="60" spans="1:15">
      <c r="A60" t="s">
        <v>648</v>
      </c>
      <c r="B60" s="2" t="s">
        <v>925</v>
      </c>
      <c r="C60" s="2" t="s">
        <v>1005</v>
      </c>
      <c r="D60" s="2" t="str">
        <f t="shared" si="2"/>
        <v>RIKEN_KD_series2_STAT1_lot2_RNA_Hyb</v>
      </c>
      <c r="E60" t="s">
        <v>663</v>
      </c>
      <c r="F60" t="s">
        <v>777</v>
      </c>
      <c r="G60" t="s">
        <v>739</v>
      </c>
      <c r="H60" s="2" t="s">
        <v>1004</v>
      </c>
      <c r="I60" s="2" t="s">
        <v>730</v>
      </c>
      <c r="J60" s="16" t="str">
        <f t="shared" si="3"/>
        <v>RIKEN_KD_series2_STAT1_lot2_RNA_Hyb.txt</v>
      </c>
      <c r="K60" t="s">
        <v>672</v>
      </c>
      <c r="L60" t="s">
        <v>978</v>
      </c>
      <c r="M60" t="str">
        <f>CONCATENATE("RIKEN_KD_series2_NegCon_",'SDRF-Study-KDseries2'!F60,"_RNA_Hyb")</f>
        <v>RIKEN_KD_series2_NegCon_lot2_RNA_Hyb</v>
      </c>
      <c r="N60" t="s">
        <v>2539</v>
      </c>
      <c r="O60" t="s">
        <v>2693</v>
      </c>
    </row>
    <row r="61" spans="1:15">
      <c r="A61" t="s">
        <v>330</v>
      </c>
      <c r="B61" s="2" t="s">
        <v>925</v>
      </c>
      <c r="C61" s="2" t="s">
        <v>1005</v>
      </c>
      <c r="D61" s="2" t="str">
        <f t="shared" si="2"/>
        <v>RIKEN_KD_series2_STAT1_lot3_RNA_Hyb</v>
      </c>
      <c r="E61" t="s">
        <v>663</v>
      </c>
      <c r="F61" t="s">
        <v>777</v>
      </c>
      <c r="G61" t="s">
        <v>739</v>
      </c>
      <c r="H61" s="2" t="s">
        <v>1004</v>
      </c>
      <c r="I61" s="2" t="s">
        <v>730</v>
      </c>
      <c r="J61" s="16" t="str">
        <f t="shared" si="3"/>
        <v>RIKEN_KD_series2_STAT1_lot3_RNA_Hyb.txt</v>
      </c>
      <c r="K61" t="s">
        <v>672</v>
      </c>
      <c r="L61" t="s">
        <v>978</v>
      </c>
      <c r="M61" t="str">
        <f>CONCATENATE("RIKEN_KD_series2_NegCon_",'SDRF-Study-KDseries2'!F61,"_RNA_Hyb")</f>
        <v>RIKEN_KD_series2_NegCon_lot3_RNA_Hyb</v>
      </c>
      <c r="N61" t="s">
        <v>2539</v>
      </c>
      <c r="O61" t="s">
        <v>2693</v>
      </c>
    </row>
    <row r="62" spans="1:15">
      <c r="A62" t="s">
        <v>329</v>
      </c>
      <c r="B62" s="2" t="s">
        <v>925</v>
      </c>
      <c r="C62" s="2" t="s">
        <v>1005</v>
      </c>
      <c r="D62" s="2" t="str">
        <f t="shared" si="2"/>
        <v>RIKEN_KD_series2_TRIM28_lot1_RNA_Hyb</v>
      </c>
      <c r="E62" t="s">
        <v>663</v>
      </c>
      <c r="F62" t="s">
        <v>777</v>
      </c>
      <c r="G62" t="s">
        <v>739</v>
      </c>
      <c r="H62" s="2" t="s">
        <v>1004</v>
      </c>
      <c r="I62" s="2" t="s">
        <v>730</v>
      </c>
      <c r="J62" s="16" t="str">
        <f t="shared" si="3"/>
        <v>RIKEN_KD_series2_TRIM28_lot1_RNA_Hyb.txt</v>
      </c>
      <c r="K62" t="s">
        <v>672</v>
      </c>
      <c r="L62" t="s">
        <v>978</v>
      </c>
      <c r="M62" t="str">
        <f>CONCATENATE("RIKEN_KD_series2_NegCon_",'SDRF-Study-KDseries2'!F62,"_RNA_Hyb")</f>
        <v>RIKEN_KD_series2_NegCon_lot1_RNA_Hyb</v>
      </c>
      <c r="N62" t="s">
        <v>2539</v>
      </c>
      <c r="O62" t="s">
        <v>2693</v>
      </c>
    </row>
    <row r="63" spans="1:15">
      <c r="A63" t="s">
        <v>444</v>
      </c>
      <c r="B63" s="2" t="s">
        <v>925</v>
      </c>
      <c r="C63" s="2" t="s">
        <v>1005</v>
      </c>
      <c r="D63" s="2" t="str">
        <f t="shared" si="2"/>
        <v>RIKEN_KD_series2_TRIM28_lot2_RNA_Hyb</v>
      </c>
      <c r="E63" t="s">
        <v>663</v>
      </c>
      <c r="F63" t="s">
        <v>777</v>
      </c>
      <c r="G63" t="s">
        <v>739</v>
      </c>
      <c r="H63" s="2" t="s">
        <v>1004</v>
      </c>
      <c r="I63" s="2" t="s">
        <v>730</v>
      </c>
      <c r="J63" s="16" t="str">
        <f t="shared" si="3"/>
        <v>RIKEN_KD_series2_TRIM28_lot2_RNA_Hyb.txt</v>
      </c>
      <c r="K63" t="s">
        <v>672</v>
      </c>
      <c r="L63" t="s">
        <v>978</v>
      </c>
      <c r="M63" t="str">
        <f>CONCATENATE("RIKEN_KD_series2_NegCon_",'SDRF-Study-KDseries2'!F63,"_RNA_Hyb")</f>
        <v>RIKEN_KD_series2_NegCon_lot2_RNA_Hyb</v>
      </c>
      <c r="N63" t="s">
        <v>2539</v>
      </c>
      <c r="O63" t="s">
        <v>2693</v>
      </c>
    </row>
    <row r="64" spans="1:15">
      <c r="A64" t="s">
        <v>443</v>
      </c>
      <c r="B64" s="2" t="s">
        <v>925</v>
      </c>
      <c r="C64" s="2" t="s">
        <v>1005</v>
      </c>
      <c r="D64" s="2" t="str">
        <f t="shared" si="2"/>
        <v>RIKEN_KD_series2_TRIM28_lot4_RNA_Hyb</v>
      </c>
      <c r="E64" t="s">
        <v>663</v>
      </c>
      <c r="F64" t="s">
        <v>777</v>
      </c>
      <c r="G64" t="s">
        <v>739</v>
      </c>
      <c r="H64" s="2" t="s">
        <v>1004</v>
      </c>
      <c r="I64" s="2" t="s">
        <v>730</v>
      </c>
      <c r="J64" s="16" t="str">
        <f t="shared" si="3"/>
        <v>RIKEN_KD_series2_TRIM28_lot4_RNA_Hyb.txt</v>
      </c>
      <c r="K64" t="s">
        <v>672</v>
      </c>
      <c r="L64" t="s">
        <v>978</v>
      </c>
      <c r="M64" t="str">
        <f>CONCATENATE("RIKEN_KD_series2_NegCon_",'SDRF-Study-KDseries2'!F64,"_RNA_Hyb")</f>
        <v>RIKEN_KD_series2_NegCon_lot4_RNA_Hyb</v>
      </c>
      <c r="N64" t="s">
        <v>2539</v>
      </c>
      <c r="O64" t="s">
        <v>2693</v>
      </c>
    </row>
    <row r="65" spans="1:15" s="14" customFormat="1">
      <c r="B65" s="13"/>
      <c r="C65" s="13"/>
      <c r="D65" s="13"/>
      <c r="H65" s="13"/>
      <c r="I65" s="13"/>
      <c r="J65" s="17"/>
    </row>
    <row r="66" spans="1:15">
      <c r="A66" t="s">
        <v>2109</v>
      </c>
      <c r="B66" s="2" t="s">
        <v>925</v>
      </c>
      <c r="C66" s="2" t="s">
        <v>1005</v>
      </c>
      <c r="D66" s="2" t="str">
        <f>CONCATENATE(A66,"_Hyb")</f>
        <v>RIKEN_KD_series2_NegCon_lot1_RNA_Hyb</v>
      </c>
      <c r="E66" t="s">
        <v>663</v>
      </c>
      <c r="F66" t="s">
        <v>777</v>
      </c>
      <c r="G66" t="s">
        <v>739</v>
      </c>
      <c r="H66" s="2" t="s">
        <v>1004</v>
      </c>
      <c r="I66" s="2" t="s">
        <v>730</v>
      </c>
      <c r="J66" s="16" t="str">
        <f>CONCATENATE(D66,".txt")</f>
        <v>RIKEN_KD_series2_NegCon_lot1_RNA_Hyb.txt</v>
      </c>
      <c r="K66" t="s">
        <v>672</v>
      </c>
      <c r="L66" t="s">
        <v>978</v>
      </c>
      <c r="M66" t="str">
        <f>CONCATENATE("RIKEN_KD_series2_NegCon_",'SDRF-Study-KDseries2'!F65,"_RNA_Hyb")</f>
        <v>RIKEN_KD_series2_NegCon_lot1_RNA_Hyb</v>
      </c>
      <c r="N66" t="s">
        <v>2539</v>
      </c>
      <c r="O66" t="s">
        <v>2693</v>
      </c>
    </row>
    <row r="67" spans="1:15">
      <c r="A67" t="s">
        <v>2110</v>
      </c>
      <c r="B67" s="2" t="s">
        <v>428</v>
      </c>
      <c r="C67" s="2" t="s">
        <v>427</v>
      </c>
      <c r="D67" s="2" t="str">
        <f>CONCATENATE(A67,"_Hyb")</f>
        <v>RIKEN_KD_series2_NegCon_lot2_RNA_Hyb</v>
      </c>
      <c r="E67" t="s">
        <v>663</v>
      </c>
      <c r="F67" t="s">
        <v>777</v>
      </c>
      <c r="G67" t="s">
        <v>426</v>
      </c>
      <c r="H67" s="2" t="s">
        <v>425</v>
      </c>
      <c r="I67" s="2" t="s">
        <v>424</v>
      </c>
      <c r="J67" s="16" t="str">
        <f>CONCATENATE(D67,".txt")</f>
        <v>RIKEN_KD_series2_NegCon_lot2_RNA_Hyb.txt</v>
      </c>
      <c r="K67" t="s">
        <v>672</v>
      </c>
      <c r="L67" t="s">
        <v>552</v>
      </c>
      <c r="M67" t="str">
        <f>CONCATENATE("RIKEN_KD_series2_NegCon_",'SDRF-Study-KDseries2'!F66,"_RNA_Hyb")</f>
        <v>RIKEN_KD_series2_NegCon_lot2_RNA_Hyb</v>
      </c>
      <c r="N67" t="s">
        <v>2539</v>
      </c>
      <c r="O67" t="s">
        <v>2693</v>
      </c>
    </row>
    <row r="68" spans="1:15">
      <c r="A68" t="s">
        <v>2111</v>
      </c>
      <c r="B68" s="2" t="s">
        <v>428</v>
      </c>
      <c r="C68" s="2" t="s">
        <v>427</v>
      </c>
      <c r="D68" s="2" t="str">
        <f>CONCATENATE(A68,"_Hyb")</f>
        <v>RIKEN_KD_series2_NegCon_lot3_RNA_Hyb</v>
      </c>
      <c r="E68" t="s">
        <v>663</v>
      </c>
      <c r="F68" t="s">
        <v>777</v>
      </c>
      <c r="G68" t="s">
        <v>426</v>
      </c>
      <c r="H68" s="2" t="s">
        <v>425</v>
      </c>
      <c r="I68" s="2" t="s">
        <v>424</v>
      </c>
      <c r="J68" s="16" t="str">
        <f>CONCATENATE(D68,".txt")</f>
        <v>RIKEN_KD_series2_NegCon_lot3_RNA_Hyb.txt</v>
      </c>
      <c r="K68" t="s">
        <v>672</v>
      </c>
      <c r="L68" t="s">
        <v>552</v>
      </c>
      <c r="M68" t="str">
        <f>CONCATENATE("RIKEN_KD_series2_NegCon_",'SDRF-Study-KDseries2'!F67,"_RNA_Hyb")</f>
        <v>RIKEN_KD_series2_NegCon_lot3_RNA_Hyb</v>
      </c>
      <c r="N68" t="s">
        <v>2539</v>
      </c>
      <c r="O68" t="s">
        <v>2693</v>
      </c>
    </row>
    <row r="69" spans="1:15">
      <c r="A69" t="s">
        <v>2112</v>
      </c>
      <c r="B69" s="2" t="s">
        <v>428</v>
      </c>
      <c r="C69" s="2" t="s">
        <v>427</v>
      </c>
      <c r="D69" s="2" t="str">
        <f>CONCATENATE(A69,"_Hyb")</f>
        <v>RIKEN_KD_series2_NegCon_lot4_RNA_Hyb</v>
      </c>
      <c r="E69" t="s">
        <v>663</v>
      </c>
      <c r="F69" t="s">
        <v>777</v>
      </c>
      <c r="G69" t="s">
        <v>426</v>
      </c>
      <c r="H69" s="2" t="s">
        <v>425</v>
      </c>
      <c r="I69" s="2" t="s">
        <v>424</v>
      </c>
      <c r="J69" s="16" t="str">
        <f>CONCATENATE(D69,".txt")</f>
        <v>RIKEN_KD_series2_NegCon_lot4_RNA_Hyb.txt</v>
      </c>
      <c r="K69" t="s">
        <v>672</v>
      </c>
      <c r="L69" t="s">
        <v>552</v>
      </c>
      <c r="M69" t="str">
        <f>CONCATENATE("RIKEN_KD_series2_NegCon_",'SDRF-Study-KDseries2'!F68,"_RNA_Hyb")</f>
        <v>RIKEN_KD_series2_NegCon_lot4_RNA_Hyb</v>
      </c>
      <c r="N69" t="s">
        <v>2539</v>
      </c>
      <c r="O69" t="s">
        <v>2693</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T31"/>
  <sheetViews>
    <sheetView tabSelected="1" workbookViewId="0">
      <selection activeCell="L15" sqref="L15"/>
    </sheetView>
  </sheetViews>
  <sheetFormatPr baseColWidth="12" defaultColWidth="13" defaultRowHeight="17"/>
  <cols>
    <col min="2" max="2" width="17.625" customWidth="1"/>
    <col min="3" max="3" width="19.375" customWidth="1"/>
    <col min="4" max="4" width="20.625" customWidth="1"/>
    <col min="5" max="5" width="23.875" customWidth="1"/>
    <col min="6" max="6" width="28" customWidth="1"/>
    <col min="7" max="7" width="19" customWidth="1"/>
    <col min="8" max="8" width="21.375" customWidth="1"/>
    <col min="9" max="9" width="24.625" bestFit="1" customWidth="1"/>
    <col min="11" max="11" width="12.375" bestFit="1" customWidth="1"/>
    <col min="12" max="12" width="43.375" bestFit="1" customWidth="1"/>
    <col min="13" max="13" width="17.125" bestFit="1" customWidth="1"/>
    <col min="14" max="14" width="18.5" bestFit="1" customWidth="1"/>
    <col min="15" max="15" width="19.875" bestFit="1" customWidth="1"/>
    <col min="16" max="16" width="21.375" bestFit="1" customWidth="1"/>
    <col min="17" max="17" width="22.25" bestFit="1" customWidth="1"/>
    <col min="18" max="18" width="23" bestFit="1" customWidth="1"/>
    <col min="19" max="19" width="23.625" bestFit="1" customWidth="1"/>
    <col min="20" max="20" width="29" bestFit="1" customWidth="1"/>
  </cols>
  <sheetData>
    <row r="1" spans="1:20">
      <c r="A1" t="s">
        <v>935</v>
      </c>
      <c r="B1" t="s">
        <v>1026</v>
      </c>
      <c r="C1" t="s">
        <v>1027</v>
      </c>
      <c r="D1" t="s">
        <v>1028</v>
      </c>
      <c r="E1" t="s">
        <v>1029</v>
      </c>
      <c r="F1" t="s">
        <v>1030</v>
      </c>
      <c r="G1" t="s">
        <v>1031</v>
      </c>
      <c r="H1" t="s">
        <v>1032</v>
      </c>
      <c r="I1" t="s">
        <v>1048</v>
      </c>
      <c r="J1" t="s">
        <v>717</v>
      </c>
      <c r="K1" t="s">
        <v>837</v>
      </c>
      <c r="L1" t="s">
        <v>1050</v>
      </c>
      <c r="M1" t="s">
        <v>717</v>
      </c>
      <c r="N1" t="s">
        <v>934</v>
      </c>
      <c r="O1" t="s">
        <v>837</v>
      </c>
      <c r="P1" t="s">
        <v>2068</v>
      </c>
      <c r="Q1" t="s">
        <v>1039</v>
      </c>
      <c r="R1" t="s">
        <v>671</v>
      </c>
      <c r="S1" t="s">
        <v>724</v>
      </c>
      <c r="T1" t="s">
        <v>794</v>
      </c>
    </row>
    <row r="2" spans="1:20">
      <c r="A2" t="s">
        <v>668</v>
      </c>
      <c r="B2">
        <v>237</v>
      </c>
      <c r="C2" t="s">
        <v>1033</v>
      </c>
      <c r="D2">
        <v>357</v>
      </c>
      <c r="E2" t="s">
        <v>1034</v>
      </c>
      <c r="F2" t="s">
        <v>1035</v>
      </c>
      <c r="G2">
        <v>99</v>
      </c>
      <c r="H2" t="s">
        <v>1036</v>
      </c>
      <c r="I2" t="s">
        <v>1051</v>
      </c>
      <c r="J2" t="s">
        <v>669</v>
      </c>
      <c r="K2" t="s">
        <v>277</v>
      </c>
      <c r="L2" t="s">
        <v>1052</v>
      </c>
      <c r="M2" t="s">
        <v>705</v>
      </c>
      <c r="N2">
        <v>0</v>
      </c>
      <c r="O2" t="str">
        <f>CONCATENATE(K2,"_PMA_",N2,"h")</f>
        <v>RIKEN1_PMA_0h</v>
      </c>
      <c r="P2">
        <v>2173</v>
      </c>
      <c r="Q2" t="s">
        <v>1046</v>
      </c>
      <c r="R2" t="s">
        <v>731</v>
      </c>
      <c r="S2" t="str">
        <f>CONCATENATE(O2,".RNA")</f>
        <v>RIKEN1_PMA_0h.RNA</v>
      </c>
      <c r="T2">
        <f>N2</f>
        <v>0</v>
      </c>
    </row>
    <row r="3" spans="1:20">
      <c r="A3" t="str">
        <f>A2</f>
        <v>F4-THP1</v>
      </c>
      <c r="B3">
        <v>237</v>
      </c>
      <c r="C3" t="s">
        <v>1033</v>
      </c>
      <c r="D3">
        <v>357</v>
      </c>
      <c r="E3" t="s">
        <v>1034</v>
      </c>
      <c r="F3" t="s">
        <v>1035</v>
      </c>
      <c r="G3">
        <v>99</v>
      </c>
      <c r="H3" t="s">
        <v>1036</v>
      </c>
      <c r="I3" t="s">
        <v>1051</v>
      </c>
      <c r="J3" t="str">
        <f>J2</f>
        <v>THP1_CULTIVATE</v>
      </c>
      <c r="K3" t="str">
        <f>K2</f>
        <v>RIKEN1</v>
      </c>
      <c r="L3" t="s">
        <v>1052</v>
      </c>
      <c r="M3" t="s">
        <v>705</v>
      </c>
      <c r="N3">
        <v>1</v>
      </c>
      <c r="O3" t="str">
        <f t="shared" ref="O3:O11" si="0">CONCATENATE(K3,"_PMA_",N3,"h")</f>
        <v>RIKEN1_PMA_1h</v>
      </c>
      <c r="P3">
        <v>2123</v>
      </c>
      <c r="Q3" t="s">
        <v>1041</v>
      </c>
      <c r="R3" t="s">
        <v>731</v>
      </c>
      <c r="S3" t="str">
        <f t="shared" ref="S3:S11" si="1">CONCATENATE(O3,".RNA")</f>
        <v>RIKEN1_PMA_1h.RNA</v>
      </c>
      <c r="T3">
        <f t="shared" ref="T3:T31" si="2">N3</f>
        <v>1</v>
      </c>
    </row>
    <row r="4" spans="1:20">
      <c r="A4" t="str">
        <f>A3</f>
        <v>F4-THP1</v>
      </c>
      <c r="B4">
        <v>237</v>
      </c>
      <c r="C4" t="s">
        <v>1033</v>
      </c>
      <c r="D4">
        <v>357</v>
      </c>
      <c r="E4" t="s">
        <v>1034</v>
      </c>
      <c r="F4" t="s">
        <v>1035</v>
      </c>
      <c r="G4">
        <v>99</v>
      </c>
      <c r="H4" t="s">
        <v>1036</v>
      </c>
      <c r="I4" t="s">
        <v>1051</v>
      </c>
      <c r="J4" t="str">
        <f t="shared" ref="J4:K31" si="3">J3</f>
        <v>THP1_CULTIVATE</v>
      </c>
      <c r="K4" t="str">
        <f t="shared" si="3"/>
        <v>RIKEN1</v>
      </c>
      <c r="L4" t="s">
        <v>1052</v>
      </c>
      <c r="M4" t="s">
        <v>705</v>
      </c>
      <c r="N4">
        <v>2</v>
      </c>
      <c r="O4" t="str">
        <f t="shared" si="0"/>
        <v>RIKEN1_PMA_2h</v>
      </c>
      <c r="P4" t="s">
        <v>1037</v>
      </c>
      <c r="Q4" t="s">
        <v>55</v>
      </c>
      <c r="R4" t="s">
        <v>731</v>
      </c>
      <c r="S4" t="str">
        <f t="shared" si="1"/>
        <v>RIKEN1_PMA_2h.RNA</v>
      </c>
      <c r="T4">
        <f t="shared" si="2"/>
        <v>2</v>
      </c>
    </row>
    <row r="5" spans="1:20">
      <c r="A5" t="str">
        <f t="shared" ref="A5:A31" si="4">A4</f>
        <v>F4-THP1</v>
      </c>
      <c r="B5">
        <v>237</v>
      </c>
      <c r="C5" t="s">
        <v>1033</v>
      </c>
      <c r="D5">
        <v>357</v>
      </c>
      <c r="E5" t="s">
        <v>1034</v>
      </c>
      <c r="F5" t="s">
        <v>1035</v>
      </c>
      <c r="G5">
        <v>99</v>
      </c>
      <c r="H5" t="s">
        <v>1036</v>
      </c>
      <c r="I5" t="s">
        <v>1051</v>
      </c>
      <c r="J5" t="str">
        <f t="shared" si="3"/>
        <v>THP1_CULTIVATE</v>
      </c>
      <c r="K5" t="str">
        <f t="shared" si="3"/>
        <v>RIKEN1</v>
      </c>
      <c r="L5" t="s">
        <v>1052</v>
      </c>
      <c r="M5" t="s">
        <v>705</v>
      </c>
      <c r="N5">
        <v>4</v>
      </c>
      <c r="O5" t="str">
        <f t="shared" si="0"/>
        <v>RIKEN1_PMA_4h</v>
      </c>
      <c r="P5">
        <v>2125</v>
      </c>
      <c r="Q5" t="s">
        <v>1042</v>
      </c>
      <c r="R5" t="s">
        <v>731</v>
      </c>
      <c r="S5" t="str">
        <f t="shared" si="1"/>
        <v>RIKEN1_PMA_4h.RNA</v>
      </c>
      <c r="T5">
        <f t="shared" si="2"/>
        <v>4</v>
      </c>
    </row>
    <row r="6" spans="1:20">
      <c r="A6" t="str">
        <f t="shared" si="4"/>
        <v>F4-THP1</v>
      </c>
      <c r="B6">
        <v>237</v>
      </c>
      <c r="C6" t="s">
        <v>1033</v>
      </c>
      <c r="D6">
        <v>357</v>
      </c>
      <c r="E6" t="s">
        <v>1034</v>
      </c>
      <c r="F6" t="s">
        <v>1035</v>
      </c>
      <c r="G6">
        <v>99</v>
      </c>
      <c r="H6" t="s">
        <v>1036</v>
      </c>
      <c r="I6" t="s">
        <v>1051</v>
      </c>
      <c r="J6" t="str">
        <f t="shared" si="3"/>
        <v>THP1_CULTIVATE</v>
      </c>
      <c r="K6" t="str">
        <f t="shared" si="3"/>
        <v>RIKEN1</v>
      </c>
      <c r="L6" t="s">
        <v>1052</v>
      </c>
      <c r="M6" t="s">
        <v>705</v>
      </c>
      <c r="N6">
        <v>6</v>
      </c>
      <c r="O6" t="str">
        <f t="shared" si="0"/>
        <v>RIKEN1_PMA_6h</v>
      </c>
      <c r="P6" t="s">
        <v>1037</v>
      </c>
      <c r="Q6" t="s">
        <v>56</v>
      </c>
      <c r="R6" t="s">
        <v>731</v>
      </c>
      <c r="S6" t="str">
        <f t="shared" si="1"/>
        <v>RIKEN1_PMA_6h.RNA</v>
      </c>
      <c r="T6">
        <f t="shared" si="2"/>
        <v>6</v>
      </c>
    </row>
    <row r="7" spans="1:20">
      <c r="A7" t="str">
        <f t="shared" si="4"/>
        <v>F4-THP1</v>
      </c>
      <c r="B7">
        <v>237</v>
      </c>
      <c r="C7" t="s">
        <v>1033</v>
      </c>
      <c r="D7">
        <v>357</v>
      </c>
      <c r="E7" t="s">
        <v>1034</v>
      </c>
      <c r="F7" t="s">
        <v>1035</v>
      </c>
      <c r="G7">
        <v>99</v>
      </c>
      <c r="H7" t="s">
        <v>1036</v>
      </c>
      <c r="I7" t="s">
        <v>1051</v>
      </c>
      <c r="J7" t="str">
        <f t="shared" si="3"/>
        <v>THP1_CULTIVATE</v>
      </c>
      <c r="K7" t="str">
        <f t="shared" si="3"/>
        <v>RIKEN1</v>
      </c>
      <c r="L7" t="s">
        <v>1052</v>
      </c>
      <c r="M7" t="s">
        <v>705</v>
      </c>
      <c r="N7">
        <v>12</v>
      </c>
      <c r="O7" t="str">
        <f t="shared" si="0"/>
        <v>RIKEN1_PMA_12h</v>
      </c>
      <c r="P7">
        <v>2127</v>
      </c>
      <c r="Q7" t="s">
        <v>1043</v>
      </c>
      <c r="R7" t="s">
        <v>731</v>
      </c>
      <c r="S7" t="str">
        <f t="shared" si="1"/>
        <v>RIKEN1_PMA_12h.RNA</v>
      </c>
      <c r="T7">
        <f t="shared" si="2"/>
        <v>12</v>
      </c>
    </row>
    <row r="8" spans="1:20">
      <c r="A8" t="str">
        <f t="shared" si="4"/>
        <v>F4-THP1</v>
      </c>
      <c r="B8">
        <v>237</v>
      </c>
      <c r="C8" t="s">
        <v>1033</v>
      </c>
      <c r="D8">
        <v>357</v>
      </c>
      <c r="E8" t="s">
        <v>1034</v>
      </c>
      <c r="F8" t="s">
        <v>1035</v>
      </c>
      <c r="G8">
        <v>99</v>
      </c>
      <c r="H8" t="s">
        <v>1036</v>
      </c>
      <c r="I8" t="s">
        <v>1051</v>
      </c>
      <c r="J8" t="str">
        <f t="shared" si="3"/>
        <v>THP1_CULTIVATE</v>
      </c>
      <c r="K8" t="str">
        <f t="shared" si="3"/>
        <v>RIKEN1</v>
      </c>
      <c r="L8" t="s">
        <v>1052</v>
      </c>
      <c r="M8" t="s">
        <v>705</v>
      </c>
      <c r="N8">
        <v>24</v>
      </c>
      <c r="O8" t="str">
        <f t="shared" si="0"/>
        <v>RIKEN1_PMA_24h</v>
      </c>
      <c r="P8">
        <v>2128</v>
      </c>
      <c r="Q8" t="s">
        <v>1044</v>
      </c>
      <c r="R8" t="s">
        <v>731</v>
      </c>
      <c r="S8" t="str">
        <f t="shared" si="1"/>
        <v>RIKEN1_PMA_24h.RNA</v>
      </c>
      <c r="T8">
        <f t="shared" si="2"/>
        <v>24</v>
      </c>
    </row>
    <row r="9" spans="1:20">
      <c r="A9" t="str">
        <f t="shared" si="4"/>
        <v>F4-THP1</v>
      </c>
      <c r="B9">
        <v>237</v>
      </c>
      <c r="C9" t="s">
        <v>1033</v>
      </c>
      <c r="D9">
        <v>357</v>
      </c>
      <c r="E9" t="s">
        <v>1034</v>
      </c>
      <c r="F9" t="s">
        <v>1035</v>
      </c>
      <c r="G9">
        <v>99</v>
      </c>
      <c r="H9" t="s">
        <v>1036</v>
      </c>
      <c r="I9" t="s">
        <v>1051</v>
      </c>
      <c r="J9" t="str">
        <f t="shared" si="3"/>
        <v>THP1_CULTIVATE</v>
      </c>
      <c r="K9" t="str">
        <f t="shared" si="3"/>
        <v>RIKEN1</v>
      </c>
      <c r="L9" t="s">
        <v>1052</v>
      </c>
      <c r="M9" t="s">
        <v>705</v>
      </c>
      <c r="N9">
        <v>48</v>
      </c>
      <c r="O9" t="str">
        <f>CONCATENATE(K9,"_PMA_",N9,"h")</f>
        <v>RIKEN1_PMA_48h</v>
      </c>
      <c r="P9" t="s">
        <v>1037</v>
      </c>
      <c r="Q9" t="s">
        <v>47</v>
      </c>
      <c r="R9" t="s">
        <v>731</v>
      </c>
      <c r="S9" t="str">
        <f>CONCATENATE(O9,".RNA")</f>
        <v>RIKEN1_PMA_48h.RNA</v>
      </c>
      <c r="T9">
        <f t="shared" si="2"/>
        <v>48</v>
      </c>
    </row>
    <row r="10" spans="1:20">
      <c r="A10" t="str">
        <f t="shared" si="4"/>
        <v>F4-THP1</v>
      </c>
      <c r="B10">
        <v>237</v>
      </c>
      <c r="C10" t="s">
        <v>1033</v>
      </c>
      <c r="D10">
        <v>357</v>
      </c>
      <c r="E10" t="s">
        <v>1034</v>
      </c>
      <c r="F10" t="s">
        <v>1035</v>
      </c>
      <c r="G10">
        <v>99</v>
      </c>
      <c r="H10" t="s">
        <v>1036</v>
      </c>
      <c r="I10" t="s">
        <v>1051</v>
      </c>
      <c r="J10" t="str">
        <f t="shared" si="3"/>
        <v>THP1_CULTIVATE</v>
      </c>
      <c r="K10" t="str">
        <f t="shared" si="3"/>
        <v>RIKEN1</v>
      </c>
      <c r="L10" t="s">
        <v>1052</v>
      </c>
      <c r="M10" t="s">
        <v>705</v>
      </c>
      <c r="N10">
        <v>72</v>
      </c>
      <c r="O10" t="str">
        <f t="shared" si="0"/>
        <v>RIKEN1_PMA_72h</v>
      </c>
      <c r="P10" t="s">
        <v>1037</v>
      </c>
      <c r="Q10" t="s">
        <v>48</v>
      </c>
      <c r="R10" t="s">
        <v>731</v>
      </c>
      <c r="S10" t="str">
        <f t="shared" si="1"/>
        <v>RIKEN1_PMA_72h.RNA</v>
      </c>
      <c r="T10">
        <f t="shared" si="2"/>
        <v>72</v>
      </c>
    </row>
    <row r="11" spans="1:20">
      <c r="A11" t="str">
        <f t="shared" si="4"/>
        <v>F4-THP1</v>
      </c>
      <c r="B11">
        <v>237</v>
      </c>
      <c r="C11" t="s">
        <v>1033</v>
      </c>
      <c r="D11">
        <v>357</v>
      </c>
      <c r="E11" t="s">
        <v>1034</v>
      </c>
      <c r="F11" t="s">
        <v>1035</v>
      </c>
      <c r="G11">
        <v>99</v>
      </c>
      <c r="H11" t="s">
        <v>1036</v>
      </c>
      <c r="I11" t="s">
        <v>1051</v>
      </c>
      <c r="J11" t="str">
        <f t="shared" si="3"/>
        <v>THP1_CULTIVATE</v>
      </c>
      <c r="K11" t="str">
        <f t="shared" si="3"/>
        <v>RIKEN1</v>
      </c>
      <c r="L11" t="s">
        <v>1052</v>
      </c>
      <c r="M11" t="s">
        <v>705</v>
      </c>
      <c r="N11">
        <v>96</v>
      </c>
      <c r="O11" t="str">
        <f t="shared" si="0"/>
        <v>RIKEN1_PMA_96h</v>
      </c>
      <c r="P11">
        <v>2174</v>
      </c>
      <c r="Q11" t="s">
        <v>1045</v>
      </c>
      <c r="R11" t="s">
        <v>731</v>
      </c>
      <c r="S11" t="str">
        <f t="shared" si="1"/>
        <v>RIKEN1_PMA_96h.RNA</v>
      </c>
      <c r="T11">
        <f t="shared" si="2"/>
        <v>96</v>
      </c>
    </row>
    <row r="12" spans="1:20">
      <c r="A12" t="str">
        <f t="shared" si="4"/>
        <v>F4-THP1</v>
      </c>
      <c r="B12">
        <v>237</v>
      </c>
      <c r="C12" t="s">
        <v>1033</v>
      </c>
      <c r="D12">
        <v>357</v>
      </c>
      <c r="E12" t="s">
        <v>1034</v>
      </c>
      <c r="F12" t="s">
        <v>1035</v>
      </c>
      <c r="G12">
        <v>99</v>
      </c>
      <c r="H12" t="s">
        <v>1036</v>
      </c>
      <c r="I12" t="s">
        <v>1051</v>
      </c>
      <c r="J12" t="str">
        <f t="shared" si="3"/>
        <v>THP1_CULTIVATE</v>
      </c>
      <c r="K12" t="s">
        <v>278</v>
      </c>
      <c r="L12" t="s">
        <v>1053</v>
      </c>
      <c r="M12" t="s">
        <v>705</v>
      </c>
      <c r="N12">
        <v>0</v>
      </c>
      <c r="O12" t="str">
        <f>CONCATENATE(K12,"_PMA_",N12,"h")</f>
        <v>RIKEN3_PMA_0h</v>
      </c>
      <c r="P12">
        <v>2196</v>
      </c>
      <c r="Q12" t="s">
        <v>1046</v>
      </c>
      <c r="R12" t="s">
        <v>731</v>
      </c>
      <c r="S12" t="str">
        <f>CONCATENATE(O12,".RNA")</f>
        <v>RIKEN3_PMA_0h.RNA</v>
      </c>
      <c r="T12">
        <f t="shared" si="2"/>
        <v>0</v>
      </c>
    </row>
    <row r="13" spans="1:20">
      <c r="A13" t="str">
        <f t="shared" si="4"/>
        <v>F4-THP1</v>
      </c>
      <c r="B13">
        <v>237</v>
      </c>
      <c r="C13" t="s">
        <v>1033</v>
      </c>
      <c r="D13">
        <v>357</v>
      </c>
      <c r="E13" t="s">
        <v>1034</v>
      </c>
      <c r="F13" t="s">
        <v>1035</v>
      </c>
      <c r="G13">
        <v>99</v>
      </c>
      <c r="H13" t="s">
        <v>1036</v>
      </c>
      <c r="I13" t="s">
        <v>1051</v>
      </c>
      <c r="J13" t="str">
        <f t="shared" si="3"/>
        <v>THP1_CULTIVATE</v>
      </c>
      <c r="K13" t="str">
        <f>K12</f>
        <v>RIKEN3</v>
      </c>
      <c r="L13" t="s">
        <v>1053</v>
      </c>
      <c r="M13" t="s">
        <v>705</v>
      </c>
      <c r="N13">
        <v>1</v>
      </c>
      <c r="O13" t="str">
        <f t="shared" ref="O13:O18" si="5">CONCATENATE(K13,"_PMA_",N13,"h")</f>
        <v>RIKEN3_PMA_1h</v>
      </c>
      <c r="P13">
        <v>2197</v>
      </c>
      <c r="Q13" t="s">
        <v>1041</v>
      </c>
      <c r="R13" t="s">
        <v>731</v>
      </c>
      <c r="S13" t="str">
        <f t="shared" ref="S13:S21" si="6">CONCATENATE(O13,".RNA")</f>
        <v>RIKEN3_PMA_1h.RNA</v>
      </c>
      <c r="T13">
        <f t="shared" si="2"/>
        <v>1</v>
      </c>
    </row>
    <row r="14" spans="1:20">
      <c r="A14" t="str">
        <f t="shared" si="4"/>
        <v>F4-THP1</v>
      </c>
      <c r="B14">
        <v>237</v>
      </c>
      <c r="C14" t="s">
        <v>1033</v>
      </c>
      <c r="D14">
        <v>357</v>
      </c>
      <c r="E14" t="s">
        <v>1034</v>
      </c>
      <c r="F14" t="s">
        <v>1035</v>
      </c>
      <c r="G14">
        <v>99</v>
      </c>
      <c r="H14" t="s">
        <v>1036</v>
      </c>
      <c r="I14" t="s">
        <v>1051</v>
      </c>
      <c r="J14" t="str">
        <f t="shared" si="3"/>
        <v>THP1_CULTIVATE</v>
      </c>
      <c r="K14" t="str">
        <f t="shared" si="3"/>
        <v>RIKEN3</v>
      </c>
      <c r="L14" t="s">
        <v>1053</v>
      </c>
      <c r="M14" t="s">
        <v>705</v>
      </c>
      <c r="N14">
        <v>2</v>
      </c>
      <c r="O14" t="str">
        <f t="shared" si="5"/>
        <v>RIKEN3_PMA_2h</v>
      </c>
      <c r="P14" t="s">
        <v>1037</v>
      </c>
      <c r="Q14" t="s">
        <v>55</v>
      </c>
      <c r="R14" t="s">
        <v>731</v>
      </c>
      <c r="S14" t="str">
        <f t="shared" si="6"/>
        <v>RIKEN3_PMA_2h.RNA</v>
      </c>
      <c r="T14">
        <f t="shared" si="2"/>
        <v>2</v>
      </c>
    </row>
    <row r="15" spans="1:20">
      <c r="A15" t="str">
        <f t="shared" si="4"/>
        <v>F4-THP1</v>
      </c>
      <c r="B15">
        <v>237</v>
      </c>
      <c r="C15" t="s">
        <v>1033</v>
      </c>
      <c r="D15">
        <v>357</v>
      </c>
      <c r="E15" t="s">
        <v>1034</v>
      </c>
      <c r="F15" t="s">
        <v>1035</v>
      </c>
      <c r="G15">
        <v>99</v>
      </c>
      <c r="H15" t="s">
        <v>1036</v>
      </c>
      <c r="I15" t="s">
        <v>1051</v>
      </c>
      <c r="J15" t="str">
        <f t="shared" si="3"/>
        <v>THP1_CULTIVATE</v>
      </c>
      <c r="K15" t="str">
        <f t="shared" si="3"/>
        <v>RIKEN3</v>
      </c>
      <c r="L15" t="s">
        <v>1053</v>
      </c>
      <c r="M15" t="s">
        <v>705</v>
      </c>
      <c r="N15">
        <v>4</v>
      </c>
      <c r="O15" t="str">
        <f t="shared" si="5"/>
        <v>RIKEN3_PMA_4h</v>
      </c>
      <c r="P15">
        <v>2199</v>
      </c>
      <c r="Q15" t="s">
        <v>1042</v>
      </c>
      <c r="R15" t="s">
        <v>731</v>
      </c>
      <c r="S15" t="str">
        <f t="shared" si="6"/>
        <v>RIKEN3_PMA_4h.RNA</v>
      </c>
      <c r="T15">
        <f t="shared" si="2"/>
        <v>4</v>
      </c>
    </row>
    <row r="16" spans="1:20">
      <c r="A16" t="str">
        <f t="shared" si="4"/>
        <v>F4-THP1</v>
      </c>
      <c r="B16">
        <v>237</v>
      </c>
      <c r="C16" t="s">
        <v>1033</v>
      </c>
      <c r="D16">
        <v>357</v>
      </c>
      <c r="E16" t="s">
        <v>1034</v>
      </c>
      <c r="F16" t="s">
        <v>1035</v>
      </c>
      <c r="G16">
        <v>99</v>
      </c>
      <c r="H16" t="s">
        <v>1036</v>
      </c>
      <c r="I16" t="s">
        <v>1051</v>
      </c>
      <c r="J16" t="str">
        <f t="shared" si="3"/>
        <v>THP1_CULTIVATE</v>
      </c>
      <c r="K16" t="str">
        <f t="shared" si="3"/>
        <v>RIKEN3</v>
      </c>
      <c r="L16" t="s">
        <v>1053</v>
      </c>
      <c r="M16" t="s">
        <v>705</v>
      </c>
      <c r="N16">
        <v>6</v>
      </c>
      <c r="O16" t="str">
        <f t="shared" si="5"/>
        <v>RIKEN3_PMA_6h</v>
      </c>
      <c r="P16" t="s">
        <v>1037</v>
      </c>
      <c r="Q16" t="s">
        <v>56</v>
      </c>
      <c r="R16" t="s">
        <v>731</v>
      </c>
      <c r="S16" t="str">
        <f t="shared" si="6"/>
        <v>RIKEN3_PMA_6h.RNA</v>
      </c>
      <c r="T16">
        <f t="shared" si="2"/>
        <v>6</v>
      </c>
    </row>
    <row r="17" spans="1:20">
      <c r="A17" t="str">
        <f t="shared" si="4"/>
        <v>F4-THP1</v>
      </c>
      <c r="B17">
        <v>237</v>
      </c>
      <c r="C17" t="s">
        <v>1033</v>
      </c>
      <c r="D17">
        <v>357</v>
      </c>
      <c r="E17" t="s">
        <v>1034</v>
      </c>
      <c r="F17" t="s">
        <v>1035</v>
      </c>
      <c r="G17">
        <v>99</v>
      </c>
      <c r="H17" t="s">
        <v>1036</v>
      </c>
      <c r="I17" t="s">
        <v>1051</v>
      </c>
      <c r="J17" t="str">
        <f t="shared" si="3"/>
        <v>THP1_CULTIVATE</v>
      </c>
      <c r="K17" t="str">
        <f t="shared" si="3"/>
        <v>RIKEN3</v>
      </c>
      <c r="L17" t="s">
        <v>1053</v>
      </c>
      <c r="M17" t="s">
        <v>705</v>
      </c>
      <c r="N17">
        <v>12</v>
      </c>
      <c r="O17" t="str">
        <f t="shared" si="5"/>
        <v>RIKEN3_PMA_12h</v>
      </c>
      <c r="P17">
        <v>2201</v>
      </c>
      <c r="Q17" t="s">
        <v>1043</v>
      </c>
      <c r="R17" t="s">
        <v>731</v>
      </c>
      <c r="S17" t="str">
        <f t="shared" si="6"/>
        <v>RIKEN3_PMA_12h.RNA</v>
      </c>
      <c r="T17">
        <f t="shared" si="2"/>
        <v>12</v>
      </c>
    </row>
    <row r="18" spans="1:20">
      <c r="A18" t="str">
        <f t="shared" si="4"/>
        <v>F4-THP1</v>
      </c>
      <c r="B18">
        <v>237</v>
      </c>
      <c r="C18" t="s">
        <v>1033</v>
      </c>
      <c r="D18">
        <v>357</v>
      </c>
      <c r="E18" t="s">
        <v>1034</v>
      </c>
      <c r="F18" t="s">
        <v>1035</v>
      </c>
      <c r="G18">
        <v>99</v>
      </c>
      <c r="H18" t="s">
        <v>1036</v>
      </c>
      <c r="I18" t="s">
        <v>1051</v>
      </c>
      <c r="J18" t="str">
        <f t="shared" si="3"/>
        <v>THP1_CULTIVATE</v>
      </c>
      <c r="K18" t="str">
        <f t="shared" si="3"/>
        <v>RIKEN3</v>
      </c>
      <c r="L18" t="s">
        <v>1053</v>
      </c>
      <c r="M18" t="s">
        <v>705</v>
      </c>
      <c r="N18">
        <v>24</v>
      </c>
      <c r="O18" t="str">
        <f t="shared" si="5"/>
        <v>RIKEN3_PMA_24h</v>
      </c>
      <c r="P18">
        <v>2202</v>
      </c>
      <c r="Q18" t="s">
        <v>1044</v>
      </c>
      <c r="R18" t="s">
        <v>731</v>
      </c>
      <c r="S18" t="str">
        <f t="shared" si="6"/>
        <v>RIKEN3_PMA_24h.RNA</v>
      </c>
      <c r="T18">
        <f t="shared" si="2"/>
        <v>24</v>
      </c>
    </row>
    <row r="19" spans="1:20">
      <c r="A19" t="str">
        <f t="shared" si="4"/>
        <v>F4-THP1</v>
      </c>
      <c r="B19">
        <v>237</v>
      </c>
      <c r="C19" t="s">
        <v>1033</v>
      </c>
      <c r="D19">
        <v>357</v>
      </c>
      <c r="E19" t="s">
        <v>1034</v>
      </c>
      <c r="F19" t="s">
        <v>1035</v>
      </c>
      <c r="G19">
        <v>99</v>
      </c>
      <c r="H19" t="s">
        <v>1036</v>
      </c>
      <c r="I19" t="s">
        <v>1051</v>
      </c>
      <c r="J19" t="str">
        <f t="shared" si="3"/>
        <v>THP1_CULTIVATE</v>
      </c>
      <c r="K19" t="str">
        <f t="shared" si="3"/>
        <v>RIKEN3</v>
      </c>
      <c r="L19" t="s">
        <v>1053</v>
      </c>
      <c r="M19" t="s">
        <v>705</v>
      </c>
      <c r="N19">
        <v>48</v>
      </c>
      <c r="O19" t="str">
        <f>CONCATENATE(K19,"_PMA_",N19,"h")</f>
        <v>RIKEN3_PMA_48h</v>
      </c>
      <c r="P19" t="s">
        <v>1037</v>
      </c>
      <c r="Q19" t="s">
        <v>47</v>
      </c>
      <c r="R19" t="s">
        <v>731</v>
      </c>
      <c r="S19" t="str">
        <f t="shared" si="6"/>
        <v>RIKEN3_PMA_48h.RNA</v>
      </c>
      <c r="T19">
        <f t="shared" si="2"/>
        <v>48</v>
      </c>
    </row>
    <row r="20" spans="1:20">
      <c r="A20" t="str">
        <f t="shared" si="4"/>
        <v>F4-THP1</v>
      </c>
      <c r="B20">
        <v>237</v>
      </c>
      <c r="C20" t="s">
        <v>1033</v>
      </c>
      <c r="D20">
        <v>357</v>
      </c>
      <c r="E20" t="s">
        <v>1034</v>
      </c>
      <c r="F20" t="s">
        <v>1035</v>
      </c>
      <c r="G20">
        <v>99</v>
      </c>
      <c r="H20" t="s">
        <v>1036</v>
      </c>
      <c r="I20" t="s">
        <v>1051</v>
      </c>
      <c r="J20" t="str">
        <f t="shared" si="3"/>
        <v>THP1_CULTIVATE</v>
      </c>
      <c r="K20" t="str">
        <f t="shared" si="3"/>
        <v>RIKEN3</v>
      </c>
      <c r="L20" t="s">
        <v>1053</v>
      </c>
      <c r="M20" t="s">
        <v>705</v>
      </c>
      <c r="N20">
        <v>72</v>
      </c>
      <c r="O20" t="str">
        <f>CONCATENATE(K20,"_PMA_",N20,"h")</f>
        <v>RIKEN3_PMA_72h</v>
      </c>
      <c r="P20" t="s">
        <v>1037</v>
      </c>
      <c r="Q20" t="s">
        <v>48</v>
      </c>
      <c r="R20" t="s">
        <v>731</v>
      </c>
      <c r="S20" t="str">
        <f t="shared" si="6"/>
        <v>RIKEN3_PMA_72h.RNA</v>
      </c>
      <c r="T20">
        <f t="shared" si="2"/>
        <v>72</v>
      </c>
    </row>
    <row r="21" spans="1:20">
      <c r="A21" t="str">
        <f t="shared" si="4"/>
        <v>F4-THP1</v>
      </c>
      <c r="B21">
        <v>237</v>
      </c>
      <c r="C21" t="s">
        <v>1033</v>
      </c>
      <c r="D21">
        <v>357</v>
      </c>
      <c r="E21" t="s">
        <v>1034</v>
      </c>
      <c r="F21" t="s">
        <v>1035</v>
      </c>
      <c r="G21">
        <v>99</v>
      </c>
      <c r="H21" t="s">
        <v>1036</v>
      </c>
      <c r="I21" t="s">
        <v>1051</v>
      </c>
      <c r="J21" t="str">
        <f t="shared" si="3"/>
        <v>THP1_CULTIVATE</v>
      </c>
      <c r="K21" t="str">
        <f t="shared" si="3"/>
        <v>RIKEN3</v>
      </c>
      <c r="L21" t="s">
        <v>1053</v>
      </c>
      <c r="M21" t="s">
        <v>705</v>
      </c>
      <c r="N21">
        <v>96</v>
      </c>
      <c r="O21" t="str">
        <f>CONCATENATE(K21,"_PMA_",N21,"h")</f>
        <v>RIKEN3_PMA_96h</v>
      </c>
      <c r="P21">
        <v>2205</v>
      </c>
      <c r="Q21" t="s">
        <v>1045</v>
      </c>
      <c r="R21" t="s">
        <v>731</v>
      </c>
      <c r="S21" t="str">
        <f t="shared" si="6"/>
        <v>RIKEN3_PMA_96h.RNA</v>
      </c>
      <c r="T21">
        <f t="shared" si="2"/>
        <v>96</v>
      </c>
    </row>
    <row r="22" spans="1:20">
      <c r="A22" t="str">
        <f t="shared" si="4"/>
        <v>F4-THP1</v>
      </c>
      <c r="B22">
        <v>237</v>
      </c>
      <c r="C22" t="s">
        <v>1033</v>
      </c>
      <c r="D22">
        <v>357</v>
      </c>
      <c r="E22" t="s">
        <v>1034</v>
      </c>
      <c r="F22" t="s">
        <v>1035</v>
      </c>
      <c r="G22">
        <v>99</v>
      </c>
      <c r="H22" t="s">
        <v>1036</v>
      </c>
      <c r="I22" t="s">
        <v>1051</v>
      </c>
      <c r="J22" t="str">
        <f t="shared" si="3"/>
        <v>THP1_CULTIVATE</v>
      </c>
      <c r="K22" t="s">
        <v>327</v>
      </c>
      <c r="L22" t="s">
        <v>1054</v>
      </c>
      <c r="M22" t="s">
        <v>705</v>
      </c>
      <c r="N22">
        <v>0</v>
      </c>
      <c r="O22" t="str">
        <f>CONCATENATE(K22,"_PMA_",N22,"h")</f>
        <v>RIKEN6_PMA_0h</v>
      </c>
      <c r="P22">
        <v>2245</v>
      </c>
      <c r="Q22" t="s">
        <v>1046</v>
      </c>
      <c r="R22" t="s">
        <v>731</v>
      </c>
      <c r="S22" t="str">
        <f>CONCATENATE(O22,".RNA")</f>
        <v>RIKEN6_PMA_0h.RNA</v>
      </c>
      <c r="T22">
        <f t="shared" si="2"/>
        <v>0</v>
      </c>
    </row>
    <row r="23" spans="1:20">
      <c r="A23" t="str">
        <f t="shared" si="4"/>
        <v>F4-THP1</v>
      </c>
      <c r="B23">
        <v>237</v>
      </c>
      <c r="C23" t="s">
        <v>1033</v>
      </c>
      <c r="D23">
        <v>357</v>
      </c>
      <c r="E23" t="s">
        <v>1034</v>
      </c>
      <c r="F23" t="s">
        <v>1035</v>
      </c>
      <c r="G23">
        <v>99</v>
      </c>
      <c r="H23" t="s">
        <v>1036</v>
      </c>
      <c r="I23" t="s">
        <v>1051</v>
      </c>
      <c r="J23" t="str">
        <f t="shared" si="3"/>
        <v>THP1_CULTIVATE</v>
      </c>
      <c r="K23" t="str">
        <f>K22</f>
        <v>RIKEN6</v>
      </c>
      <c r="L23" t="s">
        <v>1054</v>
      </c>
      <c r="M23" t="s">
        <v>705</v>
      </c>
      <c r="N23">
        <v>1</v>
      </c>
      <c r="O23" t="str">
        <f t="shared" ref="O23:O28" si="7">CONCATENATE(K23,"_PMA_",N23,"h")</f>
        <v>RIKEN6_PMA_1h</v>
      </c>
      <c r="P23">
        <v>2245</v>
      </c>
      <c r="Q23" t="s">
        <v>1041</v>
      </c>
      <c r="R23" t="s">
        <v>731</v>
      </c>
      <c r="S23" t="str">
        <f t="shared" ref="S23:S31" si="8">CONCATENATE(O23,".RNA")</f>
        <v>RIKEN6_PMA_1h.RNA</v>
      </c>
      <c r="T23">
        <f t="shared" si="2"/>
        <v>1</v>
      </c>
    </row>
    <row r="24" spans="1:20">
      <c r="A24" t="str">
        <f t="shared" si="4"/>
        <v>F4-THP1</v>
      </c>
      <c r="B24">
        <v>237</v>
      </c>
      <c r="C24" t="s">
        <v>1033</v>
      </c>
      <c r="D24">
        <v>357</v>
      </c>
      <c r="E24" t="s">
        <v>1034</v>
      </c>
      <c r="F24" t="s">
        <v>1035</v>
      </c>
      <c r="G24">
        <v>99</v>
      </c>
      <c r="H24" t="s">
        <v>1036</v>
      </c>
      <c r="I24" t="s">
        <v>1051</v>
      </c>
      <c r="J24" t="str">
        <f t="shared" si="3"/>
        <v>THP1_CULTIVATE</v>
      </c>
      <c r="K24" t="str">
        <f t="shared" si="3"/>
        <v>RIKEN6</v>
      </c>
      <c r="L24" t="s">
        <v>1054</v>
      </c>
      <c r="M24" t="s">
        <v>705</v>
      </c>
      <c r="N24">
        <v>2</v>
      </c>
      <c r="O24" t="str">
        <f t="shared" si="7"/>
        <v>RIKEN6_PMA_2h</v>
      </c>
      <c r="P24" t="s">
        <v>1037</v>
      </c>
      <c r="Q24" t="s">
        <v>55</v>
      </c>
      <c r="R24" t="s">
        <v>731</v>
      </c>
      <c r="S24" t="str">
        <f>CONCATENATE(O24,".RNA")</f>
        <v>RIKEN6_PMA_2h.RNA</v>
      </c>
      <c r="T24">
        <f t="shared" si="2"/>
        <v>2</v>
      </c>
    </row>
    <row r="25" spans="1:20">
      <c r="A25" t="str">
        <f t="shared" si="4"/>
        <v>F4-THP1</v>
      </c>
      <c r="B25">
        <v>237</v>
      </c>
      <c r="C25" t="s">
        <v>1033</v>
      </c>
      <c r="D25">
        <v>357</v>
      </c>
      <c r="E25" t="s">
        <v>1034</v>
      </c>
      <c r="F25" t="s">
        <v>1035</v>
      </c>
      <c r="G25">
        <v>99</v>
      </c>
      <c r="H25" t="s">
        <v>1036</v>
      </c>
      <c r="I25" t="s">
        <v>1051</v>
      </c>
      <c r="J25" t="str">
        <f t="shared" si="3"/>
        <v>THP1_CULTIVATE</v>
      </c>
      <c r="K25" t="str">
        <f t="shared" si="3"/>
        <v>RIKEN6</v>
      </c>
      <c r="L25" t="s">
        <v>1054</v>
      </c>
      <c r="M25" t="s">
        <v>705</v>
      </c>
      <c r="N25">
        <v>4</v>
      </c>
      <c r="O25" t="str">
        <f t="shared" si="7"/>
        <v>RIKEN6_PMA_4h</v>
      </c>
      <c r="P25">
        <v>2250</v>
      </c>
      <c r="Q25" t="s">
        <v>1042</v>
      </c>
      <c r="R25" t="s">
        <v>731</v>
      </c>
      <c r="S25" t="str">
        <f t="shared" si="8"/>
        <v>RIKEN6_PMA_4h.RNA</v>
      </c>
      <c r="T25">
        <f t="shared" si="2"/>
        <v>4</v>
      </c>
    </row>
    <row r="26" spans="1:20">
      <c r="A26" t="str">
        <f t="shared" si="4"/>
        <v>F4-THP1</v>
      </c>
      <c r="B26">
        <v>237</v>
      </c>
      <c r="C26" t="s">
        <v>1033</v>
      </c>
      <c r="D26">
        <v>357</v>
      </c>
      <c r="E26" t="s">
        <v>1034</v>
      </c>
      <c r="F26" t="s">
        <v>1035</v>
      </c>
      <c r="G26">
        <v>99</v>
      </c>
      <c r="H26" t="s">
        <v>1036</v>
      </c>
      <c r="I26" t="s">
        <v>1051</v>
      </c>
      <c r="J26" t="str">
        <f t="shared" si="3"/>
        <v>THP1_CULTIVATE</v>
      </c>
      <c r="K26" t="str">
        <f t="shared" si="3"/>
        <v>RIKEN6</v>
      </c>
      <c r="L26" t="s">
        <v>1054</v>
      </c>
      <c r="M26" t="s">
        <v>705</v>
      </c>
      <c r="N26">
        <v>6</v>
      </c>
      <c r="O26" t="str">
        <f t="shared" si="7"/>
        <v>RIKEN6_PMA_6h</v>
      </c>
      <c r="P26" t="s">
        <v>1037</v>
      </c>
      <c r="Q26" t="s">
        <v>56</v>
      </c>
      <c r="R26" t="s">
        <v>731</v>
      </c>
      <c r="S26" t="str">
        <f t="shared" si="8"/>
        <v>RIKEN6_PMA_6h.RNA</v>
      </c>
      <c r="T26">
        <f t="shared" si="2"/>
        <v>6</v>
      </c>
    </row>
    <row r="27" spans="1:20">
      <c r="A27" t="str">
        <f t="shared" si="4"/>
        <v>F4-THP1</v>
      </c>
      <c r="B27">
        <v>237</v>
      </c>
      <c r="C27" t="s">
        <v>1033</v>
      </c>
      <c r="D27">
        <v>357</v>
      </c>
      <c r="E27" t="s">
        <v>1034</v>
      </c>
      <c r="F27" t="s">
        <v>1035</v>
      </c>
      <c r="G27">
        <v>99</v>
      </c>
      <c r="H27" t="s">
        <v>1036</v>
      </c>
      <c r="I27" t="s">
        <v>1051</v>
      </c>
      <c r="J27" t="str">
        <f t="shared" si="3"/>
        <v>THP1_CULTIVATE</v>
      </c>
      <c r="K27" t="str">
        <f t="shared" si="3"/>
        <v>RIKEN6</v>
      </c>
      <c r="L27" t="s">
        <v>1054</v>
      </c>
      <c r="M27" t="s">
        <v>705</v>
      </c>
      <c r="N27">
        <v>12</v>
      </c>
      <c r="O27" t="str">
        <f t="shared" si="7"/>
        <v>RIKEN6_PMA_12h</v>
      </c>
      <c r="P27">
        <v>2252</v>
      </c>
      <c r="Q27" t="s">
        <v>1043</v>
      </c>
      <c r="R27" t="s">
        <v>731</v>
      </c>
      <c r="S27" t="str">
        <f t="shared" si="8"/>
        <v>RIKEN6_PMA_12h.RNA</v>
      </c>
      <c r="T27">
        <f t="shared" si="2"/>
        <v>12</v>
      </c>
    </row>
    <row r="28" spans="1:20">
      <c r="A28" t="str">
        <f t="shared" si="4"/>
        <v>F4-THP1</v>
      </c>
      <c r="B28">
        <v>237</v>
      </c>
      <c r="C28" t="s">
        <v>1033</v>
      </c>
      <c r="D28">
        <v>357</v>
      </c>
      <c r="E28" t="s">
        <v>1034</v>
      </c>
      <c r="F28" t="s">
        <v>1035</v>
      </c>
      <c r="G28">
        <v>99</v>
      </c>
      <c r="H28" t="s">
        <v>1036</v>
      </c>
      <c r="I28" t="s">
        <v>1051</v>
      </c>
      <c r="J28" t="str">
        <f t="shared" si="3"/>
        <v>THP1_CULTIVATE</v>
      </c>
      <c r="K28" t="str">
        <f t="shared" si="3"/>
        <v>RIKEN6</v>
      </c>
      <c r="L28" t="s">
        <v>1054</v>
      </c>
      <c r="M28" t="s">
        <v>705</v>
      </c>
      <c r="N28">
        <v>24</v>
      </c>
      <c r="O28" t="str">
        <f t="shared" si="7"/>
        <v>RIKEN6_PMA_24h</v>
      </c>
      <c r="P28">
        <v>2253</v>
      </c>
      <c r="Q28" t="s">
        <v>1044</v>
      </c>
      <c r="R28" t="s">
        <v>731</v>
      </c>
      <c r="S28" t="str">
        <f t="shared" si="8"/>
        <v>RIKEN6_PMA_24h.RNA</v>
      </c>
      <c r="T28">
        <f t="shared" si="2"/>
        <v>24</v>
      </c>
    </row>
    <row r="29" spans="1:20">
      <c r="A29" t="str">
        <f t="shared" si="4"/>
        <v>F4-THP1</v>
      </c>
      <c r="B29">
        <v>237</v>
      </c>
      <c r="C29" t="s">
        <v>1033</v>
      </c>
      <c r="D29">
        <v>357</v>
      </c>
      <c r="E29" t="s">
        <v>1034</v>
      </c>
      <c r="F29" t="s">
        <v>1035</v>
      </c>
      <c r="G29">
        <v>99</v>
      </c>
      <c r="H29" t="s">
        <v>1036</v>
      </c>
      <c r="I29" t="s">
        <v>1051</v>
      </c>
      <c r="J29" t="str">
        <f t="shared" si="3"/>
        <v>THP1_CULTIVATE</v>
      </c>
      <c r="K29" t="str">
        <f t="shared" si="3"/>
        <v>RIKEN6</v>
      </c>
      <c r="L29" t="s">
        <v>1054</v>
      </c>
      <c r="M29" t="s">
        <v>705</v>
      </c>
      <c r="N29">
        <v>48</v>
      </c>
      <c r="O29" t="str">
        <f>CONCATENATE(K29,"_PMA_",N29,"h")</f>
        <v>RIKEN6_PMA_48h</v>
      </c>
      <c r="P29" t="s">
        <v>1037</v>
      </c>
      <c r="Q29" t="s">
        <v>47</v>
      </c>
      <c r="R29" t="s">
        <v>731</v>
      </c>
      <c r="S29" t="str">
        <f t="shared" si="8"/>
        <v>RIKEN6_PMA_48h.RNA</v>
      </c>
      <c r="T29">
        <f t="shared" si="2"/>
        <v>48</v>
      </c>
    </row>
    <row r="30" spans="1:20">
      <c r="A30" t="str">
        <f t="shared" si="4"/>
        <v>F4-THP1</v>
      </c>
      <c r="B30">
        <v>237</v>
      </c>
      <c r="C30" t="s">
        <v>1033</v>
      </c>
      <c r="D30">
        <v>357</v>
      </c>
      <c r="E30" t="s">
        <v>1034</v>
      </c>
      <c r="F30" t="s">
        <v>1035</v>
      </c>
      <c r="G30">
        <v>99</v>
      </c>
      <c r="H30" t="s">
        <v>1036</v>
      </c>
      <c r="I30" t="s">
        <v>1051</v>
      </c>
      <c r="J30" t="str">
        <f t="shared" si="3"/>
        <v>THP1_CULTIVATE</v>
      </c>
      <c r="K30" t="str">
        <f t="shared" si="3"/>
        <v>RIKEN6</v>
      </c>
      <c r="L30" t="s">
        <v>1054</v>
      </c>
      <c r="M30" t="s">
        <v>939</v>
      </c>
      <c r="N30">
        <v>72</v>
      </c>
      <c r="O30" t="str">
        <f>CONCATENATE(K30,"_PMA_",N30,"h")</f>
        <v>RIKEN6_PMA_72h</v>
      </c>
      <c r="P30" t="s">
        <v>1037</v>
      </c>
      <c r="Q30" t="s">
        <v>48</v>
      </c>
      <c r="R30" t="s">
        <v>731</v>
      </c>
      <c r="S30" t="str">
        <f t="shared" si="8"/>
        <v>RIKEN6_PMA_72h.RNA</v>
      </c>
      <c r="T30">
        <f t="shared" si="2"/>
        <v>72</v>
      </c>
    </row>
    <row r="31" spans="1:20">
      <c r="A31" t="str">
        <f t="shared" si="4"/>
        <v>F4-THP1</v>
      </c>
      <c r="B31">
        <v>237</v>
      </c>
      <c r="C31" t="s">
        <v>1033</v>
      </c>
      <c r="D31">
        <v>357</v>
      </c>
      <c r="E31" t="s">
        <v>1034</v>
      </c>
      <c r="F31" t="s">
        <v>1035</v>
      </c>
      <c r="G31">
        <v>99</v>
      </c>
      <c r="H31" t="s">
        <v>1036</v>
      </c>
      <c r="I31" t="s">
        <v>1051</v>
      </c>
      <c r="J31" t="str">
        <f t="shared" si="3"/>
        <v>THP1_CULTIVATE</v>
      </c>
      <c r="K31" t="str">
        <f t="shared" si="3"/>
        <v>RIKEN6</v>
      </c>
      <c r="L31" t="s">
        <v>1054</v>
      </c>
      <c r="M31" t="s">
        <v>939</v>
      </c>
      <c r="N31">
        <v>96</v>
      </c>
      <c r="O31" t="str">
        <f>CONCATENATE(K31,"_PMA_",N31,"h")</f>
        <v>RIKEN6_PMA_96h</v>
      </c>
      <c r="P31">
        <v>2256</v>
      </c>
      <c r="Q31" t="s">
        <v>1045</v>
      </c>
      <c r="R31" t="s">
        <v>731</v>
      </c>
      <c r="S31" t="str">
        <f t="shared" si="8"/>
        <v>RIKEN6_PMA_96h.RNA</v>
      </c>
      <c r="T31">
        <f t="shared" si="2"/>
        <v>96</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K10"/>
  <sheetViews>
    <sheetView topLeftCell="H1" zoomScale="90" zoomScaleNormal="90" zoomScalePageLayoutView="90" workbookViewId="0">
      <selection activeCell="H1" sqref="H1"/>
    </sheetView>
  </sheetViews>
  <sheetFormatPr baseColWidth="12" defaultColWidth="13" defaultRowHeight="17"/>
  <cols>
    <col min="1" max="1" width="9.625" customWidth="1"/>
    <col min="2" max="2" width="13.375" customWidth="1"/>
    <col min="3" max="3" width="13.625" style="16" customWidth="1"/>
    <col min="4" max="4" width="9.25" customWidth="1"/>
    <col min="5" max="5" width="17.25" customWidth="1"/>
    <col min="6" max="6" width="14.875" customWidth="1"/>
    <col min="7" max="7" width="23.375" bestFit="1" customWidth="1"/>
    <col min="8" max="8" width="23.375" customWidth="1"/>
    <col min="9" max="9" width="19.625" customWidth="1"/>
    <col min="10" max="10" width="16.25" bestFit="1" customWidth="1"/>
    <col min="11" max="11" width="26.375" customWidth="1"/>
  </cols>
  <sheetData>
    <row r="1" spans="1:11">
      <c r="A1" t="s">
        <v>318</v>
      </c>
      <c r="B1" t="s">
        <v>331</v>
      </c>
      <c r="C1" s="16" t="s">
        <v>452</v>
      </c>
      <c r="D1" t="s">
        <v>331</v>
      </c>
      <c r="E1" t="s">
        <v>317</v>
      </c>
      <c r="F1" t="s">
        <v>333</v>
      </c>
      <c r="G1" t="s">
        <v>452</v>
      </c>
      <c r="H1" t="s">
        <v>28</v>
      </c>
      <c r="I1" t="s">
        <v>332</v>
      </c>
      <c r="J1" t="s">
        <v>331</v>
      </c>
      <c r="K1" t="s">
        <v>452</v>
      </c>
    </row>
    <row r="2" spans="1:11">
      <c r="A2" t="s">
        <v>451</v>
      </c>
      <c r="B2" t="s">
        <v>450</v>
      </c>
      <c r="C2" s="16" t="s">
        <v>458</v>
      </c>
      <c r="D2" t="s">
        <v>336</v>
      </c>
      <c r="E2" s="1" t="s">
        <v>449</v>
      </c>
      <c r="F2" s="1" t="s">
        <v>460</v>
      </c>
      <c r="G2" t="str">
        <f t="shared" ref="G2:G7" si="0">CONCATENATE(C2,"_",E2,"_",F2)</f>
        <v>RIKEN_KD_series3_MLL_lot2</v>
      </c>
      <c r="H2" t="s">
        <v>2296</v>
      </c>
      <c r="I2" t="str">
        <f t="shared" ref="I2:I7" si="1">E2</f>
        <v>MLL</v>
      </c>
      <c r="J2" t="s">
        <v>67</v>
      </c>
      <c r="K2" t="str">
        <f t="shared" ref="K2:K7" si="2">CONCATENATE(G2,"_RNA")</f>
        <v>RIKEN_KD_series3_MLL_lot2_RNA</v>
      </c>
    </row>
    <row r="3" spans="1:11">
      <c r="A3" t="str">
        <f t="shared" ref="A3:B7" si="3">A2</f>
        <v>F4-THP1</v>
      </c>
      <c r="B3" t="str">
        <f t="shared" si="3"/>
        <v>THP1_CULTIVATE</v>
      </c>
      <c r="C3" s="16" t="s">
        <v>458</v>
      </c>
      <c r="D3" t="s">
        <v>336</v>
      </c>
      <c r="E3" s="1" t="s">
        <v>449</v>
      </c>
      <c r="F3" s="1" t="s">
        <v>339</v>
      </c>
      <c r="G3" t="str">
        <f t="shared" si="0"/>
        <v>RIKEN_KD_series3_MLL_lot3</v>
      </c>
      <c r="H3" t="s">
        <v>2297</v>
      </c>
      <c r="I3" t="str">
        <f t="shared" si="1"/>
        <v>MLL</v>
      </c>
      <c r="J3" t="s">
        <v>67</v>
      </c>
      <c r="K3" t="str">
        <f t="shared" si="2"/>
        <v>RIKEN_KD_series3_MLL_lot3_RNA</v>
      </c>
    </row>
    <row r="4" spans="1:11">
      <c r="A4" t="str">
        <f t="shared" si="3"/>
        <v>F4-THP1</v>
      </c>
      <c r="B4" t="str">
        <f t="shared" si="3"/>
        <v>THP1_CULTIVATE</v>
      </c>
      <c r="C4" s="16" t="s">
        <v>458</v>
      </c>
      <c r="D4" t="s">
        <v>336</v>
      </c>
      <c r="E4" s="1" t="s">
        <v>449</v>
      </c>
      <c r="F4" s="1" t="s">
        <v>447</v>
      </c>
      <c r="G4" t="str">
        <f t="shared" si="0"/>
        <v>RIKEN_KD_series3_MLL_lot4</v>
      </c>
      <c r="H4" t="s">
        <v>2298</v>
      </c>
      <c r="I4" t="str">
        <f t="shared" si="1"/>
        <v>MLL</v>
      </c>
      <c r="J4" t="s">
        <v>67</v>
      </c>
      <c r="K4" t="str">
        <f t="shared" si="2"/>
        <v>RIKEN_KD_series3_MLL_lot4_RNA</v>
      </c>
    </row>
    <row r="5" spans="1:11">
      <c r="A5" t="str">
        <f t="shared" si="3"/>
        <v>F4-THP1</v>
      </c>
      <c r="B5" t="str">
        <f t="shared" si="3"/>
        <v>THP1_CULTIVATE</v>
      </c>
      <c r="C5" s="16" t="s">
        <v>458</v>
      </c>
      <c r="D5" t="s">
        <v>336</v>
      </c>
      <c r="E5" s="1" t="s">
        <v>448</v>
      </c>
      <c r="F5" s="1" t="s">
        <v>460</v>
      </c>
      <c r="G5" t="str">
        <f t="shared" si="0"/>
        <v>RIKEN_KD_series3_MLLT3_lot2</v>
      </c>
      <c r="H5" t="s">
        <v>2299</v>
      </c>
      <c r="I5" t="str">
        <f t="shared" si="1"/>
        <v>MLLT3</v>
      </c>
      <c r="J5" t="s">
        <v>67</v>
      </c>
      <c r="K5" t="str">
        <f t="shared" si="2"/>
        <v>RIKEN_KD_series3_MLLT3_lot2_RNA</v>
      </c>
    </row>
    <row r="6" spans="1:11">
      <c r="A6" t="str">
        <f t="shared" si="3"/>
        <v>F4-THP1</v>
      </c>
      <c r="B6" t="str">
        <f t="shared" si="3"/>
        <v>THP1_CULTIVATE</v>
      </c>
      <c r="C6" s="16" t="s">
        <v>458</v>
      </c>
      <c r="D6" t="s">
        <v>336</v>
      </c>
      <c r="E6" s="1" t="s">
        <v>448</v>
      </c>
      <c r="F6" s="1" t="s">
        <v>339</v>
      </c>
      <c r="G6" t="str">
        <f t="shared" si="0"/>
        <v>RIKEN_KD_series3_MLLT3_lot3</v>
      </c>
      <c r="H6" t="s">
        <v>2300</v>
      </c>
      <c r="I6" t="str">
        <f t="shared" si="1"/>
        <v>MLLT3</v>
      </c>
      <c r="J6" t="s">
        <v>67</v>
      </c>
      <c r="K6" t="str">
        <f t="shared" si="2"/>
        <v>RIKEN_KD_series3_MLLT3_lot3_RNA</v>
      </c>
    </row>
    <row r="7" spans="1:11">
      <c r="A7" t="str">
        <f t="shared" si="3"/>
        <v>F4-THP1</v>
      </c>
      <c r="B7" t="str">
        <f t="shared" si="3"/>
        <v>THP1_CULTIVATE</v>
      </c>
      <c r="C7" s="16" t="s">
        <v>458</v>
      </c>
      <c r="D7" t="s">
        <v>336</v>
      </c>
      <c r="E7" s="1" t="s">
        <v>448</v>
      </c>
      <c r="F7" s="1" t="s">
        <v>447</v>
      </c>
      <c r="G7" t="str">
        <f t="shared" si="0"/>
        <v>RIKEN_KD_series3_MLLT3_lot4</v>
      </c>
      <c r="H7" t="s">
        <v>2301</v>
      </c>
      <c r="I7" t="str">
        <f t="shared" si="1"/>
        <v>MLLT3</v>
      </c>
      <c r="J7" t="s">
        <v>67</v>
      </c>
      <c r="K7" t="str">
        <f t="shared" si="2"/>
        <v>RIKEN_KD_series3_MLLT3_lot4_RNA</v>
      </c>
    </row>
    <row r="8" spans="1:11">
      <c r="A8" t="str">
        <f t="shared" ref="A8:B10" si="4">A7</f>
        <v>F4-THP1</v>
      </c>
      <c r="B8" t="str">
        <f t="shared" si="4"/>
        <v>THP1_CULTIVATE</v>
      </c>
      <c r="C8" s="16" t="s">
        <v>458</v>
      </c>
      <c r="D8" t="s">
        <v>336</v>
      </c>
      <c r="E8" s="1" t="s">
        <v>2108</v>
      </c>
      <c r="F8" s="1" t="s">
        <v>460</v>
      </c>
      <c r="G8" t="str">
        <f>CONCATENATE(C8,"_",E8,"_",F8)</f>
        <v>RIKEN_KD_series3_NegCon_lot2</v>
      </c>
      <c r="H8" t="s">
        <v>2302</v>
      </c>
      <c r="I8" t="str">
        <f>E8</f>
        <v>NegCon</v>
      </c>
      <c r="J8" t="s">
        <v>67</v>
      </c>
      <c r="K8" t="str">
        <f>CONCATENATE(G8,"_RNA")</f>
        <v>RIKEN_KD_series3_NegCon_lot2_RNA</v>
      </c>
    </row>
    <row r="9" spans="1:11">
      <c r="A9" t="str">
        <f t="shared" si="4"/>
        <v>F4-THP1</v>
      </c>
      <c r="B9" t="str">
        <f t="shared" si="4"/>
        <v>THP1_CULTIVATE</v>
      </c>
      <c r="C9" s="16" t="s">
        <v>458</v>
      </c>
      <c r="D9" t="s">
        <v>336</v>
      </c>
      <c r="E9" s="1" t="s">
        <v>2108</v>
      </c>
      <c r="F9" s="1" t="s">
        <v>459</v>
      </c>
      <c r="G9" t="str">
        <f>CONCATENATE(C9,"_",E9,"_",F9)</f>
        <v>RIKEN_KD_series3_NegCon_lot3</v>
      </c>
      <c r="H9" t="s">
        <v>2303</v>
      </c>
      <c r="I9" t="str">
        <f>E9</f>
        <v>NegCon</v>
      </c>
      <c r="J9" t="s">
        <v>67</v>
      </c>
      <c r="K9" t="str">
        <f>CONCATENATE(G9,"_RNA")</f>
        <v>RIKEN_KD_series3_NegCon_lot3_RNA</v>
      </c>
    </row>
    <row r="10" spans="1:11">
      <c r="A10" t="str">
        <f t="shared" si="4"/>
        <v>F4-THP1</v>
      </c>
      <c r="B10" t="str">
        <f t="shared" si="4"/>
        <v>THP1_CULTIVATE</v>
      </c>
      <c r="C10" s="16" t="s">
        <v>458</v>
      </c>
      <c r="D10" t="s">
        <v>336</v>
      </c>
      <c r="E10" s="1" t="s">
        <v>2108</v>
      </c>
      <c r="F10" s="1" t="s">
        <v>766</v>
      </c>
      <c r="G10" t="str">
        <f>CONCATENATE(C10,"_",E10,"_",F10)</f>
        <v>RIKEN_KD_series3_NegCon_lot4</v>
      </c>
      <c r="H10" t="s">
        <v>2304</v>
      </c>
      <c r="I10" t="str">
        <f>E10</f>
        <v>NegCon</v>
      </c>
      <c r="J10" t="s">
        <v>67</v>
      </c>
      <c r="K10" t="str">
        <f>CONCATENATE(G10,"_RNA")</f>
        <v>RIKEN_KD_series3_NegCon_lot4_RNA</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O11"/>
  <sheetViews>
    <sheetView topLeftCell="K1" zoomScale="90" workbookViewId="0">
      <selection activeCell="O24" sqref="O24"/>
    </sheetView>
  </sheetViews>
  <sheetFormatPr baseColWidth="12" defaultColWidth="36.5" defaultRowHeight="17"/>
  <cols>
    <col min="1" max="1" width="27.125" bestFit="1" customWidth="1"/>
    <col min="2" max="2" width="14.875" customWidth="1"/>
    <col min="3" max="3" width="18.5" customWidth="1"/>
    <col min="4" max="4" width="30.5" bestFit="1" customWidth="1"/>
    <col min="5" max="5" width="14.75" customWidth="1"/>
    <col min="6" max="6" width="15.375" customWidth="1"/>
    <col min="7" max="7" width="14.25" customWidth="1"/>
    <col min="8" max="8" width="15.375" customWidth="1"/>
    <col min="9" max="9" width="20.125" customWidth="1"/>
    <col min="10" max="10" width="32.125" style="16" customWidth="1"/>
    <col min="11" max="11" width="15.375" customWidth="1"/>
    <col min="12" max="13" width="27.125" customWidth="1"/>
    <col min="14" max="14" width="20" bestFit="1" customWidth="1"/>
    <col min="15" max="15" width="46.125" bestFit="1" customWidth="1"/>
  </cols>
  <sheetData>
    <row r="1" spans="1:15">
      <c r="A1" t="s">
        <v>509</v>
      </c>
      <c r="B1" t="s">
        <v>414</v>
      </c>
      <c r="C1" t="s">
        <v>414</v>
      </c>
      <c r="D1" t="s">
        <v>302</v>
      </c>
      <c r="E1" t="s">
        <v>301</v>
      </c>
      <c r="F1" t="s">
        <v>298</v>
      </c>
      <c r="G1" t="s">
        <v>300</v>
      </c>
      <c r="H1" t="s">
        <v>414</v>
      </c>
      <c r="I1" t="s">
        <v>414</v>
      </c>
      <c r="J1" s="16" t="s">
        <v>299</v>
      </c>
      <c r="K1" t="s">
        <v>298</v>
      </c>
      <c r="L1" t="s">
        <v>414</v>
      </c>
      <c r="M1" t="s">
        <v>413</v>
      </c>
      <c r="N1" t="s">
        <v>2694</v>
      </c>
      <c r="O1" t="s">
        <v>2519</v>
      </c>
    </row>
    <row r="2" spans="1:15">
      <c r="A2" t="s">
        <v>412</v>
      </c>
      <c r="B2" s="2" t="s">
        <v>387</v>
      </c>
      <c r="C2" s="2" t="s">
        <v>386</v>
      </c>
      <c r="D2" s="2" t="str">
        <f t="shared" ref="D2:D7" si="0">CONCATENATE(A2,"_Hyb")</f>
        <v>RIKEN_KD_series3_MLL_lot2_RNA_Hyb</v>
      </c>
      <c r="E2" t="s">
        <v>663</v>
      </c>
      <c r="F2" t="s">
        <v>777</v>
      </c>
      <c r="G2" t="s">
        <v>377</v>
      </c>
      <c r="H2" s="2" t="s">
        <v>376</v>
      </c>
      <c r="I2" s="2" t="s">
        <v>375</v>
      </c>
      <c r="J2" s="16" t="str">
        <f t="shared" ref="J2:J7" si="1">CONCATENATE(D2,".txt")</f>
        <v>RIKEN_KD_series3_MLL_lot2_RNA_Hyb.txt</v>
      </c>
      <c r="K2" t="s">
        <v>672</v>
      </c>
      <c r="L2" t="s">
        <v>515</v>
      </c>
      <c r="M2" t="str">
        <f>CONCATENATE("RIKEN_KD_series3_NC_",'SDRF-Study-KDseries3'!F2,"_RNA_Hyb")</f>
        <v>RIKEN_KD_series3_NC_lot2_RNA_Hyb</v>
      </c>
      <c r="N2" t="s">
        <v>2538</v>
      </c>
      <c r="O2" t="s">
        <v>2693</v>
      </c>
    </row>
    <row r="3" spans="1:15">
      <c r="A3" t="s">
        <v>411</v>
      </c>
      <c r="B3" s="2" t="s">
        <v>387</v>
      </c>
      <c r="C3" s="2" t="s">
        <v>386</v>
      </c>
      <c r="D3" s="2" t="str">
        <f t="shared" si="0"/>
        <v>RIKEN_KD_series3_MLL_lot3_RNA_Hyb</v>
      </c>
      <c r="E3" t="s">
        <v>663</v>
      </c>
      <c r="F3" t="s">
        <v>777</v>
      </c>
      <c r="G3" t="s">
        <v>377</v>
      </c>
      <c r="H3" s="2" t="s">
        <v>376</v>
      </c>
      <c r="I3" s="2" t="s">
        <v>375</v>
      </c>
      <c r="J3" s="16" t="str">
        <f t="shared" si="1"/>
        <v>RIKEN_KD_series3_MLL_lot3_RNA_Hyb.txt</v>
      </c>
      <c r="K3" t="s">
        <v>672</v>
      </c>
      <c r="L3" t="s">
        <v>515</v>
      </c>
      <c r="M3" t="str">
        <f>CONCATENATE("RIKEN_KD_series3_NC_",'SDRF-Study-KDseries3'!F3,"_RNA_Hyb")</f>
        <v>RIKEN_KD_series3_NC_lot3_RNA_Hyb</v>
      </c>
      <c r="N3" t="s">
        <v>2538</v>
      </c>
      <c r="O3" t="s">
        <v>2693</v>
      </c>
    </row>
    <row r="4" spans="1:15">
      <c r="A4" t="s">
        <v>410</v>
      </c>
      <c r="B4" s="2" t="s">
        <v>387</v>
      </c>
      <c r="C4" s="2" t="s">
        <v>386</v>
      </c>
      <c r="D4" s="2" t="str">
        <f t="shared" si="0"/>
        <v>RIKEN_KD_series3_MLL_lot4_RNA_Hyb</v>
      </c>
      <c r="E4" t="s">
        <v>663</v>
      </c>
      <c r="F4" t="s">
        <v>777</v>
      </c>
      <c r="G4" t="s">
        <v>377</v>
      </c>
      <c r="H4" s="2" t="s">
        <v>376</v>
      </c>
      <c r="I4" s="2" t="s">
        <v>375</v>
      </c>
      <c r="J4" s="16" t="str">
        <f t="shared" si="1"/>
        <v>RIKEN_KD_series3_MLL_lot4_RNA_Hyb.txt</v>
      </c>
      <c r="K4" t="s">
        <v>672</v>
      </c>
      <c r="L4" t="s">
        <v>515</v>
      </c>
      <c r="M4" t="str">
        <f>CONCATENATE("RIKEN_KD_series3_NC_",'SDRF-Study-KDseries3'!F4,"_RNA_Hyb")</f>
        <v>RIKEN_KD_series3_NC_lot4_RNA_Hyb</v>
      </c>
      <c r="N4" t="s">
        <v>2538</v>
      </c>
      <c r="O4" t="s">
        <v>2693</v>
      </c>
    </row>
    <row r="5" spans="1:15">
      <c r="A5" t="s">
        <v>279</v>
      </c>
      <c r="B5" s="2" t="s">
        <v>387</v>
      </c>
      <c r="C5" s="2" t="s">
        <v>386</v>
      </c>
      <c r="D5" s="2" t="str">
        <f t="shared" si="0"/>
        <v>RIKEN_KD_series3_MLLT3_lot2_RNA_Hyb</v>
      </c>
      <c r="E5" t="s">
        <v>663</v>
      </c>
      <c r="F5" t="s">
        <v>777</v>
      </c>
      <c r="G5" t="s">
        <v>377</v>
      </c>
      <c r="H5" s="2" t="s">
        <v>376</v>
      </c>
      <c r="I5" s="2" t="s">
        <v>375</v>
      </c>
      <c r="J5" s="16" t="str">
        <f t="shared" si="1"/>
        <v>RIKEN_KD_series3_MLLT3_lot2_RNA_Hyb.txt</v>
      </c>
      <c r="K5" t="s">
        <v>672</v>
      </c>
      <c r="L5" t="s">
        <v>515</v>
      </c>
      <c r="M5" t="str">
        <f>CONCATENATE("RIKEN_KD_series3_NC_",'SDRF-Study-KDseries3'!F5,"_RNA_Hyb")</f>
        <v>RIKEN_KD_series3_NC_lot2_RNA_Hyb</v>
      </c>
      <c r="N5" t="s">
        <v>2538</v>
      </c>
      <c r="O5" t="s">
        <v>2693</v>
      </c>
    </row>
    <row r="6" spans="1:15">
      <c r="A6" t="s">
        <v>151</v>
      </c>
      <c r="B6" s="2" t="s">
        <v>387</v>
      </c>
      <c r="C6" s="2" t="s">
        <v>386</v>
      </c>
      <c r="D6" s="2" t="str">
        <f t="shared" si="0"/>
        <v>RIKEN_KD_series3_MLLT3_lot3_RNA_Hyb</v>
      </c>
      <c r="E6" t="s">
        <v>663</v>
      </c>
      <c r="F6" t="s">
        <v>777</v>
      </c>
      <c r="G6" t="s">
        <v>377</v>
      </c>
      <c r="H6" s="2" t="s">
        <v>376</v>
      </c>
      <c r="I6" s="2" t="s">
        <v>375</v>
      </c>
      <c r="J6" s="16" t="str">
        <f t="shared" si="1"/>
        <v>RIKEN_KD_series3_MLLT3_lot3_RNA_Hyb.txt</v>
      </c>
      <c r="K6" t="s">
        <v>672</v>
      </c>
      <c r="L6" t="s">
        <v>515</v>
      </c>
      <c r="M6" t="str">
        <f>CONCATENATE("RIKEN_KD_series3_NC_",'SDRF-Study-KDseries3'!F6,"_RNA_Hyb")</f>
        <v>RIKEN_KD_series3_NC_lot3_RNA_Hyb</v>
      </c>
      <c r="N6" t="s">
        <v>2538</v>
      </c>
      <c r="O6" t="s">
        <v>2693</v>
      </c>
    </row>
    <row r="7" spans="1:15">
      <c r="A7" t="s">
        <v>150</v>
      </c>
      <c r="B7" s="2" t="s">
        <v>387</v>
      </c>
      <c r="C7" s="2" t="s">
        <v>386</v>
      </c>
      <c r="D7" s="2" t="str">
        <f t="shared" si="0"/>
        <v>RIKEN_KD_series3_MLLT3_lot4_RNA_Hyb</v>
      </c>
      <c r="E7" t="s">
        <v>663</v>
      </c>
      <c r="F7" t="s">
        <v>777</v>
      </c>
      <c r="G7" t="s">
        <v>377</v>
      </c>
      <c r="H7" s="2" t="s">
        <v>376</v>
      </c>
      <c r="I7" s="2" t="s">
        <v>375</v>
      </c>
      <c r="J7" s="16" t="str">
        <f t="shared" si="1"/>
        <v>RIKEN_KD_series3_MLLT3_lot4_RNA_Hyb.txt</v>
      </c>
      <c r="K7" t="s">
        <v>672</v>
      </c>
      <c r="L7" t="s">
        <v>515</v>
      </c>
      <c r="M7" t="str">
        <f>CONCATENATE("RIKEN_KD_series3_NC_",'SDRF-Study-KDseries3'!F7,"_RNA_Hyb")</f>
        <v>RIKEN_KD_series3_NC_lot4_RNA_Hyb</v>
      </c>
      <c r="N7" t="s">
        <v>2538</v>
      </c>
      <c r="O7" t="s">
        <v>2693</v>
      </c>
    </row>
    <row r="8" spans="1:15">
      <c r="B8" s="2"/>
      <c r="C8" s="2"/>
      <c r="D8" s="2"/>
      <c r="H8" s="2"/>
      <c r="I8" s="2"/>
    </row>
    <row r="9" spans="1:15">
      <c r="A9" t="s">
        <v>2118</v>
      </c>
      <c r="B9" s="2" t="s">
        <v>387</v>
      </c>
      <c r="C9" s="2" t="s">
        <v>386</v>
      </c>
      <c r="D9" s="2" t="str">
        <f>CONCATENATE(A9,"_Hyb")</f>
        <v>RIKEN_KD_series3_NegCon_lot2_RNA_Hyb</v>
      </c>
      <c r="E9" t="s">
        <v>663</v>
      </c>
      <c r="F9" t="s">
        <v>777</v>
      </c>
      <c r="G9" t="s">
        <v>377</v>
      </c>
      <c r="H9" s="2" t="s">
        <v>376</v>
      </c>
      <c r="I9" s="2" t="s">
        <v>375</v>
      </c>
      <c r="J9" s="16" t="str">
        <f>CONCATENATE(D9,".txt")</f>
        <v>RIKEN_KD_series3_NegCon_lot2_RNA_Hyb.txt</v>
      </c>
      <c r="K9" t="s">
        <v>672</v>
      </c>
      <c r="L9" t="s">
        <v>515</v>
      </c>
      <c r="M9" t="s">
        <v>319</v>
      </c>
      <c r="N9" t="s">
        <v>2538</v>
      </c>
      <c r="O9" t="s">
        <v>2693</v>
      </c>
    </row>
    <row r="10" spans="1:15">
      <c r="A10" t="s">
        <v>2197</v>
      </c>
      <c r="B10" s="2" t="s">
        <v>387</v>
      </c>
      <c r="C10" s="2" t="s">
        <v>386</v>
      </c>
      <c r="D10" s="2" t="str">
        <f>CONCATENATE(A10,"_Hyb")</f>
        <v>RIKEN_KD_series3_NegCon_lot3_RNA_Hyb</v>
      </c>
      <c r="E10" t="s">
        <v>663</v>
      </c>
      <c r="F10" t="s">
        <v>777</v>
      </c>
      <c r="G10" t="s">
        <v>377</v>
      </c>
      <c r="H10" s="2" t="s">
        <v>376</v>
      </c>
      <c r="I10" s="2" t="s">
        <v>375</v>
      </c>
      <c r="J10" s="16" t="str">
        <f>CONCATENATE(D10,".txt")</f>
        <v>RIKEN_KD_series3_NegCon_lot3_RNA_Hyb.txt</v>
      </c>
      <c r="K10" t="s">
        <v>672</v>
      </c>
      <c r="L10" t="s">
        <v>515</v>
      </c>
      <c r="M10" t="s">
        <v>319</v>
      </c>
      <c r="N10" t="s">
        <v>2538</v>
      </c>
      <c r="O10" t="s">
        <v>2693</v>
      </c>
    </row>
    <row r="11" spans="1:15">
      <c r="A11" t="s">
        <v>2198</v>
      </c>
      <c r="B11" s="2" t="s">
        <v>428</v>
      </c>
      <c r="C11" s="2" t="s">
        <v>427</v>
      </c>
      <c r="D11" s="2" t="str">
        <f>CONCATENATE(A11,"_Hyb")</f>
        <v>RIKEN_KD_series3_NegCon_lot4_RNA_Hyb</v>
      </c>
      <c r="E11" t="s">
        <v>663</v>
      </c>
      <c r="F11" t="s">
        <v>777</v>
      </c>
      <c r="G11" t="s">
        <v>426</v>
      </c>
      <c r="H11" s="2" t="s">
        <v>425</v>
      </c>
      <c r="I11" s="2" t="s">
        <v>424</v>
      </c>
      <c r="J11" s="16" t="str">
        <f>CONCATENATE(D11,".txt")</f>
        <v>RIKEN_KD_series3_NegCon_lot4_RNA_Hyb.txt</v>
      </c>
      <c r="K11" t="s">
        <v>672</v>
      </c>
      <c r="L11" t="s">
        <v>552</v>
      </c>
      <c r="M11" t="s">
        <v>319</v>
      </c>
      <c r="N11" t="s">
        <v>2538</v>
      </c>
      <c r="O11" t="s">
        <v>2693</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K10"/>
  <sheetViews>
    <sheetView topLeftCell="G1" zoomScale="90" zoomScaleNormal="90" zoomScalePageLayoutView="90" workbookViewId="0">
      <selection activeCell="I9" sqref="I9"/>
    </sheetView>
  </sheetViews>
  <sheetFormatPr baseColWidth="12" defaultColWidth="13" defaultRowHeight="17"/>
  <cols>
    <col min="1" max="1" width="9.625" customWidth="1"/>
    <col min="2" max="2" width="13.375" customWidth="1"/>
    <col min="3" max="3" width="13.625" style="16" customWidth="1"/>
    <col min="4" max="4" width="9.25" customWidth="1"/>
    <col min="5" max="5" width="17.25" customWidth="1"/>
    <col min="6" max="6" width="14.875" customWidth="1"/>
    <col min="7" max="7" width="23.375" bestFit="1" customWidth="1"/>
    <col min="8" max="8" width="23.375" customWidth="1"/>
    <col min="9" max="9" width="18.875" customWidth="1"/>
    <col min="10" max="10" width="21.875" customWidth="1"/>
    <col min="11" max="11" width="27.125" bestFit="1" customWidth="1"/>
  </cols>
  <sheetData>
    <row r="1" spans="1:11">
      <c r="A1" t="s">
        <v>318</v>
      </c>
      <c r="B1" t="s">
        <v>331</v>
      </c>
      <c r="C1" s="16" t="s">
        <v>452</v>
      </c>
      <c r="D1" t="s">
        <v>331</v>
      </c>
      <c r="E1" t="s">
        <v>317</v>
      </c>
      <c r="F1" t="s">
        <v>333</v>
      </c>
      <c r="G1" t="s">
        <v>452</v>
      </c>
      <c r="H1" t="s">
        <v>28</v>
      </c>
      <c r="I1" t="s">
        <v>434</v>
      </c>
      <c r="J1" t="s">
        <v>331</v>
      </c>
      <c r="K1" t="s">
        <v>452</v>
      </c>
    </row>
    <row r="2" spans="1:11">
      <c r="A2" t="s">
        <v>451</v>
      </c>
      <c r="B2" t="s">
        <v>450</v>
      </c>
      <c r="C2" s="16" t="s">
        <v>416</v>
      </c>
      <c r="D2" t="s">
        <v>336</v>
      </c>
      <c r="E2" s="1" t="s">
        <v>421</v>
      </c>
      <c r="F2" s="1" t="s">
        <v>447</v>
      </c>
      <c r="G2" t="str">
        <f t="shared" ref="G2:G10" si="0">CONCATENATE(C2,"_",E2,"_",F2)</f>
        <v>RIKEN_KD_series4_MYC_lot4</v>
      </c>
      <c r="H2" t="s">
        <v>2305</v>
      </c>
      <c r="I2" t="str">
        <f t="shared" ref="I2:I10" si="1">E2</f>
        <v>MYC</v>
      </c>
      <c r="J2" t="s">
        <v>67</v>
      </c>
      <c r="K2" t="str">
        <f t="shared" ref="K2:K10" si="2">CONCATENATE(G2,"_RNA")</f>
        <v>RIKEN_KD_series4_MYC_lot4_RNA</v>
      </c>
    </row>
    <row r="3" spans="1:11">
      <c r="A3" t="str">
        <f t="shared" ref="A3:B10" si="3">A2</f>
        <v>F4-THP1</v>
      </c>
      <c r="B3" t="str">
        <f t="shared" si="3"/>
        <v>THP1_CULTIVATE</v>
      </c>
      <c r="C3" s="16" t="s">
        <v>416</v>
      </c>
      <c r="D3" t="s">
        <v>336</v>
      </c>
      <c r="E3" s="1" t="s">
        <v>421</v>
      </c>
      <c r="F3" s="1" t="s">
        <v>422</v>
      </c>
      <c r="G3" t="str">
        <f t="shared" si="0"/>
        <v>RIKEN_KD_series4_MYC_lot6</v>
      </c>
      <c r="H3" t="s">
        <v>2306</v>
      </c>
      <c r="I3" t="str">
        <f t="shared" si="1"/>
        <v>MYC</v>
      </c>
      <c r="J3" t="s">
        <v>67</v>
      </c>
      <c r="K3" t="str">
        <f t="shared" si="2"/>
        <v>RIKEN_KD_series4_MYC_lot6_RNA</v>
      </c>
    </row>
    <row r="4" spans="1:11">
      <c r="A4" t="str">
        <f t="shared" si="3"/>
        <v>F4-THP1</v>
      </c>
      <c r="B4" t="str">
        <f t="shared" si="3"/>
        <v>THP1_CULTIVATE</v>
      </c>
      <c r="C4" s="16" t="s">
        <v>416</v>
      </c>
      <c r="D4" t="s">
        <v>336</v>
      </c>
      <c r="E4" s="1" t="s">
        <v>421</v>
      </c>
      <c r="F4" s="1" t="s">
        <v>420</v>
      </c>
      <c r="G4" t="str">
        <f t="shared" si="0"/>
        <v>RIKEN_KD_series4_MYC_lot7</v>
      </c>
      <c r="H4" t="s">
        <v>2313</v>
      </c>
      <c r="I4" t="str">
        <f t="shared" si="1"/>
        <v>MYC</v>
      </c>
      <c r="J4" t="s">
        <v>67</v>
      </c>
      <c r="K4" t="str">
        <f t="shared" si="2"/>
        <v>RIKEN_KD_series4_MYC_lot7_RNA</v>
      </c>
    </row>
    <row r="5" spans="1:11">
      <c r="A5" t="str">
        <f t="shared" si="3"/>
        <v>F4-THP1</v>
      </c>
      <c r="B5" t="str">
        <f t="shared" si="3"/>
        <v>THP1_CULTIVATE</v>
      </c>
      <c r="C5" s="16" t="s">
        <v>416</v>
      </c>
      <c r="D5" t="s">
        <v>336</v>
      </c>
      <c r="E5" s="1" t="s">
        <v>419</v>
      </c>
      <c r="F5" s="1" t="s">
        <v>447</v>
      </c>
      <c r="G5" t="str">
        <f t="shared" si="0"/>
        <v>RIKEN_KD_series4_ID1_lot4</v>
      </c>
      <c r="H5" t="s">
        <v>2307</v>
      </c>
      <c r="I5" t="str">
        <f t="shared" si="1"/>
        <v>ID1</v>
      </c>
      <c r="J5" t="s">
        <v>67</v>
      </c>
      <c r="K5" t="str">
        <f t="shared" si="2"/>
        <v>RIKEN_KD_series4_ID1_lot4_RNA</v>
      </c>
    </row>
    <row r="6" spans="1:11">
      <c r="A6" t="str">
        <f t="shared" si="3"/>
        <v>F4-THP1</v>
      </c>
      <c r="B6" t="str">
        <f t="shared" si="3"/>
        <v>THP1_CULTIVATE</v>
      </c>
      <c r="C6" s="16" t="s">
        <v>416</v>
      </c>
      <c r="D6" t="s">
        <v>336</v>
      </c>
      <c r="E6" s="1" t="s">
        <v>419</v>
      </c>
      <c r="F6" s="1" t="s">
        <v>418</v>
      </c>
      <c r="G6" t="str">
        <f t="shared" si="0"/>
        <v>RIKEN_KD_series4_ID1_lot5</v>
      </c>
      <c r="H6" t="s">
        <v>2308</v>
      </c>
      <c r="I6" t="str">
        <f t="shared" si="1"/>
        <v>ID1</v>
      </c>
      <c r="J6" t="s">
        <v>67</v>
      </c>
      <c r="K6" t="str">
        <f t="shared" si="2"/>
        <v>RIKEN_KD_series4_ID1_lot5_RNA</v>
      </c>
    </row>
    <row r="7" spans="1:11">
      <c r="A7" t="str">
        <f t="shared" si="3"/>
        <v>F4-THP1</v>
      </c>
      <c r="B7" t="str">
        <f t="shared" si="3"/>
        <v>THP1_CULTIVATE</v>
      </c>
      <c r="C7" s="16" t="s">
        <v>416</v>
      </c>
      <c r="D7" t="s">
        <v>336</v>
      </c>
      <c r="E7" s="1" t="s">
        <v>2108</v>
      </c>
      <c r="F7" s="1" t="s">
        <v>447</v>
      </c>
      <c r="G7" t="str">
        <f t="shared" si="0"/>
        <v>RIKEN_KD_series4_NegCon_lot4</v>
      </c>
      <c r="H7" t="s">
        <v>2309</v>
      </c>
      <c r="I7" t="str">
        <f t="shared" si="1"/>
        <v>NegCon</v>
      </c>
      <c r="J7" t="s">
        <v>67</v>
      </c>
      <c r="K7" t="str">
        <f t="shared" si="2"/>
        <v>RIKEN_KD_series4_NegCon_lot4_RNA</v>
      </c>
    </row>
    <row r="8" spans="1:11">
      <c r="A8" t="str">
        <f t="shared" si="3"/>
        <v>F4-THP1</v>
      </c>
      <c r="B8" t="str">
        <f t="shared" si="3"/>
        <v>THP1_CULTIVATE</v>
      </c>
      <c r="C8" s="16" t="s">
        <v>416</v>
      </c>
      <c r="D8" t="s">
        <v>336</v>
      </c>
      <c r="E8" s="1" t="s">
        <v>2108</v>
      </c>
      <c r="F8" s="1" t="s">
        <v>765</v>
      </c>
      <c r="G8" t="str">
        <f t="shared" si="0"/>
        <v>RIKEN_KD_series4_NegCon_lot5</v>
      </c>
      <c r="H8" t="s">
        <v>2310</v>
      </c>
      <c r="I8" t="str">
        <f t="shared" si="1"/>
        <v>NegCon</v>
      </c>
      <c r="J8" t="s">
        <v>67</v>
      </c>
      <c r="K8" t="str">
        <f t="shared" si="2"/>
        <v>RIKEN_KD_series4_NegCon_lot5_RNA</v>
      </c>
    </row>
    <row r="9" spans="1:11">
      <c r="A9" t="str">
        <f t="shared" si="3"/>
        <v>F4-THP1</v>
      </c>
      <c r="B9" t="str">
        <f t="shared" si="3"/>
        <v>THP1_CULTIVATE</v>
      </c>
      <c r="C9" s="16" t="s">
        <v>416</v>
      </c>
      <c r="D9" t="s">
        <v>336</v>
      </c>
      <c r="E9" s="1" t="s">
        <v>2108</v>
      </c>
      <c r="F9" s="1" t="s">
        <v>417</v>
      </c>
      <c r="G9" t="str">
        <f>CONCATENATE(C9,"_",E9,"_",F9)</f>
        <v>RIKEN_KD_series4_NegCon_lot6</v>
      </c>
      <c r="H9" t="s">
        <v>2311</v>
      </c>
      <c r="I9" t="str">
        <f t="shared" si="1"/>
        <v>NegCon</v>
      </c>
      <c r="J9" t="s">
        <v>67</v>
      </c>
      <c r="K9" t="str">
        <f t="shared" si="2"/>
        <v>RIKEN_KD_series4_NegCon_lot6_RNA</v>
      </c>
    </row>
    <row r="10" spans="1:11" ht="19" customHeight="1">
      <c r="A10" t="str">
        <f t="shared" si="3"/>
        <v>F4-THP1</v>
      </c>
      <c r="B10" t="str">
        <f t="shared" si="3"/>
        <v>THP1_CULTIVATE</v>
      </c>
      <c r="C10" s="16" t="s">
        <v>416</v>
      </c>
      <c r="D10" t="s">
        <v>336</v>
      </c>
      <c r="E10" s="1" t="s">
        <v>2108</v>
      </c>
      <c r="F10" s="1" t="s">
        <v>303</v>
      </c>
      <c r="G10" t="str">
        <f t="shared" si="0"/>
        <v>RIKEN_KD_series4_NegCon_lot7</v>
      </c>
      <c r="H10" t="s">
        <v>2312</v>
      </c>
      <c r="I10" t="str">
        <f t="shared" si="1"/>
        <v>NegCon</v>
      </c>
      <c r="J10" t="s">
        <v>67</v>
      </c>
      <c r="K10" t="str">
        <f t="shared" si="2"/>
        <v>RIKEN_KD_series4_NegCon_lot7_RNA</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O10"/>
  <sheetViews>
    <sheetView zoomScale="90" workbookViewId="0">
      <selection activeCell="F9" sqref="F9"/>
    </sheetView>
  </sheetViews>
  <sheetFormatPr baseColWidth="12" defaultColWidth="30.625" defaultRowHeight="17"/>
  <cols>
    <col min="1" max="1" width="27.125" bestFit="1" customWidth="1"/>
    <col min="2" max="2" width="14.875" customWidth="1"/>
    <col min="3" max="3" width="18.5" customWidth="1"/>
    <col min="4" max="4" width="30.5" bestFit="1" customWidth="1"/>
    <col min="5" max="5" width="14.75" customWidth="1"/>
    <col min="6" max="6" width="15.375" customWidth="1"/>
    <col min="7" max="7" width="14.25" customWidth="1"/>
    <col min="8" max="8" width="15.375" customWidth="1"/>
    <col min="9" max="9" width="20.125" customWidth="1"/>
    <col min="10" max="10" width="32.875" bestFit="1" customWidth="1"/>
    <col min="11" max="11" width="15.375" customWidth="1"/>
    <col min="12" max="12" width="27.125" customWidth="1"/>
    <col min="13" max="13" width="30.5" bestFit="1" customWidth="1"/>
    <col min="14" max="14" width="27.75" customWidth="1"/>
    <col min="15" max="15" width="46.125" bestFit="1" customWidth="1"/>
  </cols>
  <sheetData>
    <row r="1" spans="1:15">
      <c r="A1" t="s">
        <v>509</v>
      </c>
      <c r="B1" t="s">
        <v>983</v>
      </c>
      <c r="C1" t="s">
        <v>983</v>
      </c>
      <c r="D1" t="s">
        <v>981</v>
      </c>
      <c r="E1" t="s">
        <v>982</v>
      </c>
      <c r="F1" t="s">
        <v>859</v>
      </c>
      <c r="G1" t="s">
        <v>776</v>
      </c>
      <c r="H1" t="s">
        <v>983</v>
      </c>
      <c r="I1" t="s">
        <v>983</v>
      </c>
      <c r="J1" s="16" t="s">
        <v>849</v>
      </c>
      <c r="K1" t="s">
        <v>859</v>
      </c>
      <c r="L1" t="s">
        <v>983</v>
      </c>
      <c r="M1" t="s">
        <v>635</v>
      </c>
      <c r="N1" t="s">
        <v>2694</v>
      </c>
      <c r="O1" t="s">
        <v>2519</v>
      </c>
    </row>
    <row r="2" spans="1:15">
      <c r="A2" t="s">
        <v>374</v>
      </c>
      <c r="B2" s="2" t="s">
        <v>925</v>
      </c>
      <c r="C2" s="2" t="s">
        <v>1005</v>
      </c>
      <c r="D2" s="2" t="str">
        <f t="shared" ref="D2:D10" si="0">CONCATENATE(A2,"_Hyb")</f>
        <v>RIKEN_KD_series4_MYC_lot4_RNA_Hyb</v>
      </c>
      <c r="E2" t="s">
        <v>663</v>
      </c>
      <c r="F2" t="s">
        <v>777</v>
      </c>
      <c r="G2" t="s">
        <v>739</v>
      </c>
      <c r="H2" s="2" t="s">
        <v>1004</v>
      </c>
      <c r="I2" s="2" t="s">
        <v>730</v>
      </c>
      <c r="J2" s="16" t="str">
        <f t="shared" ref="J2:J10" si="1">CONCATENATE(D2,".txt")</f>
        <v>RIKEN_KD_series4_MYC_lot4_RNA_Hyb.txt</v>
      </c>
      <c r="K2" t="s">
        <v>672</v>
      </c>
      <c r="L2" t="s">
        <v>515</v>
      </c>
      <c r="M2" t="str">
        <f>CONCATENATE("RIKEN_KD_series4_NegCon_",'SDRF-Study-KDseries4'!F2,"_RNA_Hyb")</f>
        <v>RIKEN_KD_series4_NegCon_lot4_RNA_Hyb</v>
      </c>
      <c r="N2" t="s">
        <v>2538</v>
      </c>
      <c r="O2" t="s">
        <v>2693</v>
      </c>
    </row>
    <row r="3" spans="1:15">
      <c r="A3" t="s">
        <v>521</v>
      </c>
      <c r="B3" s="2" t="s">
        <v>387</v>
      </c>
      <c r="C3" s="2" t="s">
        <v>386</v>
      </c>
      <c r="D3" s="2" t="str">
        <f t="shared" si="0"/>
        <v>RIKEN_KD_series4_MYC_lot6_RNA_Hyb</v>
      </c>
      <c r="E3" t="s">
        <v>663</v>
      </c>
      <c r="F3" t="s">
        <v>777</v>
      </c>
      <c r="G3" t="s">
        <v>377</v>
      </c>
      <c r="H3" s="2" t="s">
        <v>376</v>
      </c>
      <c r="I3" s="2" t="s">
        <v>375</v>
      </c>
      <c r="J3" s="16" t="str">
        <f t="shared" si="1"/>
        <v>RIKEN_KD_series4_MYC_lot6_RNA_Hyb.txt</v>
      </c>
      <c r="K3" t="s">
        <v>672</v>
      </c>
      <c r="L3" t="s">
        <v>515</v>
      </c>
      <c r="M3" t="str">
        <f>CONCATENATE("RIKEN_KD_series4_NegCon_",'SDRF-Study-KDseries4'!F3,"_RNA_Hyb")</f>
        <v>RIKEN_KD_series4_NegCon_lot6_RNA_Hyb</v>
      </c>
      <c r="N3" t="s">
        <v>2538</v>
      </c>
      <c r="O3" t="s">
        <v>2693</v>
      </c>
    </row>
    <row r="4" spans="1:15">
      <c r="A4" t="s">
        <v>520</v>
      </c>
      <c r="B4" s="2" t="s">
        <v>387</v>
      </c>
      <c r="C4" s="2" t="s">
        <v>386</v>
      </c>
      <c r="D4" s="2" t="str">
        <f t="shared" si="0"/>
        <v>RIKEN_KD_series4_MYC_lot7_RNA_Hyb</v>
      </c>
      <c r="E4" t="s">
        <v>663</v>
      </c>
      <c r="F4" t="s">
        <v>777</v>
      </c>
      <c r="G4" t="s">
        <v>377</v>
      </c>
      <c r="H4" s="2" t="s">
        <v>376</v>
      </c>
      <c r="I4" s="2" t="s">
        <v>375</v>
      </c>
      <c r="J4" s="16" t="str">
        <f t="shared" si="1"/>
        <v>RIKEN_KD_series4_MYC_lot7_RNA_Hyb.txt</v>
      </c>
      <c r="K4" t="s">
        <v>672</v>
      </c>
      <c r="L4" t="s">
        <v>515</v>
      </c>
      <c r="M4" t="str">
        <f>CONCATENATE("RIKEN_KD_series4_NegCon_",'SDRF-Study-KDseries4'!F4,"_RNA_Hyb")</f>
        <v>RIKEN_KD_series4_NegCon_lot7_RNA_Hyb</v>
      </c>
      <c r="N4" t="s">
        <v>2538</v>
      </c>
      <c r="O4" t="s">
        <v>2693</v>
      </c>
    </row>
    <row r="5" spans="1:15">
      <c r="A5" t="s">
        <v>519</v>
      </c>
      <c r="B5" s="2" t="s">
        <v>387</v>
      </c>
      <c r="C5" s="2" t="s">
        <v>386</v>
      </c>
      <c r="D5" s="2" t="str">
        <f t="shared" si="0"/>
        <v>RIKEN_KD_series4_ID1_lot4_RNA_Hyb</v>
      </c>
      <c r="E5" t="s">
        <v>663</v>
      </c>
      <c r="F5" t="s">
        <v>777</v>
      </c>
      <c r="G5" t="s">
        <v>377</v>
      </c>
      <c r="H5" s="2" t="s">
        <v>376</v>
      </c>
      <c r="I5" s="2" t="s">
        <v>375</v>
      </c>
      <c r="J5" s="16" t="str">
        <f t="shared" si="1"/>
        <v>RIKEN_KD_series4_ID1_lot4_RNA_Hyb.txt</v>
      </c>
      <c r="K5" t="s">
        <v>672</v>
      </c>
      <c r="L5" t="s">
        <v>515</v>
      </c>
      <c r="M5" t="str">
        <f>CONCATENATE("RIKEN_KD_series4_NegCon_",'SDRF-Study-KDseries4'!F5,"_RNA_Hyb")</f>
        <v>RIKEN_KD_series4_NegCon_lot4_RNA_Hyb</v>
      </c>
      <c r="N5" t="s">
        <v>2538</v>
      </c>
      <c r="O5" t="s">
        <v>2693</v>
      </c>
    </row>
    <row r="6" spans="1:15">
      <c r="A6" t="s">
        <v>613</v>
      </c>
      <c r="B6" s="2" t="s">
        <v>387</v>
      </c>
      <c r="C6" s="2" t="s">
        <v>386</v>
      </c>
      <c r="D6" s="2" t="str">
        <f t="shared" si="0"/>
        <v>RIKEN_KD_series4_ID1_lot5_RNA_Hyb</v>
      </c>
      <c r="E6" t="s">
        <v>663</v>
      </c>
      <c r="F6" t="s">
        <v>777</v>
      </c>
      <c r="G6" t="s">
        <v>377</v>
      </c>
      <c r="H6" s="2" t="s">
        <v>376</v>
      </c>
      <c r="I6" s="2" t="s">
        <v>375</v>
      </c>
      <c r="J6" s="16" t="str">
        <f t="shared" si="1"/>
        <v>RIKEN_KD_series4_ID1_lot5_RNA_Hyb.txt</v>
      </c>
      <c r="K6" t="s">
        <v>672</v>
      </c>
      <c r="L6" t="s">
        <v>515</v>
      </c>
      <c r="M6" t="str">
        <f>CONCATENATE("RIKEN_KD_series4_NegCon_",'SDRF-Study-KDseries4'!F6,"_RNA_Hyb")</f>
        <v>RIKEN_KD_series4_NegCon_lot5_RNA_Hyb</v>
      </c>
      <c r="N6" t="s">
        <v>2538</v>
      </c>
      <c r="O6" t="s">
        <v>2693</v>
      </c>
    </row>
    <row r="7" spans="1:15">
      <c r="A7" t="s">
        <v>2199</v>
      </c>
      <c r="B7" s="2" t="s">
        <v>387</v>
      </c>
      <c r="C7" s="2" t="s">
        <v>386</v>
      </c>
      <c r="D7" s="2" t="str">
        <f t="shared" si="0"/>
        <v>RIKEN_KD_series4_NegCon_lot4_RNA_Hyb</v>
      </c>
      <c r="E7" t="s">
        <v>663</v>
      </c>
      <c r="F7" t="s">
        <v>777</v>
      </c>
      <c r="G7" t="s">
        <v>377</v>
      </c>
      <c r="H7" s="2" t="s">
        <v>376</v>
      </c>
      <c r="I7" s="2" t="s">
        <v>375</v>
      </c>
      <c r="J7" s="16" t="str">
        <f t="shared" si="1"/>
        <v>RIKEN_KD_series4_NegCon_lot4_RNA_Hyb.txt</v>
      </c>
      <c r="K7" t="s">
        <v>672</v>
      </c>
      <c r="L7" t="s">
        <v>515</v>
      </c>
      <c r="M7" t="s">
        <v>319</v>
      </c>
      <c r="N7" t="s">
        <v>2538</v>
      </c>
      <c r="O7" t="s">
        <v>2693</v>
      </c>
    </row>
    <row r="8" spans="1:15">
      <c r="A8" t="s">
        <v>2200</v>
      </c>
      <c r="B8" s="2" t="s">
        <v>387</v>
      </c>
      <c r="C8" s="2" t="s">
        <v>386</v>
      </c>
      <c r="D8" s="2" t="str">
        <f t="shared" si="0"/>
        <v>RIKEN_KD_series4_NegCon_lot5_RNA_Hyb</v>
      </c>
      <c r="E8" t="s">
        <v>663</v>
      </c>
      <c r="F8" t="s">
        <v>777</v>
      </c>
      <c r="G8" t="s">
        <v>377</v>
      </c>
      <c r="H8" s="2" t="s">
        <v>376</v>
      </c>
      <c r="I8" s="2" t="s">
        <v>375</v>
      </c>
      <c r="J8" s="16" t="str">
        <f t="shared" si="1"/>
        <v>RIKEN_KD_series4_NegCon_lot5_RNA_Hyb.txt</v>
      </c>
      <c r="K8" t="s">
        <v>672</v>
      </c>
      <c r="L8" t="s">
        <v>515</v>
      </c>
      <c r="M8" t="s">
        <v>319</v>
      </c>
      <c r="N8" t="s">
        <v>2538</v>
      </c>
      <c r="O8" t="s">
        <v>2693</v>
      </c>
    </row>
    <row r="9" spans="1:15">
      <c r="A9" t="s">
        <v>2201</v>
      </c>
      <c r="B9" s="2" t="s">
        <v>428</v>
      </c>
      <c r="C9" s="2" t="s">
        <v>427</v>
      </c>
      <c r="D9" s="2" t="str">
        <f t="shared" si="0"/>
        <v>RIKEN_KD_series4_NegCon_lot6_RNA_Hyb</v>
      </c>
      <c r="E9" t="s">
        <v>663</v>
      </c>
      <c r="F9" t="s">
        <v>777</v>
      </c>
      <c r="G9" t="s">
        <v>426</v>
      </c>
      <c r="H9" s="2" t="s">
        <v>425</v>
      </c>
      <c r="I9" s="2" t="s">
        <v>424</v>
      </c>
      <c r="J9" s="16" t="str">
        <f t="shared" si="1"/>
        <v>RIKEN_KD_series4_NegCon_lot6_RNA_Hyb.txt</v>
      </c>
      <c r="K9" t="s">
        <v>672</v>
      </c>
      <c r="L9" t="s">
        <v>552</v>
      </c>
      <c r="M9" t="s">
        <v>319</v>
      </c>
      <c r="N9" t="s">
        <v>2538</v>
      </c>
      <c r="O9" t="s">
        <v>2693</v>
      </c>
    </row>
    <row r="10" spans="1:15">
      <c r="A10" t="s">
        <v>2202</v>
      </c>
      <c r="B10" s="2" t="s">
        <v>428</v>
      </c>
      <c r="C10" s="2" t="s">
        <v>427</v>
      </c>
      <c r="D10" s="2" t="str">
        <f t="shared" si="0"/>
        <v>RIKEN_KD_series4_NegCon_lot7_RNA_Hyb</v>
      </c>
      <c r="E10" t="s">
        <v>663</v>
      </c>
      <c r="F10" t="s">
        <v>777</v>
      </c>
      <c r="G10" t="s">
        <v>426</v>
      </c>
      <c r="H10" s="2" t="s">
        <v>425</v>
      </c>
      <c r="I10" s="2" t="s">
        <v>424</v>
      </c>
      <c r="J10" s="16" t="str">
        <f t="shared" si="1"/>
        <v>RIKEN_KD_series4_NegCon_lot7_RNA_Hyb.txt</v>
      </c>
      <c r="K10" t="s">
        <v>672</v>
      </c>
      <c r="L10" t="s">
        <v>552</v>
      </c>
      <c r="M10" t="s">
        <v>319</v>
      </c>
      <c r="N10" t="s">
        <v>2538</v>
      </c>
      <c r="O10" t="s">
        <v>2693</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S21"/>
  <sheetViews>
    <sheetView workbookViewId="0">
      <selection activeCell="A10" sqref="A10"/>
    </sheetView>
  </sheetViews>
  <sheetFormatPr baseColWidth="12" defaultRowHeight="17"/>
  <cols>
    <col min="1" max="1" width="13" customWidth="1"/>
    <col min="2" max="2" width="17.625" customWidth="1"/>
    <col min="3" max="3" width="19.375" customWidth="1"/>
    <col min="4" max="4" width="20.625" customWidth="1"/>
    <col min="5" max="5" width="23.875" customWidth="1"/>
    <col min="6" max="6" width="28" customWidth="1"/>
    <col min="7" max="7" width="19" customWidth="1"/>
    <col min="8" max="8" width="21.375" customWidth="1"/>
    <col min="9" max="9" width="24.625" customWidth="1"/>
    <col min="10" max="10" width="13" customWidth="1"/>
    <col min="11" max="11" width="12.375" customWidth="1"/>
    <col min="12" max="12" width="43.625" customWidth="1"/>
    <col min="13" max="13" width="17.125" customWidth="1"/>
    <col min="14" max="14" width="15.875" customWidth="1"/>
    <col min="15" max="15" width="20.25" customWidth="1"/>
    <col min="16" max="16" width="46.5" customWidth="1"/>
    <col min="17" max="17" width="21.375" customWidth="1"/>
    <col min="18" max="18" width="22.25" bestFit="1" customWidth="1"/>
    <col min="19" max="19" width="23.5" style="19" customWidth="1"/>
  </cols>
  <sheetData>
    <row r="1" spans="1:19">
      <c r="A1" t="s">
        <v>1013</v>
      </c>
      <c r="B1" t="s">
        <v>1026</v>
      </c>
      <c r="C1" t="s">
        <v>1027</v>
      </c>
      <c r="D1" t="s">
        <v>1028</v>
      </c>
      <c r="E1" t="s">
        <v>1029</v>
      </c>
      <c r="F1" t="s">
        <v>1030</v>
      </c>
      <c r="G1" t="s">
        <v>1031</v>
      </c>
      <c r="H1" t="s">
        <v>1032</v>
      </c>
      <c r="I1" t="s">
        <v>271</v>
      </c>
      <c r="J1" t="s">
        <v>2448</v>
      </c>
      <c r="K1" t="s">
        <v>549</v>
      </c>
      <c r="L1" t="s">
        <v>1049</v>
      </c>
      <c r="M1" t="s">
        <v>2448</v>
      </c>
      <c r="N1" t="s">
        <v>934</v>
      </c>
      <c r="O1" t="s">
        <v>509</v>
      </c>
      <c r="P1" t="s">
        <v>1038</v>
      </c>
      <c r="Q1" t="s">
        <v>1040</v>
      </c>
      <c r="R1" t="s">
        <v>2448</v>
      </c>
      <c r="S1" s="19" t="s">
        <v>270</v>
      </c>
    </row>
    <row r="2" spans="1:19">
      <c r="A2" t="s">
        <v>2447</v>
      </c>
      <c r="B2">
        <v>237</v>
      </c>
      <c r="C2" t="s">
        <v>1033</v>
      </c>
      <c r="D2">
        <v>357</v>
      </c>
      <c r="E2" t="s">
        <v>1034</v>
      </c>
      <c r="F2" t="s">
        <v>1035</v>
      </c>
      <c r="G2">
        <v>99</v>
      </c>
      <c r="H2" t="s">
        <v>1036</v>
      </c>
      <c r="I2" t="s">
        <v>1051</v>
      </c>
      <c r="J2" t="s">
        <v>2446</v>
      </c>
      <c r="K2" t="s">
        <v>264</v>
      </c>
      <c r="L2" t="s">
        <v>2329</v>
      </c>
      <c r="M2" t="s">
        <v>939</v>
      </c>
      <c r="N2">
        <v>0</v>
      </c>
      <c r="O2" t="s">
        <v>2314</v>
      </c>
      <c r="P2" t="s">
        <v>1046</v>
      </c>
      <c r="Q2">
        <v>2175</v>
      </c>
      <c r="R2" t="s">
        <v>69</v>
      </c>
      <c r="S2" s="19" t="str">
        <f t="shared" ref="S2:S21" si="0">CONCATENATE(O2,".RNA")</f>
        <v>RIKEN2_PMA_0h.RNA</v>
      </c>
    </row>
    <row r="3" spans="1:19">
      <c r="A3" t="str">
        <f t="shared" ref="A3:A21" si="1">A2</f>
        <v>F4-THP1</v>
      </c>
      <c r="B3">
        <v>237</v>
      </c>
      <c r="C3" t="s">
        <v>1033</v>
      </c>
      <c r="D3">
        <v>357</v>
      </c>
      <c r="E3" t="s">
        <v>1034</v>
      </c>
      <c r="F3" t="s">
        <v>1035</v>
      </c>
      <c r="G3">
        <v>99</v>
      </c>
      <c r="H3" t="s">
        <v>1036</v>
      </c>
      <c r="I3" t="s">
        <v>1051</v>
      </c>
      <c r="J3" t="str">
        <f t="shared" ref="J3:J21" si="2">J2</f>
        <v>THP1_CULTIVATE</v>
      </c>
      <c r="K3" t="s">
        <v>264</v>
      </c>
      <c r="L3" t="s">
        <v>2329</v>
      </c>
      <c r="M3" t="s">
        <v>939</v>
      </c>
      <c r="N3">
        <v>0</v>
      </c>
      <c r="O3" t="s">
        <v>2314</v>
      </c>
      <c r="P3" t="s">
        <v>1046</v>
      </c>
      <c r="Q3">
        <v>2175</v>
      </c>
      <c r="R3" t="s">
        <v>69</v>
      </c>
      <c r="S3" s="19" t="str">
        <f t="shared" si="0"/>
        <v>RIKEN2_PMA_0h.RNA</v>
      </c>
    </row>
    <row r="4" spans="1:19">
      <c r="A4" t="str">
        <f t="shared" si="1"/>
        <v>F4-THP1</v>
      </c>
      <c r="B4">
        <v>237</v>
      </c>
      <c r="C4" t="s">
        <v>1033</v>
      </c>
      <c r="D4">
        <v>357</v>
      </c>
      <c r="E4" t="s">
        <v>1034</v>
      </c>
      <c r="F4" t="s">
        <v>1035</v>
      </c>
      <c r="G4">
        <v>99</v>
      </c>
      <c r="H4" t="s">
        <v>1036</v>
      </c>
      <c r="I4" t="s">
        <v>1051</v>
      </c>
      <c r="J4" t="str">
        <f t="shared" si="2"/>
        <v>THP1_CULTIVATE</v>
      </c>
      <c r="K4" t="s">
        <v>264</v>
      </c>
      <c r="L4" t="s">
        <v>2329</v>
      </c>
      <c r="M4" t="s">
        <v>939</v>
      </c>
      <c r="N4">
        <v>0</v>
      </c>
      <c r="O4" t="s">
        <v>2314</v>
      </c>
      <c r="P4" t="s">
        <v>1046</v>
      </c>
      <c r="Q4">
        <v>2175</v>
      </c>
      <c r="R4" t="s">
        <v>69</v>
      </c>
      <c r="S4" s="19" t="str">
        <f t="shared" si="0"/>
        <v>RIKEN2_PMA_0h.RNA</v>
      </c>
    </row>
    <row r="5" spans="1:19">
      <c r="A5" t="str">
        <f t="shared" si="1"/>
        <v>F4-THP1</v>
      </c>
      <c r="B5">
        <v>237</v>
      </c>
      <c r="C5" t="s">
        <v>1033</v>
      </c>
      <c r="D5">
        <v>357</v>
      </c>
      <c r="E5" t="s">
        <v>1034</v>
      </c>
      <c r="F5" t="s">
        <v>1035</v>
      </c>
      <c r="G5">
        <v>99</v>
      </c>
      <c r="H5" t="s">
        <v>1036</v>
      </c>
      <c r="I5" t="s">
        <v>1051</v>
      </c>
      <c r="J5" t="str">
        <f t="shared" si="2"/>
        <v>THP1_CULTIVATE</v>
      </c>
      <c r="K5" t="s">
        <v>264</v>
      </c>
      <c r="L5" t="s">
        <v>2329</v>
      </c>
      <c r="M5" t="s">
        <v>939</v>
      </c>
      <c r="N5">
        <v>0</v>
      </c>
      <c r="O5" t="s">
        <v>2314</v>
      </c>
      <c r="P5" t="s">
        <v>1046</v>
      </c>
      <c r="Q5">
        <v>2175</v>
      </c>
      <c r="R5" t="s">
        <v>69</v>
      </c>
      <c r="S5" s="19" t="str">
        <f t="shared" si="0"/>
        <v>RIKEN2_PMA_0h.RNA</v>
      </c>
    </row>
    <row r="6" spans="1:19">
      <c r="A6" t="str">
        <f t="shared" si="1"/>
        <v>F4-THP1</v>
      </c>
      <c r="B6">
        <v>237</v>
      </c>
      <c r="C6" t="s">
        <v>1033</v>
      </c>
      <c r="D6">
        <v>357</v>
      </c>
      <c r="E6" t="s">
        <v>1034</v>
      </c>
      <c r="F6" t="s">
        <v>1035</v>
      </c>
      <c r="G6">
        <v>99</v>
      </c>
      <c r="H6" t="s">
        <v>1036</v>
      </c>
      <c r="I6" t="s">
        <v>1051</v>
      </c>
      <c r="J6" t="str">
        <f t="shared" si="2"/>
        <v>THP1_CULTIVATE</v>
      </c>
      <c r="K6" t="s">
        <v>264</v>
      </c>
      <c r="L6" t="s">
        <v>2329</v>
      </c>
      <c r="M6" t="s">
        <v>939</v>
      </c>
      <c r="N6">
        <v>0</v>
      </c>
      <c r="O6" t="s">
        <v>2314</v>
      </c>
      <c r="P6" t="s">
        <v>1046</v>
      </c>
      <c r="Q6">
        <v>2175</v>
      </c>
      <c r="R6" t="s">
        <v>69</v>
      </c>
      <c r="S6" s="19" t="str">
        <f t="shared" si="0"/>
        <v>RIKEN2_PMA_0h.RNA</v>
      </c>
    </row>
    <row r="7" spans="1:19">
      <c r="A7" t="str">
        <f t="shared" si="1"/>
        <v>F4-THP1</v>
      </c>
      <c r="B7">
        <v>237</v>
      </c>
      <c r="C7" t="s">
        <v>1033</v>
      </c>
      <c r="D7">
        <v>357</v>
      </c>
      <c r="E7" t="s">
        <v>1034</v>
      </c>
      <c r="F7" t="s">
        <v>1035</v>
      </c>
      <c r="G7">
        <v>99</v>
      </c>
      <c r="H7" t="s">
        <v>1036</v>
      </c>
      <c r="I7" t="s">
        <v>1051</v>
      </c>
      <c r="J7" t="str">
        <f t="shared" si="2"/>
        <v>THP1_CULTIVATE</v>
      </c>
      <c r="K7" t="s">
        <v>264</v>
      </c>
      <c r="L7" t="s">
        <v>2329</v>
      </c>
      <c r="M7" t="s">
        <v>939</v>
      </c>
      <c r="N7">
        <v>0</v>
      </c>
      <c r="O7" t="s">
        <v>2314</v>
      </c>
      <c r="P7" t="s">
        <v>1046</v>
      </c>
      <c r="Q7">
        <v>2175</v>
      </c>
      <c r="R7" t="s">
        <v>69</v>
      </c>
      <c r="S7" s="19" t="str">
        <f t="shared" si="0"/>
        <v>RIKEN2_PMA_0h.RNA</v>
      </c>
    </row>
    <row r="8" spans="1:19">
      <c r="A8" t="str">
        <f t="shared" si="1"/>
        <v>F4-THP1</v>
      </c>
      <c r="B8">
        <v>237</v>
      </c>
      <c r="C8" t="s">
        <v>1033</v>
      </c>
      <c r="D8">
        <v>357</v>
      </c>
      <c r="E8" t="s">
        <v>1034</v>
      </c>
      <c r="F8" t="s">
        <v>1035</v>
      </c>
      <c r="G8">
        <v>99</v>
      </c>
      <c r="H8" t="s">
        <v>1036</v>
      </c>
      <c r="I8" t="s">
        <v>1051</v>
      </c>
      <c r="J8" t="str">
        <f t="shared" si="2"/>
        <v>THP1_CULTIVATE</v>
      </c>
      <c r="K8" t="s">
        <v>264</v>
      </c>
      <c r="L8" t="s">
        <v>2329</v>
      </c>
      <c r="M8" t="s">
        <v>939</v>
      </c>
      <c r="N8">
        <v>2</v>
      </c>
      <c r="O8" t="s">
        <v>2136</v>
      </c>
      <c r="P8" t="s">
        <v>1957</v>
      </c>
      <c r="Q8">
        <v>2177</v>
      </c>
      <c r="R8" t="s">
        <v>69</v>
      </c>
      <c r="S8" s="19" t="str">
        <f t="shared" si="0"/>
        <v>RIKEN2_PMA_2h.RNA</v>
      </c>
    </row>
    <row r="9" spans="1:19">
      <c r="A9" t="str">
        <f t="shared" si="1"/>
        <v>F4-THP1</v>
      </c>
      <c r="B9">
        <v>237</v>
      </c>
      <c r="C9" t="s">
        <v>1033</v>
      </c>
      <c r="D9">
        <v>357</v>
      </c>
      <c r="E9" t="s">
        <v>1034</v>
      </c>
      <c r="F9" t="s">
        <v>1035</v>
      </c>
      <c r="G9">
        <v>99</v>
      </c>
      <c r="H9" t="s">
        <v>1036</v>
      </c>
      <c r="I9" t="s">
        <v>1051</v>
      </c>
      <c r="J9" t="str">
        <f t="shared" si="2"/>
        <v>THP1_CULTIVATE</v>
      </c>
      <c r="K9" t="s">
        <v>264</v>
      </c>
      <c r="L9" t="s">
        <v>2329</v>
      </c>
      <c r="M9" t="s">
        <v>939</v>
      </c>
      <c r="N9">
        <v>4</v>
      </c>
      <c r="O9" t="s">
        <v>2137</v>
      </c>
      <c r="P9" t="s">
        <v>1042</v>
      </c>
      <c r="Q9">
        <v>2178</v>
      </c>
      <c r="R9" t="s">
        <v>69</v>
      </c>
      <c r="S9" s="19" t="str">
        <f t="shared" si="0"/>
        <v>RIKEN2_PMA_4h.RNA</v>
      </c>
    </row>
    <row r="10" spans="1:19">
      <c r="A10" t="str">
        <f t="shared" si="1"/>
        <v>F4-THP1</v>
      </c>
      <c r="B10">
        <v>237</v>
      </c>
      <c r="C10" t="s">
        <v>1033</v>
      </c>
      <c r="D10">
        <v>357</v>
      </c>
      <c r="E10" t="s">
        <v>1034</v>
      </c>
      <c r="F10" t="s">
        <v>1035</v>
      </c>
      <c r="G10">
        <v>99</v>
      </c>
      <c r="H10" t="s">
        <v>1036</v>
      </c>
      <c r="I10" t="s">
        <v>1051</v>
      </c>
      <c r="J10" t="str">
        <f t="shared" si="2"/>
        <v>THP1_CULTIVATE</v>
      </c>
      <c r="K10" t="s">
        <v>264</v>
      </c>
      <c r="L10" t="s">
        <v>2329</v>
      </c>
      <c r="M10" t="s">
        <v>939</v>
      </c>
      <c r="N10">
        <v>12</v>
      </c>
      <c r="O10" t="s">
        <v>2138</v>
      </c>
      <c r="P10" t="s">
        <v>1043</v>
      </c>
      <c r="Q10">
        <v>2180</v>
      </c>
      <c r="R10" t="s">
        <v>69</v>
      </c>
      <c r="S10" s="19" t="str">
        <f t="shared" si="0"/>
        <v>RIKEN2_PMA_12h.RNA</v>
      </c>
    </row>
    <row r="11" spans="1:19">
      <c r="A11" t="str">
        <f t="shared" si="1"/>
        <v>F4-THP1</v>
      </c>
      <c r="B11">
        <v>237</v>
      </c>
      <c r="C11" t="s">
        <v>1033</v>
      </c>
      <c r="D11">
        <v>357</v>
      </c>
      <c r="E11" t="s">
        <v>1034</v>
      </c>
      <c r="F11" t="s">
        <v>1035</v>
      </c>
      <c r="G11">
        <v>99</v>
      </c>
      <c r="H11" t="s">
        <v>1036</v>
      </c>
      <c r="I11" t="s">
        <v>1051</v>
      </c>
      <c r="J11" t="str">
        <f t="shared" si="2"/>
        <v>THP1_CULTIVATE</v>
      </c>
      <c r="K11" t="s">
        <v>264</v>
      </c>
      <c r="L11" t="s">
        <v>2329</v>
      </c>
      <c r="M11" t="s">
        <v>939</v>
      </c>
      <c r="N11">
        <v>24</v>
      </c>
      <c r="O11" t="s">
        <v>2139</v>
      </c>
      <c r="P11" t="s">
        <v>1811</v>
      </c>
      <c r="Q11">
        <v>2181</v>
      </c>
      <c r="R11" t="s">
        <v>69</v>
      </c>
      <c r="S11" s="19" t="str">
        <f t="shared" si="0"/>
        <v>RIKEN2_PMA_24h.RNA</v>
      </c>
    </row>
    <row r="12" spans="1:19">
      <c r="A12" t="str">
        <f t="shared" si="1"/>
        <v>F4-THP1</v>
      </c>
      <c r="B12">
        <v>237</v>
      </c>
      <c r="C12" t="s">
        <v>1033</v>
      </c>
      <c r="D12">
        <v>357</v>
      </c>
      <c r="E12" t="s">
        <v>1034</v>
      </c>
      <c r="F12" t="s">
        <v>1035</v>
      </c>
      <c r="G12">
        <v>99</v>
      </c>
      <c r="H12" t="s">
        <v>1036</v>
      </c>
      <c r="I12" t="s">
        <v>1051</v>
      </c>
      <c r="J12" t="str">
        <f t="shared" si="2"/>
        <v>THP1_CULTIVATE</v>
      </c>
      <c r="K12" t="s">
        <v>264</v>
      </c>
      <c r="L12" t="s">
        <v>2329</v>
      </c>
      <c r="M12" t="s">
        <v>939</v>
      </c>
      <c r="N12">
        <v>24</v>
      </c>
      <c r="O12" t="s">
        <v>2139</v>
      </c>
      <c r="P12" t="s">
        <v>1811</v>
      </c>
      <c r="Q12">
        <v>2181</v>
      </c>
      <c r="R12" t="s">
        <v>69</v>
      </c>
      <c r="S12" s="19" t="str">
        <f t="shared" si="0"/>
        <v>RIKEN2_PMA_24h.RNA</v>
      </c>
    </row>
    <row r="13" spans="1:19">
      <c r="A13" t="str">
        <f t="shared" si="1"/>
        <v>F4-THP1</v>
      </c>
      <c r="B13">
        <v>237</v>
      </c>
      <c r="C13" t="s">
        <v>1033</v>
      </c>
      <c r="D13">
        <v>357</v>
      </c>
      <c r="E13" t="s">
        <v>1034</v>
      </c>
      <c r="F13" t="s">
        <v>1035</v>
      </c>
      <c r="G13">
        <v>99</v>
      </c>
      <c r="H13" t="s">
        <v>1036</v>
      </c>
      <c r="I13" t="s">
        <v>1051</v>
      </c>
      <c r="J13" t="str">
        <f t="shared" si="2"/>
        <v>THP1_CULTIVATE</v>
      </c>
      <c r="K13" t="s">
        <v>264</v>
      </c>
      <c r="L13" t="s">
        <v>2329</v>
      </c>
      <c r="M13" t="s">
        <v>939</v>
      </c>
      <c r="N13">
        <v>48</v>
      </c>
      <c r="O13" t="s">
        <v>2140</v>
      </c>
      <c r="P13" t="s">
        <v>1808</v>
      </c>
      <c r="Q13">
        <v>2182</v>
      </c>
      <c r="R13" t="s">
        <v>69</v>
      </c>
      <c r="S13" s="19" t="str">
        <f t="shared" si="0"/>
        <v>RIKEN2_PMA_48h.RNA</v>
      </c>
    </row>
    <row r="14" spans="1:19">
      <c r="A14" t="str">
        <f t="shared" si="1"/>
        <v>F4-THP1</v>
      </c>
      <c r="B14">
        <v>237</v>
      </c>
      <c r="C14" t="s">
        <v>1033</v>
      </c>
      <c r="D14">
        <v>357</v>
      </c>
      <c r="E14" t="s">
        <v>1034</v>
      </c>
      <c r="F14" t="s">
        <v>1035</v>
      </c>
      <c r="G14">
        <v>99</v>
      </c>
      <c r="H14" t="s">
        <v>1036</v>
      </c>
      <c r="I14" t="s">
        <v>1051</v>
      </c>
      <c r="J14" t="str">
        <f t="shared" si="2"/>
        <v>THP1_CULTIVATE</v>
      </c>
      <c r="K14" t="s">
        <v>264</v>
      </c>
      <c r="L14" t="s">
        <v>2329</v>
      </c>
      <c r="M14" t="s">
        <v>939</v>
      </c>
      <c r="N14">
        <v>72</v>
      </c>
      <c r="O14" t="s">
        <v>268</v>
      </c>
      <c r="P14" t="s">
        <v>1805</v>
      </c>
      <c r="Q14">
        <v>2183</v>
      </c>
      <c r="R14" t="s">
        <v>69</v>
      </c>
      <c r="S14" s="19" t="str">
        <f t="shared" si="0"/>
        <v>RIKEN2_PMA_72h.RNA</v>
      </c>
    </row>
    <row r="15" spans="1:19">
      <c r="A15" t="str">
        <f t="shared" si="1"/>
        <v>F4-THP1</v>
      </c>
      <c r="B15">
        <v>237</v>
      </c>
      <c r="C15" t="s">
        <v>1033</v>
      </c>
      <c r="D15">
        <v>357</v>
      </c>
      <c r="E15" t="s">
        <v>1034</v>
      </c>
      <c r="F15" t="s">
        <v>1035</v>
      </c>
      <c r="G15">
        <v>99</v>
      </c>
      <c r="H15" t="s">
        <v>1036</v>
      </c>
      <c r="I15" t="s">
        <v>1051</v>
      </c>
      <c r="J15" t="str">
        <f t="shared" si="2"/>
        <v>THP1_CULTIVATE</v>
      </c>
      <c r="K15" t="s">
        <v>264</v>
      </c>
      <c r="L15" t="s">
        <v>2329</v>
      </c>
      <c r="M15" t="s">
        <v>939</v>
      </c>
      <c r="N15">
        <v>96</v>
      </c>
      <c r="O15" t="s">
        <v>2141</v>
      </c>
      <c r="P15" t="s">
        <v>1045</v>
      </c>
      <c r="Q15">
        <v>2184</v>
      </c>
      <c r="R15" t="s">
        <v>69</v>
      </c>
      <c r="S15" s="19" t="str">
        <f t="shared" si="0"/>
        <v>RIKEN2_PMA_96h.RNA</v>
      </c>
    </row>
    <row r="16" spans="1:19">
      <c r="A16" t="str">
        <f t="shared" si="1"/>
        <v>F4-THP1</v>
      </c>
      <c r="B16">
        <v>237</v>
      </c>
      <c r="C16" t="s">
        <v>1033</v>
      </c>
      <c r="D16">
        <v>357</v>
      </c>
      <c r="E16" t="s">
        <v>1034</v>
      </c>
      <c r="F16" t="s">
        <v>1035</v>
      </c>
      <c r="G16">
        <v>99</v>
      </c>
      <c r="H16" t="s">
        <v>1036</v>
      </c>
      <c r="I16" t="s">
        <v>1051</v>
      </c>
      <c r="J16" t="str">
        <f t="shared" si="2"/>
        <v>THP1_CULTIVATE</v>
      </c>
      <c r="K16" t="s">
        <v>264</v>
      </c>
      <c r="L16" t="s">
        <v>2329</v>
      </c>
      <c r="M16" t="s">
        <v>939</v>
      </c>
      <c r="N16">
        <v>96</v>
      </c>
      <c r="O16" t="s">
        <v>2141</v>
      </c>
      <c r="P16" t="s">
        <v>1045</v>
      </c>
      <c r="Q16">
        <v>2184</v>
      </c>
      <c r="R16" t="s">
        <v>69</v>
      </c>
      <c r="S16" s="19" t="str">
        <f t="shared" si="0"/>
        <v>RIKEN2_PMA_96h.RNA</v>
      </c>
    </row>
    <row r="17" spans="1:19">
      <c r="A17" t="str">
        <f t="shared" si="1"/>
        <v>F4-THP1</v>
      </c>
      <c r="B17">
        <v>237</v>
      </c>
      <c r="C17" t="s">
        <v>1033</v>
      </c>
      <c r="D17">
        <v>357</v>
      </c>
      <c r="E17" t="s">
        <v>1034</v>
      </c>
      <c r="F17" t="s">
        <v>1035</v>
      </c>
      <c r="G17">
        <v>99</v>
      </c>
      <c r="H17" t="s">
        <v>1036</v>
      </c>
      <c r="I17" t="s">
        <v>1051</v>
      </c>
      <c r="J17" t="str">
        <f t="shared" si="2"/>
        <v>THP1_CULTIVATE</v>
      </c>
      <c r="K17" t="s">
        <v>264</v>
      </c>
      <c r="L17" t="s">
        <v>2329</v>
      </c>
      <c r="M17" t="s">
        <v>939</v>
      </c>
      <c r="N17">
        <v>96</v>
      </c>
      <c r="O17" t="s">
        <v>267</v>
      </c>
      <c r="P17" t="s">
        <v>1045</v>
      </c>
      <c r="Q17">
        <v>2184</v>
      </c>
      <c r="R17" t="s">
        <v>69</v>
      </c>
      <c r="S17" s="19" t="str">
        <f t="shared" si="0"/>
        <v>RIKEN2_PMA_96h.RNA</v>
      </c>
    </row>
    <row r="18" spans="1:19">
      <c r="A18" t="str">
        <f t="shared" si="1"/>
        <v>F4-THP1</v>
      </c>
      <c r="B18">
        <v>237</v>
      </c>
      <c r="C18" t="s">
        <v>1033</v>
      </c>
      <c r="D18">
        <v>357</v>
      </c>
      <c r="E18" t="s">
        <v>1034</v>
      </c>
      <c r="F18" t="s">
        <v>1035</v>
      </c>
      <c r="G18">
        <v>99</v>
      </c>
      <c r="H18" t="s">
        <v>1036</v>
      </c>
      <c r="I18" t="s">
        <v>1051</v>
      </c>
      <c r="J18" t="str">
        <f t="shared" si="2"/>
        <v>THP1_CULTIVATE</v>
      </c>
      <c r="K18" t="s">
        <v>264</v>
      </c>
      <c r="L18" t="s">
        <v>2329</v>
      </c>
      <c r="M18" t="s">
        <v>939</v>
      </c>
      <c r="N18" t="s">
        <v>266</v>
      </c>
      <c r="O18" t="s">
        <v>2142</v>
      </c>
      <c r="P18" t="s">
        <v>1190</v>
      </c>
      <c r="Q18">
        <v>2187</v>
      </c>
      <c r="R18" t="s">
        <v>69</v>
      </c>
      <c r="S18" s="19" t="str">
        <f t="shared" si="0"/>
        <v>RIKEN2_PMA_96h_LPS_2h.RNA</v>
      </c>
    </row>
    <row r="19" spans="1:19">
      <c r="A19" t="str">
        <f t="shared" si="1"/>
        <v>F4-THP1</v>
      </c>
      <c r="B19">
        <v>237</v>
      </c>
      <c r="C19" t="s">
        <v>1033</v>
      </c>
      <c r="D19">
        <v>357</v>
      </c>
      <c r="E19" t="s">
        <v>1034</v>
      </c>
      <c r="F19" t="s">
        <v>1035</v>
      </c>
      <c r="G19">
        <v>99</v>
      </c>
      <c r="H19" t="s">
        <v>1036</v>
      </c>
      <c r="I19" t="s">
        <v>1051</v>
      </c>
      <c r="J19" t="str">
        <f t="shared" si="2"/>
        <v>THP1_CULTIVATE</v>
      </c>
      <c r="K19" t="s">
        <v>264</v>
      </c>
      <c r="L19" t="s">
        <v>2329</v>
      </c>
      <c r="M19" t="s">
        <v>939</v>
      </c>
      <c r="N19" t="s">
        <v>265</v>
      </c>
      <c r="O19" t="s">
        <v>2143</v>
      </c>
      <c r="P19" t="s">
        <v>1285</v>
      </c>
      <c r="Q19">
        <v>2189</v>
      </c>
      <c r="R19" t="s">
        <v>69</v>
      </c>
      <c r="S19" s="19" t="str">
        <f t="shared" si="0"/>
        <v>RIKEN2_PMA_96h_LPS_4h.RNA</v>
      </c>
    </row>
    <row r="20" spans="1:19">
      <c r="A20" t="str">
        <f t="shared" si="1"/>
        <v>F4-THP1</v>
      </c>
      <c r="B20">
        <v>237</v>
      </c>
      <c r="C20" t="s">
        <v>1033</v>
      </c>
      <c r="D20">
        <v>357</v>
      </c>
      <c r="E20" t="s">
        <v>1034</v>
      </c>
      <c r="F20" t="s">
        <v>1035</v>
      </c>
      <c r="G20">
        <v>99</v>
      </c>
      <c r="H20" t="s">
        <v>1036</v>
      </c>
      <c r="I20" t="s">
        <v>1051</v>
      </c>
      <c r="J20" t="str">
        <f t="shared" si="2"/>
        <v>THP1_CULTIVATE</v>
      </c>
      <c r="K20" t="s">
        <v>264</v>
      </c>
      <c r="L20" t="s">
        <v>2329</v>
      </c>
      <c r="M20" t="s">
        <v>939</v>
      </c>
      <c r="N20" t="s">
        <v>263</v>
      </c>
      <c r="O20" t="s">
        <v>2144</v>
      </c>
      <c r="P20" t="s">
        <v>1128</v>
      </c>
      <c r="Q20">
        <v>2193</v>
      </c>
      <c r="R20" t="s">
        <v>69</v>
      </c>
      <c r="S20" s="19" t="str">
        <f t="shared" si="0"/>
        <v>RIKEN2_PMA_96h_LPS_12h.RNA</v>
      </c>
    </row>
    <row r="21" spans="1:19">
      <c r="A21" t="str">
        <f t="shared" si="1"/>
        <v>F4-THP1</v>
      </c>
      <c r="B21">
        <v>237</v>
      </c>
      <c r="C21" t="s">
        <v>1033</v>
      </c>
      <c r="D21">
        <v>357</v>
      </c>
      <c r="E21" t="s">
        <v>1034</v>
      </c>
      <c r="F21" t="s">
        <v>1035</v>
      </c>
      <c r="G21">
        <v>99</v>
      </c>
      <c r="H21" t="s">
        <v>1036</v>
      </c>
      <c r="I21" t="s">
        <v>1051</v>
      </c>
      <c r="J21" t="str">
        <f t="shared" si="2"/>
        <v>THP1_CULTIVATE</v>
      </c>
      <c r="K21" t="s">
        <v>262</v>
      </c>
      <c r="L21" t="s">
        <v>2329</v>
      </c>
      <c r="M21" t="s">
        <v>2334</v>
      </c>
      <c r="N21" t="s">
        <v>261</v>
      </c>
      <c r="O21" t="s">
        <v>2328</v>
      </c>
      <c r="P21" t="s">
        <v>1178</v>
      </c>
      <c r="Q21">
        <v>2195</v>
      </c>
      <c r="R21" t="s">
        <v>69</v>
      </c>
      <c r="S21" s="19" t="str">
        <f t="shared" si="0"/>
        <v>RIKEN2_PMA_96h_LPS_24h.RNA</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M21"/>
  <sheetViews>
    <sheetView topLeftCell="I1" workbookViewId="0">
      <selection activeCell="M26" sqref="M26"/>
    </sheetView>
  </sheetViews>
  <sheetFormatPr baseColWidth="12" defaultRowHeight="17"/>
  <cols>
    <col min="1" max="1" width="23.5" style="19" customWidth="1"/>
    <col min="2" max="2" width="11.25" customWidth="1"/>
    <col min="3" max="3" width="17.625" customWidth="1"/>
    <col min="4" max="4" width="21.75" customWidth="1"/>
    <col min="5" max="5" width="24.5" customWidth="1"/>
    <col min="6" max="6" width="30.375" customWidth="1"/>
    <col min="7" max="7" width="22.625" customWidth="1"/>
    <col min="8" max="8" width="51.125" customWidth="1"/>
    <col min="9" max="9" width="9.5" customWidth="1"/>
    <col min="10" max="10" width="17.5" customWidth="1"/>
    <col min="11" max="11" width="9.125" customWidth="1"/>
    <col min="12" max="12" width="18.75" bestFit="1" customWidth="1"/>
    <col min="13" max="13" width="52.375" bestFit="1" customWidth="1"/>
  </cols>
  <sheetData>
    <row r="1" spans="1:13">
      <c r="A1" s="19" t="s">
        <v>1316</v>
      </c>
      <c r="B1" t="s">
        <v>2448</v>
      </c>
      <c r="C1" t="s">
        <v>2125</v>
      </c>
      <c r="D1" t="s">
        <v>2124</v>
      </c>
      <c r="E1" t="s">
        <v>2123</v>
      </c>
      <c r="F1" t="s">
        <v>2088</v>
      </c>
      <c r="G1" t="s">
        <v>2087</v>
      </c>
      <c r="H1" t="s">
        <v>269</v>
      </c>
      <c r="I1" t="s">
        <v>1311</v>
      </c>
      <c r="J1" t="s">
        <v>1109</v>
      </c>
      <c r="K1" t="s">
        <v>2448</v>
      </c>
      <c r="L1" t="s">
        <v>2509</v>
      </c>
      <c r="M1" t="s">
        <v>518</v>
      </c>
    </row>
    <row r="2" spans="1:13">
      <c r="A2" s="19" t="s">
        <v>70</v>
      </c>
      <c r="B2" t="s">
        <v>2025</v>
      </c>
      <c r="C2">
        <v>-1</v>
      </c>
      <c r="D2" t="s">
        <v>2024</v>
      </c>
      <c r="E2" t="s">
        <v>2076</v>
      </c>
      <c r="F2">
        <v>201</v>
      </c>
      <c r="G2" t="s">
        <v>2075</v>
      </c>
      <c r="H2" t="s">
        <v>2384</v>
      </c>
      <c r="I2" t="s">
        <v>2209</v>
      </c>
      <c r="J2" t="s">
        <v>2209</v>
      </c>
      <c r="K2" t="s">
        <v>2506</v>
      </c>
      <c r="L2" t="str">
        <f>CONCATENATE(J2,"_454_RAW_DATA")</f>
        <v>S01-CA_454_RAW_DATA</v>
      </c>
      <c r="M2" t="s">
        <v>17</v>
      </c>
    </row>
    <row r="3" spans="1:13">
      <c r="A3" s="19" t="s">
        <v>70</v>
      </c>
      <c r="B3" t="s">
        <v>2025</v>
      </c>
      <c r="C3">
        <v>-1</v>
      </c>
      <c r="D3" t="s">
        <v>2024</v>
      </c>
      <c r="E3" t="s">
        <v>2076</v>
      </c>
      <c r="F3">
        <v>201</v>
      </c>
      <c r="G3" t="s">
        <v>2075</v>
      </c>
      <c r="H3" t="s">
        <v>2214</v>
      </c>
      <c r="I3" t="s">
        <v>2386</v>
      </c>
      <c r="J3" t="s">
        <v>2386</v>
      </c>
      <c r="K3" t="s">
        <v>2465</v>
      </c>
      <c r="L3" t="str">
        <f t="shared" ref="L3:L21" si="0">CONCATENATE(J3,"_454_RAW_DATA")</f>
        <v>S02-CA_454_RAW_DATA</v>
      </c>
      <c r="M3" t="s">
        <v>17</v>
      </c>
    </row>
    <row r="4" spans="1:13">
      <c r="A4" s="19" t="s">
        <v>70</v>
      </c>
      <c r="B4" t="s">
        <v>2025</v>
      </c>
      <c r="C4">
        <v>-1</v>
      </c>
      <c r="D4" t="s">
        <v>2024</v>
      </c>
      <c r="E4" t="s">
        <v>2076</v>
      </c>
      <c r="F4">
        <v>201</v>
      </c>
      <c r="G4" t="s">
        <v>2075</v>
      </c>
      <c r="H4" t="s">
        <v>2074</v>
      </c>
      <c r="I4" t="s">
        <v>2079</v>
      </c>
      <c r="J4" t="s">
        <v>2079</v>
      </c>
      <c r="K4" t="s">
        <v>2465</v>
      </c>
      <c r="L4" t="str">
        <f t="shared" si="0"/>
        <v>S03-CA_454_RAW_DATA</v>
      </c>
      <c r="M4" t="s">
        <v>17</v>
      </c>
    </row>
    <row r="5" spans="1:13">
      <c r="A5" s="19" t="s">
        <v>70</v>
      </c>
      <c r="B5" t="s">
        <v>2025</v>
      </c>
      <c r="C5">
        <v>-1</v>
      </c>
      <c r="D5" t="s">
        <v>2024</v>
      </c>
      <c r="E5" t="s">
        <v>2076</v>
      </c>
      <c r="F5">
        <v>201</v>
      </c>
      <c r="G5" t="s">
        <v>2075</v>
      </c>
      <c r="H5" t="s">
        <v>1961</v>
      </c>
      <c r="I5" t="s">
        <v>1842</v>
      </c>
      <c r="J5" t="s">
        <v>1842</v>
      </c>
      <c r="K5" t="s">
        <v>2465</v>
      </c>
      <c r="L5" t="str">
        <f t="shared" si="0"/>
        <v>S04-CA_454_RAW_DATA</v>
      </c>
      <c r="M5" t="s">
        <v>17</v>
      </c>
    </row>
    <row r="6" spans="1:13">
      <c r="A6" s="19" t="s">
        <v>70</v>
      </c>
      <c r="B6" t="s">
        <v>2025</v>
      </c>
      <c r="C6">
        <v>-1</v>
      </c>
      <c r="D6" t="s">
        <v>2024</v>
      </c>
      <c r="E6" t="s">
        <v>2076</v>
      </c>
      <c r="F6">
        <v>201</v>
      </c>
      <c r="G6" t="s">
        <v>2075</v>
      </c>
      <c r="H6" t="s">
        <v>2077</v>
      </c>
      <c r="I6" t="s">
        <v>1960</v>
      </c>
      <c r="J6" t="s">
        <v>1960</v>
      </c>
      <c r="K6" t="s">
        <v>2465</v>
      </c>
      <c r="L6" t="str">
        <f t="shared" si="0"/>
        <v>S05-CA_454_RAW_DATA</v>
      </c>
      <c r="M6" t="s">
        <v>17</v>
      </c>
    </row>
    <row r="7" spans="1:13">
      <c r="A7" s="19" t="s">
        <v>70</v>
      </c>
      <c r="B7" t="s">
        <v>2025</v>
      </c>
      <c r="C7">
        <v>202</v>
      </c>
      <c r="D7" t="s">
        <v>2331</v>
      </c>
      <c r="E7" t="s">
        <v>2330</v>
      </c>
      <c r="F7">
        <v>202</v>
      </c>
      <c r="G7" t="s">
        <v>2022</v>
      </c>
      <c r="H7" t="s">
        <v>1951</v>
      </c>
      <c r="I7" t="s">
        <v>1819</v>
      </c>
      <c r="J7" t="s">
        <v>1819</v>
      </c>
      <c r="K7" t="s">
        <v>2465</v>
      </c>
      <c r="L7" t="str">
        <f t="shared" si="0"/>
        <v>S06-CA_454_RAW_DATA</v>
      </c>
      <c r="M7" t="s">
        <v>17</v>
      </c>
    </row>
    <row r="8" spans="1:13">
      <c r="A8" s="19" t="s">
        <v>71</v>
      </c>
      <c r="B8" t="s">
        <v>2025</v>
      </c>
      <c r="C8">
        <v>206</v>
      </c>
      <c r="D8" t="s">
        <v>1747</v>
      </c>
      <c r="E8" t="s">
        <v>1746</v>
      </c>
      <c r="F8">
        <v>202</v>
      </c>
      <c r="G8" t="s">
        <v>2022</v>
      </c>
      <c r="H8" t="s">
        <v>1951</v>
      </c>
      <c r="I8" t="s">
        <v>1819</v>
      </c>
      <c r="J8" t="s">
        <v>1819</v>
      </c>
      <c r="K8" t="s">
        <v>2465</v>
      </c>
      <c r="L8" t="str">
        <f t="shared" si="0"/>
        <v>S06-CA_454_RAW_DATA</v>
      </c>
      <c r="M8" t="s">
        <v>17</v>
      </c>
    </row>
    <row r="9" spans="1:13">
      <c r="A9" s="19" t="s">
        <v>72</v>
      </c>
      <c r="B9" t="s">
        <v>2025</v>
      </c>
      <c r="C9">
        <v>207</v>
      </c>
      <c r="D9" t="s">
        <v>1804</v>
      </c>
      <c r="E9" t="s">
        <v>1803</v>
      </c>
      <c r="F9">
        <v>202</v>
      </c>
      <c r="G9" t="s">
        <v>2022</v>
      </c>
      <c r="H9" t="s">
        <v>1951</v>
      </c>
      <c r="I9" t="s">
        <v>1819</v>
      </c>
      <c r="J9" t="s">
        <v>1819</v>
      </c>
      <c r="K9" t="s">
        <v>2465</v>
      </c>
      <c r="L9" t="str">
        <f t="shared" si="0"/>
        <v>S06-CA_454_RAW_DATA</v>
      </c>
      <c r="M9" t="s">
        <v>17</v>
      </c>
    </row>
    <row r="10" spans="1:13">
      <c r="A10" s="19" t="s">
        <v>73</v>
      </c>
      <c r="B10" t="s">
        <v>2025</v>
      </c>
      <c r="C10">
        <v>208</v>
      </c>
      <c r="D10" t="s">
        <v>1807</v>
      </c>
      <c r="E10" t="s">
        <v>1806</v>
      </c>
      <c r="F10">
        <v>202</v>
      </c>
      <c r="G10" t="s">
        <v>2022</v>
      </c>
      <c r="H10" t="s">
        <v>1951</v>
      </c>
      <c r="I10" t="s">
        <v>1819</v>
      </c>
      <c r="J10" t="s">
        <v>1819</v>
      </c>
      <c r="K10" t="s">
        <v>2465</v>
      </c>
      <c r="L10" t="str">
        <f t="shared" si="0"/>
        <v>S06-CA_454_RAW_DATA</v>
      </c>
      <c r="M10" t="s">
        <v>17</v>
      </c>
    </row>
    <row r="11" spans="1:13">
      <c r="A11" s="19" t="s">
        <v>74</v>
      </c>
      <c r="B11" t="s">
        <v>2025</v>
      </c>
      <c r="C11">
        <v>209</v>
      </c>
      <c r="D11" t="s">
        <v>1810</v>
      </c>
      <c r="E11" t="s">
        <v>1809</v>
      </c>
      <c r="F11">
        <v>202</v>
      </c>
      <c r="G11" t="s">
        <v>2022</v>
      </c>
      <c r="H11" t="s">
        <v>1951</v>
      </c>
      <c r="I11" t="s">
        <v>1819</v>
      </c>
      <c r="J11" t="s">
        <v>1819</v>
      </c>
      <c r="K11" t="s">
        <v>2465</v>
      </c>
      <c r="L11" t="str">
        <f t="shared" si="0"/>
        <v>S06-CA_454_RAW_DATA</v>
      </c>
      <c r="M11" t="s">
        <v>17</v>
      </c>
    </row>
    <row r="12" spans="1:13">
      <c r="A12" s="19" t="s">
        <v>74</v>
      </c>
      <c r="B12" t="s">
        <v>2025</v>
      </c>
      <c r="C12">
        <v>209</v>
      </c>
      <c r="D12" t="s">
        <v>1810</v>
      </c>
      <c r="E12" t="s">
        <v>1809</v>
      </c>
      <c r="F12">
        <v>202</v>
      </c>
      <c r="G12" t="s">
        <v>2022</v>
      </c>
      <c r="H12" t="s">
        <v>2027</v>
      </c>
      <c r="I12" t="s">
        <v>2026</v>
      </c>
      <c r="J12" t="s">
        <v>2026</v>
      </c>
      <c r="K12" t="s">
        <v>2465</v>
      </c>
      <c r="L12" t="str">
        <f t="shared" si="0"/>
        <v>S08-CA_454_RAW_DATA</v>
      </c>
      <c r="M12" t="s">
        <v>17</v>
      </c>
    </row>
    <row r="13" spans="1:13">
      <c r="A13" s="19" t="s">
        <v>75</v>
      </c>
      <c r="B13" t="s">
        <v>2025</v>
      </c>
      <c r="C13">
        <v>208</v>
      </c>
      <c r="D13" t="s">
        <v>1807</v>
      </c>
      <c r="E13" t="s">
        <v>1806</v>
      </c>
      <c r="F13">
        <v>202</v>
      </c>
      <c r="G13" t="s">
        <v>2022</v>
      </c>
      <c r="H13" t="s">
        <v>2027</v>
      </c>
      <c r="I13" t="s">
        <v>2026</v>
      </c>
      <c r="J13" t="s">
        <v>2026</v>
      </c>
      <c r="K13" t="s">
        <v>2465</v>
      </c>
      <c r="L13" t="str">
        <f t="shared" si="0"/>
        <v>S08-CA_454_RAW_DATA</v>
      </c>
      <c r="M13" t="s">
        <v>17</v>
      </c>
    </row>
    <row r="14" spans="1:13">
      <c r="A14" s="19" t="s">
        <v>76</v>
      </c>
      <c r="B14" t="s">
        <v>2025</v>
      </c>
      <c r="C14">
        <v>207</v>
      </c>
      <c r="D14" t="s">
        <v>1804</v>
      </c>
      <c r="E14" t="s">
        <v>1803</v>
      </c>
      <c r="F14">
        <v>202</v>
      </c>
      <c r="G14" t="s">
        <v>2022</v>
      </c>
      <c r="H14" t="s">
        <v>2027</v>
      </c>
      <c r="I14" t="s">
        <v>2026</v>
      </c>
      <c r="J14" t="s">
        <v>2026</v>
      </c>
      <c r="K14" t="s">
        <v>2465</v>
      </c>
      <c r="L14" t="str">
        <f t="shared" si="0"/>
        <v>S08-CA_454_RAW_DATA</v>
      </c>
      <c r="M14" t="s">
        <v>17</v>
      </c>
    </row>
    <row r="15" spans="1:13">
      <c r="A15" s="19" t="s">
        <v>242</v>
      </c>
      <c r="B15" t="s">
        <v>2025</v>
      </c>
      <c r="C15">
        <v>202</v>
      </c>
      <c r="D15" t="s">
        <v>2331</v>
      </c>
      <c r="E15" t="s">
        <v>2330</v>
      </c>
      <c r="F15">
        <v>202</v>
      </c>
      <c r="G15" t="s">
        <v>2022</v>
      </c>
      <c r="H15" t="s">
        <v>2027</v>
      </c>
      <c r="I15" t="s">
        <v>2026</v>
      </c>
      <c r="J15" t="s">
        <v>2026</v>
      </c>
      <c r="K15" t="s">
        <v>2465</v>
      </c>
      <c r="L15" t="str">
        <f t="shared" si="0"/>
        <v>S08-CA_454_RAW_DATA</v>
      </c>
      <c r="M15" t="s">
        <v>17</v>
      </c>
    </row>
    <row r="16" spans="1:13">
      <c r="A16" s="19" t="s">
        <v>242</v>
      </c>
      <c r="B16" t="s">
        <v>2025</v>
      </c>
      <c r="C16">
        <v>206</v>
      </c>
      <c r="D16" t="s">
        <v>1747</v>
      </c>
      <c r="E16" t="s">
        <v>1746</v>
      </c>
      <c r="F16">
        <v>202</v>
      </c>
      <c r="G16" t="s">
        <v>2022</v>
      </c>
      <c r="H16" t="s">
        <v>2027</v>
      </c>
      <c r="I16" t="s">
        <v>2026</v>
      </c>
      <c r="J16" t="s">
        <v>2026</v>
      </c>
      <c r="K16" t="s">
        <v>2465</v>
      </c>
      <c r="L16" t="str">
        <f t="shared" si="0"/>
        <v>S08-CA_454_RAW_DATA</v>
      </c>
      <c r="M16" t="s">
        <v>17</v>
      </c>
    </row>
    <row r="17" spans="1:13">
      <c r="A17" s="19" t="s">
        <v>242</v>
      </c>
      <c r="B17" t="s">
        <v>2025</v>
      </c>
      <c r="C17">
        <v>202</v>
      </c>
      <c r="D17" t="s">
        <v>2331</v>
      </c>
      <c r="E17" t="s">
        <v>2330</v>
      </c>
      <c r="F17">
        <v>202</v>
      </c>
      <c r="G17" t="s">
        <v>2022</v>
      </c>
      <c r="H17" t="s">
        <v>2027</v>
      </c>
      <c r="I17" t="s">
        <v>1813</v>
      </c>
      <c r="J17" t="s">
        <v>1813</v>
      </c>
      <c r="K17" t="s">
        <v>2465</v>
      </c>
      <c r="L17" t="str">
        <f t="shared" si="0"/>
        <v>S07-CA_454_RAW_DATA</v>
      </c>
      <c r="M17" t="s">
        <v>17</v>
      </c>
    </row>
    <row r="18" spans="1:13">
      <c r="A18" s="19" t="s">
        <v>243</v>
      </c>
      <c r="B18" t="s">
        <v>2025</v>
      </c>
      <c r="C18">
        <v>206</v>
      </c>
      <c r="D18" t="s">
        <v>1747</v>
      </c>
      <c r="E18" t="s">
        <v>1746</v>
      </c>
      <c r="F18">
        <v>202</v>
      </c>
      <c r="G18" t="s">
        <v>2022</v>
      </c>
      <c r="H18" t="s">
        <v>2027</v>
      </c>
      <c r="I18" t="s">
        <v>1813</v>
      </c>
      <c r="J18" t="s">
        <v>1813</v>
      </c>
      <c r="K18" t="s">
        <v>2465</v>
      </c>
      <c r="L18" t="str">
        <f t="shared" si="0"/>
        <v>S07-CA_454_RAW_DATA</v>
      </c>
      <c r="M18" t="s">
        <v>17</v>
      </c>
    </row>
    <row r="19" spans="1:13">
      <c r="A19" s="19" t="s">
        <v>244</v>
      </c>
      <c r="B19" t="s">
        <v>2025</v>
      </c>
      <c r="C19">
        <v>207</v>
      </c>
      <c r="D19" t="s">
        <v>1804</v>
      </c>
      <c r="E19" t="s">
        <v>1803</v>
      </c>
      <c r="F19">
        <v>202</v>
      </c>
      <c r="G19" t="s">
        <v>2022</v>
      </c>
      <c r="H19" t="s">
        <v>2027</v>
      </c>
      <c r="I19" t="s">
        <v>1813</v>
      </c>
      <c r="J19" t="s">
        <v>1813</v>
      </c>
      <c r="K19" t="s">
        <v>2465</v>
      </c>
      <c r="L19" t="str">
        <f t="shared" si="0"/>
        <v>S07-CA_454_RAW_DATA</v>
      </c>
      <c r="M19" t="s">
        <v>17</v>
      </c>
    </row>
    <row r="20" spans="1:13">
      <c r="A20" s="19" t="s">
        <v>245</v>
      </c>
      <c r="B20" t="s">
        <v>2025</v>
      </c>
      <c r="C20">
        <v>208</v>
      </c>
      <c r="D20" t="s">
        <v>1807</v>
      </c>
      <c r="E20" t="s">
        <v>1806</v>
      </c>
      <c r="F20">
        <v>202</v>
      </c>
      <c r="G20" t="s">
        <v>2022</v>
      </c>
      <c r="H20" t="s">
        <v>2027</v>
      </c>
      <c r="I20" t="s">
        <v>1813</v>
      </c>
      <c r="J20" t="s">
        <v>1813</v>
      </c>
      <c r="K20" t="s">
        <v>2465</v>
      </c>
      <c r="L20" t="str">
        <f t="shared" si="0"/>
        <v>S07-CA_454_RAW_DATA</v>
      </c>
      <c r="M20" t="s">
        <v>17</v>
      </c>
    </row>
    <row r="21" spans="1:13">
      <c r="A21" s="19" t="s">
        <v>246</v>
      </c>
      <c r="B21" t="s">
        <v>2025</v>
      </c>
      <c r="C21">
        <v>209</v>
      </c>
      <c r="D21" t="s">
        <v>1810</v>
      </c>
      <c r="E21" t="s">
        <v>1809</v>
      </c>
      <c r="F21">
        <v>202</v>
      </c>
      <c r="G21" t="s">
        <v>2022</v>
      </c>
      <c r="H21" t="s">
        <v>2027</v>
      </c>
      <c r="I21" t="s">
        <v>1813</v>
      </c>
      <c r="J21" t="s">
        <v>1813</v>
      </c>
      <c r="K21" t="s">
        <v>2465</v>
      </c>
      <c r="L21" t="str">
        <f t="shared" si="0"/>
        <v>S07-CA_454_RAW_DATA</v>
      </c>
      <c r="M21" t="s">
        <v>17</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E36"/>
  <sheetViews>
    <sheetView workbookViewId="0">
      <selection activeCell="D39" sqref="D39"/>
    </sheetView>
  </sheetViews>
  <sheetFormatPr baseColWidth="12" defaultRowHeight="17"/>
  <cols>
    <col min="1" max="1" width="18.75" bestFit="1" customWidth="1"/>
    <col min="2" max="2" width="17.75" bestFit="1" customWidth="1"/>
    <col min="3" max="3" width="16.875" bestFit="1" customWidth="1"/>
    <col min="4" max="4" width="58.125" bestFit="1" customWidth="1"/>
    <col min="5" max="5" width="23.5" bestFit="1" customWidth="1"/>
  </cols>
  <sheetData>
    <row r="1" spans="1:5">
      <c r="A1" t="s">
        <v>162</v>
      </c>
      <c r="B1" t="s">
        <v>59</v>
      </c>
      <c r="C1" t="s">
        <v>171</v>
      </c>
      <c r="D1" t="s">
        <v>518</v>
      </c>
      <c r="E1" t="s">
        <v>1309</v>
      </c>
    </row>
    <row r="2" spans="1:5">
      <c r="A2" t="s">
        <v>163</v>
      </c>
      <c r="B2" t="s">
        <v>138</v>
      </c>
      <c r="C2" t="s">
        <v>172</v>
      </c>
      <c r="D2" t="s">
        <v>15</v>
      </c>
      <c r="E2" t="s">
        <v>2208</v>
      </c>
    </row>
    <row r="3" spans="1:5">
      <c r="A3" t="s">
        <v>164</v>
      </c>
      <c r="B3" t="s">
        <v>138</v>
      </c>
      <c r="C3" t="s">
        <v>173</v>
      </c>
      <c r="D3" t="s">
        <v>15</v>
      </c>
      <c r="E3" t="s">
        <v>2385</v>
      </c>
    </row>
    <row r="4" spans="1:5">
      <c r="A4" t="s">
        <v>165</v>
      </c>
      <c r="B4" t="s">
        <v>138</v>
      </c>
      <c r="C4" t="s">
        <v>174</v>
      </c>
      <c r="D4" t="s">
        <v>15</v>
      </c>
      <c r="E4" t="s">
        <v>2078</v>
      </c>
    </row>
    <row r="5" spans="1:5">
      <c r="A5" t="s">
        <v>166</v>
      </c>
      <c r="B5" t="s">
        <v>138</v>
      </c>
      <c r="C5" t="s">
        <v>175</v>
      </c>
      <c r="D5" t="s">
        <v>15</v>
      </c>
      <c r="E5" t="s">
        <v>2071</v>
      </c>
    </row>
    <row r="6" spans="1:5">
      <c r="A6" t="s">
        <v>167</v>
      </c>
      <c r="B6" t="s">
        <v>138</v>
      </c>
      <c r="C6" t="s">
        <v>176</v>
      </c>
      <c r="D6" t="s">
        <v>15</v>
      </c>
      <c r="E6" t="s">
        <v>1959</v>
      </c>
    </row>
    <row r="7" spans="1:5">
      <c r="A7" t="s">
        <v>168</v>
      </c>
      <c r="B7" t="s">
        <v>138</v>
      </c>
      <c r="C7" t="s">
        <v>91</v>
      </c>
      <c r="D7" t="s">
        <v>15</v>
      </c>
      <c r="E7" t="s">
        <v>1958</v>
      </c>
    </row>
    <row r="8" spans="1:5">
      <c r="A8" t="s">
        <v>168</v>
      </c>
      <c r="B8" t="s">
        <v>138</v>
      </c>
      <c r="C8" t="s">
        <v>91</v>
      </c>
      <c r="D8" t="s">
        <v>15</v>
      </c>
      <c r="E8" t="s">
        <v>1954</v>
      </c>
    </row>
    <row r="9" spans="1:5">
      <c r="A9" t="s">
        <v>168</v>
      </c>
      <c r="B9" t="s">
        <v>138</v>
      </c>
      <c r="C9" t="s">
        <v>91</v>
      </c>
      <c r="D9" t="s">
        <v>15</v>
      </c>
      <c r="E9" t="s">
        <v>1953</v>
      </c>
    </row>
    <row r="10" spans="1:5">
      <c r="A10" t="s">
        <v>168</v>
      </c>
      <c r="B10" t="s">
        <v>138</v>
      </c>
      <c r="C10" t="s">
        <v>91</v>
      </c>
      <c r="D10" t="s">
        <v>15</v>
      </c>
      <c r="E10" t="s">
        <v>1952</v>
      </c>
    </row>
    <row r="11" spans="1:5">
      <c r="A11" t="s">
        <v>168</v>
      </c>
      <c r="B11" t="s">
        <v>138</v>
      </c>
      <c r="C11" t="s">
        <v>91</v>
      </c>
      <c r="D11" t="s">
        <v>15</v>
      </c>
      <c r="E11" t="s">
        <v>1818</v>
      </c>
    </row>
    <row r="12" spans="1:5">
      <c r="A12" t="s">
        <v>170</v>
      </c>
      <c r="B12" t="s">
        <v>138</v>
      </c>
      <c r="C12" t="s">
        <v>92</v>
      </c>
      <c r="D12" t="s">
        <v>15</v>
      </c>
      <c r="E12" t="s">
        <v>1817</v>
      </c>
    </row>
    <row r="13" spans="1:5">
      <c r="A13" t="s">
        <v>170</v>
      </c>
      <c r="B13" t="s">
        <v>138</v>
      </c>
      <c r="C13" t="s">
        <v>240</v>
      </c>
      <c r="D13" t="s">
        <v>15</v>
      </c>
      <c r="E13" t="s">
        <v>1816</v>
      </c>
    </row>
    <row r="14" spans="1:5">
      <c r="A14" t="s">
        <v>170</v>
      </c>
      <c r="B14" t="s">
        <v>138</v>
      </c>
      <c r="C14" t="s">
        <v>92</v>
      </c>
      <c r="D14" t="s">
        <v>15</v>
      </c>
      <c r="E14" t="s">
        <v>1815</v>
      </c>
    </row>
    <row r="15" spans="1:5">
      <c r="A15" t="s">
        <v>170</v>
      </c>
      <c r="B15" t="s">
        <v>138</v>
      </c>
      <c r="C15" t="s">
        <v>92</v>
      </c>
      <c r="D15" t="s">
        <v>15</v>
      </c>
      <c r="E15" t="s">
        <v>1814</v>
      </c>
    </row>
    <row r="16" spans="1:5">
      <c r="A16" t="s">
        <v>170</v>
      </c>
      <c r="B16" t="s">
        <v>138</v>
      </c>
      <c r="C16" t="s">
        <v>92</v>
      </c>
      <c r="D16" t="s">
        <v>15</v>
      </c>
      <c r="E16" t="s">
        <v>1812</v>
      </c>
    </row>
    <row r="17" spans="1:5">
      <c r="A17" t="s">
        <v>163</v>
      </c>
      <c r="B17" t="s">
        <v>716</v>
      </c>
      <c r="C17" t="s">
        <v>94</v>
      </c>
      <c r="D17" t="s">
        <v>13</v>
      </c>
      <c r="E17" t="s">
        <v>93</v>
      </c>
    </row>
    <row r="18" spans="1:5">
      <c r="A18" t="s">
        <v>164</v>
      </c>
      <c r="B18" t="s">
        <v>716</v>
      </c>
      <c r="C18" t="s">
        <v>95</v>
      </c>
      <c r="D18" t="s">
        <v>13</v>
      </c>
      <c r="E18" t="s">
        <v>93</v>
      </c>
    </row>
    <row r="19" spans="1:5">
      <c r="A19" t="s">
        <v>165</v>
      </c>
      <c r="B19" t="s">
        <v>716</v>
      </c>
      <c r="C19" t="s">
        <v>96</v>
      </c>
      <c r="D19" t="s">
        <v>13</v>
      </c>
      <c r="E19" t="s">
        <v>93</v>
      </c>
    </row>
    <row r="20" spans="1:5">
      <c r="A20" t="s">
        <v>166</v>
      </c>
      <c r="B20" t="s">
        <v>716</v>
      </c>
      <c r="C20" t="s">
        <v>97</v>
      </c>
      <c r="D20" t="s">
        <v>13</v>
      </c>
      <c r="E20" t="s">
        <v>93</v>
      </c>
    </row>
    <row r="21" spans="1:5">
      <c r="A21" t="s">
        <v>167</v>
      </c>
      <c r="B21" t="s">
        <v>716</v>
      </c>
      <c r="C21" t="s">
        <v>139</v>
      </c>
      <c r="D21" t="s">
        <v>13</v>
      </c>
      <c r="E21" t="s">
        <v>93</v>
      </c>
    </row>
    <row r="22" spans="1:5">
      <c r="A22" t="s">
        <v>168</v>
      </c>
      <c r="B22" t="s">
        <v>716</v>
      </c>
      <c r="C22" t="s">
        <v>140</v>
      </c>
      <c r="D22" t="s">
        <v>13</v>
      </c>
      <c r="E22" t="s">
        <v>93</v>
      </c>
    </row>
    <row r="23" spans="1:5">
      <c r="A23" t="s">
        <v>168</v>
      </c>
      <c r="B23" t="s">
        <v>716</v>
      </c>
      <c r="C23" t="s">
        <v>141</v>
      </c>
      <c r="D23" t="s">
        <v>13</v>
      </c>
      <c r="E23" t="s">
        <v>93</v>
      </c>
    </row>
    <row r="24" spans="1:5">
      <c r="A24" t="s">
        <v>168</v>
      </c>
      <c r="B24" t="s">
        <v>716</v>
      </c>
      <c r="C24" t="s">
        <v>142</v>
      </c>
      <c r="D24" t="s">
        <v>13</v>
      </c>
      <c r="E24" t="s">
        <v>93</v>
      </c>
    </row>
    <row r="25" spans="1:5">
      <c r="A25" t="s">
        <v>168</v>
      </c>
      <c r="B25" t="s">
        <v>716</v>
      </c>
      <c r="C25" t="s">
        <v>143</v>
      </c>
      <c r="D25" t="s">
        <v>13</v>
      </c>
      <c r="E25" t="s">
        <v>93</v>
      </c>
    </row>
    <row r="26" spans="1:5">
      <c r="A26" t="s">
        <v>168</v>
      </c>
      <c r="B26" t="s">
        <v>716</v>
      </c>
      <c r="C26" t="s">
        <v>144</v>
      </c>
      <c r="D26" t="s">
        <v>13</v>
      </c>
      <c r="E26" t="s">
        <v>93</v>
      </c>
    </row>
    <row r="27" spans="1:5">
      <c r="A27" t="s">
        <v>169</v>
      </c>
      <c r="B27" t="s">
        <v>716</v>
      </c>
      <c r="C27" t="s">
        <v>145</v>
      </c>
      <c r="D27" t="s">
        <v>13</v>
      </c>
      <c r="E27" t="s">
        <v>93</v>
      </c>
    </row>
    <row r="28" spans="1:5">
      <c r="A28" t="s">
        <v>169</v>
      </c>
      <c r="B28" t="s">
        <v>716</v>
      </c>
      <c r="C28" t="s">
        <v>68</v>
      </c>
      <c r="D28" t="s">
        <v>13</v>
      </c>
      <c r="E28" t="s">
        <v>93</v>
      </c>
    </row>
    <row r="29" spans="1:5">
      <c r="A29" t="s">
        <v>169</v>
      </c>
      <c r="B29" t="s">
        <v>716</v>
      </c>
      <c r="C29" t="s">
        <v>86</v>
      </c>
      <c r="D29" t="s">
        <v>13</v>
      </c>
      <c r="E29" t="s">
        <v>93</v>
      </c>
    </row>
    <row r="30" spans="1:5">
      <c r="A30" t="s">
        <v>169</v>
      </c>
      <c r="B30" t="s">
        <v>716</v>
      </c>
      <c r="C30" t="s">
        <v>87</v>
      </c>
      <c r="D30" t="s">
        <v>13</v>
      </c>
      <c r="E30" t="s">
        <v>93</v>
      </c>
    </row>
    <row r="31" spans="1:5">
      <c r="A31" t="s">
        <v>169</v>
      </c>
      <c r="B31" t="s">
        <v>716</v>
      </c>
      <c r="C31" t="s">
        <v>88</v>
      </c>
      <c r="D31" t="s">
        <v>13</v>
      </c>
      <c r="E31" t="s">
        <v>93</v>
      </c>
    </row>
    <row r="32" spans="1:5">
      <c r="A32" t="s">
        <v>170</v>
      </c>
      <c r="B32" t="s">
        <v>716</v>
      </c>
      <c r="C32" t="s">
        <v>89</v>
      </c>
      <c r="D32" t="s">
        <v>13</v>
      </c>
      <c r="E32" t="s">
        <v>93</v>
      </c>
    </row>
    <row r="33" spans="1:5">
      <c r="A33" t="s">
        <v>170</v>
      </c>
      <c r="B33" t="s">
        <v>716</v>
      </c>
      <c r="C33" t="s">
        <v>90</v>
      </c>
      <c r="D33" t="s">
        <v>13</v>
      </c>
      <c r="E33" t="s">
        <v>93</v>
      </c>
    </row>
    <row r="34" spans="1:5">
      <c r="A34" t="s">
        <v>170</v>
      </c>
      <c r="B34" t="s">
        <v>716</v>
      </c>
      <c r="C34" t="s">
        <v>237</v>
      </c>
      <c r="D34" t="s">
        <v>13</v>
      </c>
      <c r="E34" t="s">
        <v>93</v>
      </c>
    </row>
    <row r="35" spans="1:5">
      <c r="A35" t="s">
        <v>170</v>
      </c>
      <c r="B35" t="s">
        <v>716</v>
      </c>
      <c r="C35" t="s">
        <v>238</v>
      </c>
      <c r="D35" t="s">
        <v>13</v>
      </c>
      <c r="E35" t="s">
        <v>93</v>
      </c>
    </row>
    <row r="36" spans="1:5">
      <c r="A36" t="s">
        <v>170</v>
      </c>
      <c r="B36" t="s">
        <v>716</v>
      </c>
      <c r="C36" t="s">
        <v>239</v>
      </c>
      <c r="D36" t="s">
        <v>13</v>
      </c>
      <c r="E36" t="s">
        <v>93</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W11"/>
  <sheetViews>
    <sheetView topLeftCell="S1" workbookViewId="0">
      <selection activeCell="W1" sqref="W1"/>
    </sheetView>
  </sheetViews>
  <sheetFormatPr baseColWidth="12" defaultRowHeight="17"/>
  <cols>
    <col min="2" max="2" width="17.625" customWidth="1"/>
    <col min="3" max="3" width="19.375" customWidth="1"/>
    <col min="4" max="4" width="20.625" customWidth="1"/>
    <col min="5" max="5" width="23.875" customWidth="1"/>
    <col min="6" max="6" width="28" customWidth="1"/>
    <col min="7" max="7" width="19" customWidth="1"/>
    <col min="8" max="8" width="21.375" customWidth="1"/>
    <col min="9" max="9" width="26.5" customWidth="1"/>
    <col min="10" max="10" width="13" customWidth="1"/>
    <col min="11" max="11" width="9.75" customWidth="1"/>
    <col min="12" max="12" width="45" customWidth="1"/>
    <col min="13" max="13" width="14.125" customWidth="1"/>
    <col min="14" max="14" width="15.875" customWidth="1"/>
    <col min="15" max="15" width="18.125" customWidth="1"/>
    <col min="16" max="16" width="15.875" customWidth="1"/>
    <col min="17" max="17" width="23.125" customWidth="1"/>
    <col min="18" max="18" width="46.5" customWidth="1"/>
    <col min="19" max="19" width="24.25" customWidth="1"/>
    <col min="20" max="20" width="53.625" customWidth="1"/>
    <col min="21" max="21" width="19" customWidth="1"/>
    <col min="22" max="22" width="13.5" customWidth="1"/>
    <col min="23" max="23" width="26.375" customWidth="1"/>
  </cols>
  <sheetData>
    <row r="1" spans="1:23">
      <c r="A1" t="s">
        <v>550</v>
      </c>
      <c r="B1" t="s">
        <v>1026</v>
      </c>
      <c r="C1" t="s">
        <v>1027</v>
      </c>
      <c r="D1" t="s">
        <v>1028</v>
      </c>
      <c r="E1" t="s">
        <v>1029</v>
      </c>
      <c r="F1" t="s">
        <v>1030</v>
      </c>
      <c r="G1" t="s">
        <v>1031</v>
      </c>
      <c r="H1" t="s">
        <v>1032</v>
      </c>
      <c r="I1" t="s">
        <v>1047</v>
      </c>
      <c r="J1" t="s">
        <v>2448</v>
      </c>
      <c r="K1" t="s">
        <v>549</v>
      </c>
      <c r="L1" t="s">
        <v>1049</v>
      </c>
      <c r="M1" t="s">
        <v>2448</v>
      </c>
      <c r="N1" t="s">
        <v>934</v>
      </c>
      <c r="O1" t="s">
        <v>2448</v>
      </c>
      <c r="P1" t="s">
        <v>934</v>
      </c>
      <c r="Q1" t="s">
        <v>549</v>
      </c>
      <c r="R1" t="s">
        <v>1038</v>
      </c>
      <c r="S1" t="s">
        <v>1970</v>
      </c>
      <c r="T1" t="s">
        <v>1321</v>
      </c>
      <c r="U1" t="s">
        <v>2448</v>
      </c>
      <c r="V1" t="s">
        <v>2448</v>
      </c>
      <c r="W1" t="s">
        <v>1316</v>
      </c>
    </row>
    <row r="2" spans="1:23">
      <c r="A2" t="s">
        <v>2447</v>
      </c>
      <c r="B2">
        <v>237</v>
      </c>
      <c r="C2" t="s">
        <v>1033</v>
      </c>
      <c r="D2">
        <v>357</v>
      </c>
      <c r="E2" t="s">
        <v>1034</v>
      </c>
      <c r="F2" t="s">
        <v>1035</v>
      </c>
      <c r="G2">
        <v>99</v>
      </c>
      <c r="H2" t="s">
        <v>1036</v>
      </c>
      <c r="I2" t="s">
        <v>1051</v>
      </c>
      <c r="J2" t="s">
        <v>2446</v>
      </c>
      <c r="K2" t="s">
        <v>2376</v>
      </c>
      <c r="L2" t="s">
        <v>2335</v>
      </c>
      <c r="M2" t="s">
        <v>939</v>
      </c>
      <c r="N2">
        <v>96</v>
      </c>
      <c r="O2" t="s">
        <v>2375</v>
      </c>
      <c r="P2">
        <v>0</v>
      </c>
      <c r="Q2" t="s">
        <v>2565</v>
      </c>
      <c r="R2" t="s">
        <v>2379</v>
      </c>
      <c r="S2" s="18">
        <v>35068</v>
      </c>
      <c r="T2" t="s">
        <v>1035</v>
      </c>
      <c r="U2" t="s">
        <v>2372</v>
      </c>
      <c r="V2" t="s">
        <v>1182</v>
      </c>
      <c r="W2" t="str">
        <f t="shared" ref="W2:W11" si="0">CONCATENATE(Q2,".RNA")</f>
        <v>UQ1_RIKEN_PMA_96h.RNA</v>
      </c>
    </row>
    <row r="3" spans="1:23">
      <c r="A3" t="str">
        <f t="shared" ref="A3:A11" si="1">A2</f>
        <v>F4-THP1</v>
      </c>
      <c r="B3">
        <v>237</v>
      </c>
      <c r="C3" t="s">
        <v>1033</v>
      </c>
      <c r="D3">
        <v>357</v>
      </c>
      <c r="E3" t="s">
        <v>1034</v>
      </c>
      <c r="F3" t="s">
        <v>1035</v>
      </c>
      <c r="G3">
        <v>99</v>
      </c>
      <c r="H3" t="s">
        <v>1036</v>
      </c>
      <c r="I3" t="s">
        <v>1051</v>
      </c>
      <c r="J3" t="str">
        <f t="shared" ref="J3:J11" si="2">J2</f>
        <v>THP1_CULTIVATE</v>
      </c>
      <c r="K3" t="s">
        <v>2376</v>
      </c>
      <c r="L3" t="s">
        <v>2335</v>
      </c>
      <c r="M3" t="s">
        <v>939</v>
      </c>
      <c r="N3">
        <v>96</v>
      </c>
      <c r="O3" t="s">
        <v>2375</v>
      </c>
      <c r="P3">
        <v>1</v>
      </c>
      <c r="Q3" t="s">
        <v>2374</v>
      </c>
      <c r="R3" t="s">
        <v>2373</v>
      </c>
      <c r="S3" s="18">
        <v>35064.041666666664</v>
      </c>
      <c r="T3" t="s">
        <v>1035</v>
      </c>
      <c r="U3" t="s">
        <v>2372</v>
      </c>
      <c r="V3" t="s">
        <v>1182</v>
      </c>
      <c r="W3" t="str">
        <f t="shared" si="0"/>
        <v>UQ1_RIKEN_PMA_96h_LPS_1h.RNA</v>
      </c>
    </row>
    <row r="4" spans="1:23">
      <c r="A4" t="str">
        <f t="shared" si="1"/>
        <v>F4-THP1</v>
      </c>
      <c r="B4">
        <v>237</v>
      </c>
      <c r="C4" t="s">
        <v>1033</v>
      </c>
      <c r="D4">
        <v>357</v>
      </c>
      <c r="E4" t="s">
        <v>1034</v>
      </c>
      <c r="F4" t="s">
        <v>1035</v>
      </c>
      <c r="G4">
        <v>99</v>
      </c>
      <c r="H4" t="s">
        <v>1036</v>
      </c>
      <c r="I4" t="s">
        <v>1051</v>
      </c>
      <c r="J4" t="str">
        <f t="shared" si="2"/>
        <v>THP1_CULTIVATE</v>
      </c>
      <c r="K4" t="s">
        <v>2336</v>
      </c>
      <c r="L4" t="s">
        <v>2335</v>
      </c>
      <c r="M4" t="s">
        <v>2334</v>
      </c>
      <c r="N4">
        <v>96</v>
      </c>
      <c r="O4" t="s">
        <v>2491</v>
      </c>
      <c r="P4">
        <v>2</v>
      </c>
      <c r="Q4" t="s">
        <v>2369</v>
      </c>
      <c r="R4" t="s">
        <v>1190</v>
      </c>
      <c r="S4" s="18">
        <v>35064.083333333336</v>
      </c>
      <c r="T4" t="s">
        <v>1035</v>
      </c>
      <c r="U4" t="s">
        <v>2517</v>
      </c>
      <c r="V4" t="s">
        <v>1182</v>
      </c>
      <c r="W4" t="str">
        <f t="shared" si="0"/>
        <v>UQ1_RIKEN_PMA_96h_LPS_2h.RNA</v>
      </c>
    </row>
    <row r="5" spans="1:23">
      <c r="A5" t="str">
        <f t="shared" si="1"/>
        <v>F4-THP1</v>
      </c>
      <c r="B5">
        <v>237</v>
      </c>
      <c r="C5" t="s">
        <v>1033</v>
      </c>
      <c r="D5">
        <v>357</v>
      </c>
      <c r="E5" t="s">
        <v>1034</v>
      </c>
      <c r="F5" t="s">
        <v>1035</v>
      </c>
      <c r="G5">
        <v>99</v>
      </c>
      <c r="H5" t="s">
        <v>1036</v>
      </c>
      <c r="I5" t="s">
        <v>1051</v>
      </c>
      <c r="J5" t="str">
        <f t="shared" si="2"/>
        <v>THP1_CULTIVATE</v>
      </c>
      <c r="K5" t="s">
        <v>2336</v>
      </c>
      <c r="L5" t="s">
        <v>2335</v>
      </c>
      <c r="M5" t="s">
        <v>2334</v>
      </c>
      <c r="N5">
        <v>96</v>
      </c>
      <c r="O5" t="s">
        <v>2491</v>
      </c>
      <c r="P5">
        <v>3</v>
      </c>
      <c r="Q5" t="s">
        <v>2366</v>
      </c>
      <c r="R5" t="s">
        <v>2365</v>
      </c>
      <c r="S5" s="18">
        <v>35064.125</v>
      </c>
      <c r="T5" t="s">
        <v>1035</v>
      </c>
      <c r="U5" t="s">
        <v>2517</v>
      </c>
      <c r="V5" t="s">
        <v>1182</v>
      </c>
      <c r="W5" t="str">
        <f t="shared" si="0"/>
        <v>UQ1_RIKEN_PMA_96h_LPS_3h.RNA</v>
      </c>
    </row>
    <row r="6" spans="1:23">
      <c r="A6" t="str">
        <f t="shared" si="1"/>
        <v>F4-THP1</v>
      </c>
      <c r="B6">
        <v>237</v>
      </c>
      <c r="C6" t="s">
        <v>1033</v>
      </c>
      <c r="D6">
        <v>357</v>
      </c>
      <c r="E6" t="s">
        <v>1034</v>
      </c>
      <c r="F6" t="s">
        <v>1035</v>
      </c>
      <c r="G6">
        <v>99</v>
      </c>
      <c r="H6" t="s">
        <v>1036</v>
      </c>
      <c r="I6" t="s">
        <v>1051</v>
      </c>
      <c r="J6" t="str">
        <f t="shared" si="2"/>
        <v>THP1_CULTIVATE</v>
      </c>
      <c r="K6" t="s">
        <v>2336</v>
      </c>
      <c r="L6" t="s">
        <v>2335</v>
      </c>
      <c r="M6" t="s">
        <v>2334</v>
      </c>
      <c r="N6">
        <v>96</v>
      </c>
      <c r="O6" t="s">
        <v>2491</v>
      </c>
      <c r="P6">
        <v>4</v>
      </c>
      <c r="Q6" t="s">
        <v>2362</v>
      </c>
      <c r="R6" t="s">
        <v>1285</v>
      </c>
      <c r="S6" s="18">
        <v>35064.166666666664</v>
      </c>
      <c r="T6" t="s">
        <v>1035</v>
      </c>
      <c r="U6" t="s">
        <v>2517</v>
      </c>
      <c r="V6" t="s">
        <v>1182</v>
      </c>
      <c r="W6" t="str">
        <f t="shared" si="0"/>
        <v>UQ1_RIKEN_PMA_96h_LPS_4h.RNA</v>
      </c>
    </row>
    <row r="7" spans="1:23">
      <c r="A7" t="str">
        <f t="shared" si="1"/>
        <v>F4-THP1</v>
      </c>
      <c r="B7">
        <v>237</v>
      </c>
      <c r="C7" t="s">
        <v>1033</v>
      </c>
      <c r="D7">
        <v>357</v>
      </c>
      <c r="E7" t="s">
        <v>1034</v>
      </c>
      <c r="F7" t="s">
        <v>1035</v>
      </c>
      <c r="G7">
        <v>99</v>
      </c>
      <c r="H7" t="s">
        <v>1036</v>
      </c>
      <c r="I7" t="s">
        <v>1051</v>
      </c>
      <c r="J7" t="str">
        <f t="shared" si="2"/>
        <v>THP1_CULTIVATE</v>
      </c>
      <c r="K7" t="s">
        <v>2336</v>
      </c>
      <c r="L7" t="s">
        <v>2335</v>
      </c>
      <c r="M7" t="s">
        <v>2334</v>
      </c>
      <c r="N7">
        <v>96</v>
      </c>
      <c r="O7" t="s">
        <v>2491</v>
      </c>
      <c r="P7">
        <v>8</v>
      </c>
      <c r="Q7" t="s">
        <v>2358</v>
      </c>
      <c r="R7" t="s">
        <v>2357</v>
      </c>
      <c r="S7" s="18">
        <v>35064.333333333336</v>
      </c>
      <c r="T7" t="s">
        <v>1035</v>
      </c>
      <c r="U7" t="s">
        <v>2517</v>
      </c>
      <c r="V7" t="s">
        <v>1182</v>
      </c>
      <c r="W7" t="str">
        <f t="shared" si="0"/>
        <v>UQ1_RIKEN_PMA_96h_LPS_8h.RNA</v>
      </c>
    </row>
    <row r="8" spans="1:23">
      <c r="A8" t="str">
        <f t="shared" si="1"/>
        <v>F4-THP1</v>
      </c>
      <c r="B8">
        <v>237</v>
      </c>
      <c r="C8" t="s">
        <v>1033</v>
      </c>
      <c r="D8">
        <v>357</v>
      </c>
      <c r="E8" t="s">
        <v>1034</v>
      </c>
      <c r="F8" t="s">
        <v>1035</v>
      </c>
      <c r="G8">
        <v>99</v>
      </c>
      <c r="H8" t="s">
        <v>1036</v>
      </c>
      <c r="I8" t="s">
        <v>1051</v>
      </c>
      <c r="J8" t="str">
        <f t="shared" si="2"/>
        <v>THP1_CULTIVATE</v>
      </c>
      <c r="K8" t="s">
        <v>2336</v>
      </c>
      <c r="L8" t="s">
        <v>2335</v>
      </c>
      <c r="M8" t="s">
        <v>2334</v>
      </c>
      <c r="N8">
        <v>96</v>
      </c>
      <c r="O8" t="s">
        <v>2491</v>
      </c>
      <c r="P8">
        <v>8</v>
      </c>
      <c r="Q8" t="s">
        <v>2358</v>
      </c>
      <c r="R8" t="s">
        <v>2357</v>
      </c>
      <c r="S8" s="18">
        <v>35064.333333333336</v>
      </c>
      <c r="T8" t="s">
        <v>1035</v>
      </c>
      <c r="U8" t="s">
        <v>2517</v>
      </c>
      <c r="V8" t="s">
        <v>1182</v>
      </c>
      <c r="W8" t="str">
        <f t="shared" si="0"/>
        <v>UQ1_RIKEN_PMA_96h_LPS_8h.RNA</v>
      </c>
    </row>
    <row r="9" spans="1:23">
      <c r="A9" t="str">
        <f t="shared" si="1"/>
        <v>F4-THP1</v>
      </c>
      <c r="B9">
        <v>237</v>
      </c>
      <c r="C9" t="s">
        <v>1033</v>
      </c>
      <c r="D9">
        <v>357</v>
      </c>
      <c r="E9" t="s">
        <v>1034</v>
      </c>
      <c r="F9" t="s">
        <v>1035</v>
      </c>
      <c r="G9">
        <v>99</v>
      </c>
      <c r="H9" t="s">
        <v>1036</v>
      </c>
      <c r="I9" t="s">
        <v>1051</v>
      </c>
      <c r="J9" t="str">
        <f t="shared" si="2"/>
        <v>THP1_CULTIVATE</v>
      </c>
      <c r="K9" t="s">
        <v>2336</v>
      </c>
      <c r="L9" t="s">
        <v>2335</v>
      </c>
      <c r="M9" t="s">
        <v>2334</v>
      </c>
      <c r="N9">
        <v>96</v>
      </c>
      <c r="O9" t="s">
        <v>2491</v>
      </c>
      <c r="P9">
        <v>12</v>
      </c>
      <c r="Q9" t="s">
        <v>2500</v>
      </c>
      <c r="R9" t="s">
        <v>1128</v>
      </c>
      <c r="S9" s="18">
        <v>35064.5</v>
      </c>
      <c r="T9" t="s">
        <v>1035</v>
      </c>
      <c r="U9" t="s">
        <v>2517</v>
      </c>
      <c r="V9" t="s">
        <v>1182</v>
      </c>
      <c r="W9" t="str">
        <f t="shared" si="0"/>
        <v>UQ1_RIKEN_PMA_96h_LPS_12.RNA</v>
      </c>
    </row>
    <row r="10" spans="1:23">
      <c r="A10" t="str">
        <f t="shared" si="1"/>
        <v>F4-THP1</v>
      </c>
      <c r="B10">
        <v>237</v>
      </c>
      <c r="C10" t="s">
        <v>1033</v>
      </c>
      <c r="D10">
        <v>357</v>
      </c>
      <c r="E10" t="s">
        <v>1034</v>
      </c>
      <c r="F10" t="s">
        <v>1035</v>
      </c>
      <c r="G10">
        <v>99</v>
      </c>
      <c r="H10" t="s">
        <v>1036</v>
      </c>
      <c r="I10" t="s">
        <v>1051</v>
      </c>
      <c r="J10" t="str">
        <f t="shared" si="2"/>
        <v>THP1_CULTIVATE</v>
      </c>
      <c r="K10" t="s">
        <v>2336</v>
      </c>
      <c r="L10" t="s">
        <v>2335</v>
      </c>
      <c r="M10" t="s">
        <v>2334</v>
      </c>
      <c r="N10">
        <v>96</v>
      </c>
      <c r="O10" t="s">
        <v>2491</v>
      </c>
      <c r="P10">
        <v>18</v>
      </c>
      <c r="Q10" t="s">
        <v>2497</v>
      </c>
      <c r="R10" t="s">
        <v>2496</v>
      </c>
      <c r="S10" s="18">
        <v>35064.75</v>
      </c>
      <c r="T10" t="s">
        <v>1035</v>
      </c>
      <c r="U10" t="s">
        <v>2517</v>
      </c>
      <c r="V10" t="s">
        <v>1182</v>
      </c>
      <c r="W10" t="str">
        <f t="shared" si="0"/>
        <v>UQ1_RIKEN_PMA_96h_LPS_18h.RNA</v>
      </c>
    </row>
    <row r="11" spans="1:23">
      <c r="A11" t="str">
        <f t="shared" si="1"/>
        <v>F4-THP1</v>
      </c>
      <c r="B11">
        <v>237</v>
      </c>
      <c r="C11" t="s">
        <v>1033</v>
      </c>
      <c r="D11">
        <v>357</v>
      </c>
      <c r="E11" t="s">
        <v>1034</v>
      </c>
      <c r="F11" t="s">
        <v>1035</v>
      </c>
      <c r="G11">
        <v>99</v>
      </c>
      <c r="H11" t="s">
        <v>1036</v>
      </c>
      <c r="I11" t="s">
        <v>1051</v>
      </c>
      <c r="J11" t="str">
        <f t="shared" si="2"/>
        <v>THP1_CULTIVATE</v>
      </c>
      <c r="K11" t="s">
        <v>2336</v>
      </c>
      <c r="L11" t="s">
        <v>2335</v>
      </c>
      <c r="M11" t="s">
        <v>2334</v>
      </c>
      <c r="N11">
        <v>96</v>
      </c>
      <c r="O11" t="s">
        <v>2491</v>
      </c>
      <c r="P11">
        <v>24</v>
      </c>
      <c r="Q11" t="s">
        <v>2518</v>
      </c>
      <c r="R11" t="s">
        <v>1178</v>
      </c>
      <c r="S11" s="18">
        <v>35065</v>
      </c>
      <c r="T11" t="s">
        <v>1035</v>
      </c>
      <c r="U11" t="s">
        <v>2517</v>
      </c>
      <c r="V11" t="s">
        <v>1182</v>
      </c>
      <c r="W11" t="str">
        <f t="shared" si="0"/>
        <v>UQ1_RIKEN_PMA_96h_LPS_24h.RNA</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J11"/>
  <sheetViews>
    <sheetView workbookViewId="0">
      <selection activeCell="A9" sqref="A9"/>
    </sheetView>
  </sheetViews>
  <sheetFormatPr baseColWidth="12" defaultRowHeight="17"/>
  <cols>
    <col min="1" max="1" width="26.375" customWidth="1"/>
    <col min="2" max="2" width="18.125" customWidth="1"/>
    <col min="3" max="3" width="21.375" style="19" customWidth="1"/>
    <col min="4" max="4" width="12.375" customWidth="1"/>
    <col min="5" max="5" width="20.125" customWidth="1"/>
    <col min="6" max="6" width="17.625" customWidth="1"/>
    <col min="7" max="7" width="19.5" customWidth="1"/>
    <col min="8" max="8" width="15.5" customWidth="1"/>
    <col min="9" max="9" width="18" customWidth="1"/>
    <col min="10" max="10" width="27.125" customWidth="1"/>
  </cols>
  <sheetData>
    <row r="1" spans="1:10">
      <c r="A1" t="s">
        <v>1316</v>
      </c>
      <c r="B1" t="s">
        <v>1315</v>
      </c>
      <c r="C1" s="19" t="s">
        <v>1040</v>
      </c>
      <c r="D1" t="s">
        <v>2448</v>
      </c>
      <c r="E1" t="s">
        <v>2463</v>
      </c>
      <c r="F1" t="s">
        <v>1314</v>
      </c>
      <c r="G1" t="s">
        <v>1319</v>
      </c>
      <c r="H1" t="s">
        <v>1318</v>
      </c>
      <c r="I1" t="s">
        <v>1331</v>
      </c>
      <c r="J1" t="s">
        <v>509</v>
      </c>
    </row>
    <row r="2" spans="1:10">
      <c r="A2" t="s">
        <v>2462</v>
      </c>
      <c r="B2" t="s">
        <v>2378</v>
      </c>
      <c r="C2" s="19">
        <v>2131</v>
      </c>
      <c r="D2" t="s">
        <v>2451</v>
      </c>
      <c r="E2" t="s">
        <v>2450</v>
      </c>
      <c r="F2">
        <v>101</v>
      </c>
      <c r="G2" t="s">
        <v>1188</v>
      </c>
      <c r="H2">
        <v>101</v>
      </c>
      <c r="I2" t="s">
        <v>1505</v>
      </c>
      <c r="J2" t="s">
        <v>2457</v>
      </c>
    </row>
    <row r="3" spans="1:10">
      <c r="A3" t="s">
        <v>2461</v>
      </c>
      <c r="B3" t="s">
        <v>2371</v>
      </c>
      <c r="C3" s="19">
        <v>2133</v>
      </c>
      <c r="D3" t="s">
        <v>2451</v>
      </c>
      <c r="E3" t="s">
        <v>2450</v>
      </c>
      <c r="F3">
        <v>102</v>
      </c>
      <c r="G3" t="s">
        <v>1209</v>
      </c>
      <c r="H3">
        <v>101</v>
      </c>
      <c r="I3" t="s">
        <v>1505</v>
      </c>
      <c r="J3" t="s">
        <v>2457</v>
      </c>
    </row>
    <row r="4" spans="1:10">
      <c r="A4" t="s">
        <v>2460</v>
      </c>
      <c r="B4" t="s">
        <v>2368</v>
      </c>
      <c r="C4" s="19">
        <v>2134</v>
      </c>
      <c r="D4" t="s">
        <v>2451</v>
      </c>
      <c r="E4" t="s">
        <v>2450</v>
      </c>
      <c r="F4">
        <v>103</v>
      </c>
      <c r="G4" t="s">
        <v>1180</v>
      </c>
      <c r="H4">
        <v>101</v>
      </c>
      <c r="I4" t="s">
        <v>1505</v>
      </c>
      <c r="J4" t="s">
        <v>2457</v>
      </c>
    </row>
    <row r="5" spans="1:10">
      <c r="A5" t="s">
        <v>2459</v>
      </c>
      <c r="B5" t="s">
        <v>2364</v>
      </c>
      <c r="C5" s="19">
        <v>2135</v>
      </c>
      <c r="D5" t="s">
        <v>2451</v>
      </c>
      <c r="E5" t="s">
        <v>2450</v>
      </c>
      <c r="F5">
        <v>104</v>
      </c>
      <c r="G5" t="s">
        <v>1189</v>
      </c>
      <c r="H5">
        <v>101</v>
      </c>
      <c r="I5" t="s">
        <v>1505</v>
      </c>
      <c r="J5" t="s">
        <v>2457</v>
      </c>
    </row>
    <row r="6" spans="1:10">
      <c r="A6" t="s">
        <v>2458</v>
      </c>
      <c r="B6" t="s">
        <v>2361</v>
      </c>
      <c r="C6" s="19">
        <v>2136</v>
      </c>
      <c r="D6" t="s">
        <v>2451</v>
      </c>
      <c r="E6" t="s">
        <v>2450</v>
      </c>
      <c r="F6">
        <v>105</v>
      </c>
      <c r="G6" t="s">
        <v>1282</v>
      </c>
      <c r="H6">
        <v>101</v>
      </c>
      <c r="I6" t="s">
        <v>1505</v>
      </c>
      <c r="J6" t="s">
        <v>2457</v>
      </c>
    </row>
    <row r="7" spans="1:10">
      <c r="A7" t="s">
        <v>2456</v>
      </c>
      <c r="B7" t="s">
        <v>2501</v>
      </c>
      <c r="C7" s="19">
        <v>2138</v>
      </c>
      <c r="D7" t="s">
        <v>2451</v>
      </c>
      <c r="E7" t="s">
        <v>2450</v>
      </c>
      <c r="F7">
        <v>107</v>
      </c>
      <c r="G7" t="s">
        <v>1129</v>
      </c>
      <c r="H7">
        <v>101</v>
      </c>
      <c r="I7" t="s">
        <v>1505</v>
      </c>
      <c r="J7" t="s">
        <v>2457</v>
      </c>
    </row>
    <row r="8" spans="1:10">
      <c r="A8" t="s">
        <v>2456</v>
      </c>
      <c r="B8" t="s">
        <v>2501</v>
      </c>
      <c r="C8" s="19">
        <v>2138</v>
      </c>
      <c r="D8" t="s">
        <v>2451</v>
      </c>
      <c r="E8" t="s">
        <v>2450</v>
      </c>
      <c r="F8">
        <v>107</v>
      </c>
      <c r="G8" t="s">
        <v>1129</v>
      </c>
      <c r="H8">
        <v>101</v>
      </c>
      <c r="I8" t="s">
        <v>1505</v>
      </c>
      <c r="J8" t="s">
        <v>2453</v>
      </c>
    </row>
    <row r="9" spans="1:10">
      <c r="A9" t="s">
        <v>2455</v>
      </c>
      <c r="B9" t="s">
        <v>2499</v>
      </c>
      <c r="C9" s="19">
        <v>2140</v>
      </c>
      <c r="D9" t="s">
        <v>2451</v>
      </c>
      <c r="E9" t="s">
        <v>2450</v>
      </c>
      <c r="F9">
        <v>108</v>
      </c>
      <c r="G9" t="s">
        <v>1427</v>
      </c>
      <c r="H9">
        <v>101</v>
      </c>
      <c r="I9" t="s">
        <v>1505</v>
      </c>
      <c r="J9" t="s">
        <v>2453</v>
      </c>
    </row>
    <row r="10" spans="1:10">
      <c r="A10" t="s">
        <v>2454</v>
      </c>
      <c r="B10" t="s">
        <v>2338</v>
      </c>
      <c r="C10" s="19">
        <v>2141</v>
      </c>
      <c r="D10" t="s">
        <v>2451</v>
      </c>
      <c r="E10" t="s">
        <v>2450</v>
      </c>
      <c r="F10">
        <v>109</v>
      </c>
      <c r="G10" t="s">
        <v>1426</v>
      </c>
      <c r="H10">
        <v>101</v>
      </c>
      <c r="I10" t="s">
        <v>1505</v>
      </c>
      <c r="J10" t="s">
        <v>2453</v>
      </c>
    </row>
    <row r="11" spans="1:10">
      <c r="A11" t="s">
        <v>2452</v>
      </c>
      <c r="B11" t="s">
        <v>2516</v>
      </c>
      <c r="C11" s="19">
        <v>2142</v>
      </c>
      <c r="D11" t="s">
        <v>2451</v>
      </c>
      <c r="E11" t="s">
        <v>2450</v>
      </c>
      <c r="F11">
        <v>110</v>
      </c>
      <c r="G11" t="s">
        <v>1350</v>
      </c>
      <c r="H11">
        <v>101</v>
      </c>
      <c r="I11" t="s">
        <v>1505</v>
      </c>
      <c r="J11" t="s">
        <v>2449</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G3"/>
  <sheetViews>
    <sheetView topLeftCell="C1" workbookViewId="0">
      <selection activeCell="G19" sqref="G19"/>
    </sheetView>
  </sheetViews>
  <sheetFormatPr baseColWidth="12" defaultRowHeight="17"/>
  <cols>
    <col min="1" max="1" width="26.25" customWidth="1"/>
    <col min="2" max="2" width="12.375" customWidth="1"/>
    <col min="3" max="3" width="9.75" customWidth="1"/>
    <col min="4" max="4" width="17.5" customWidth="1"/>
    <col min="5" max="5" width="9.125" customWidth="1"/>
    <col min="6" max="6" width="16.5" customWidth="1"/>
    <col min="7" max="7" width="53.25" customWidth="1"/>
  </cols>
  <sheetData>
    <row r="1" spans="1:7">
      <c r="A1" t="s">
        <v>509</v>
      </c>
      <c r="B1" s="2" t="s">
        <v>2448</v>
      </c>
      <c r="C1" t="s">
        <v>549</v>
      </c>
      <c r="D1" t="s">
        <v>1109</v>
      </c>
      <c r="E1" t="s">
        <v>2448</v>
      </c>
      <c r="F1" t="s">
        <v>2509</v>
      </c>
      <c r="G1" s="2" t="s">
        <v>518</v>
      </c>
    </row>
    <row r="2" spans="1:7">
      <c r="A2" t="s">
        <v>2457</v>
      </c>
      <c r="B2" t="s">
        <v>2468</v>
      </c>
      <c r="C2" t="s">
        <v>2508</v>
      </c>
      <c r="D2" t="s">
        <v>2507</v>
      </c>
      <c r="E2" t="s">
        <v>2506</v>
      </c>
      <c r="F2" t="s">
        <v>2505</v>
      </c>
      <c r="G2" t="s">
        <v>2686</v>
      </c>
    </row>
    <row r="3" spans="1:7">
      <c r="A3" t="s">
        <v>2453</v>
      </c>
      <c r="B3" t="s">
        <v>2468</v>
      </c>
      <c r="C3" t="s">
        <v>2467</v>
      </c>
      <c r="D3" t="s">
        <v>2466</v>
      </c>
      <c r="E3" t="s">
        <v>2465</v>
      </c>
      <c r="F3" t="s">
        <v>2464</v>
      </c>
      <c r="G3" t="s">
        <v>2687</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H21"/>
  <sheetViews>
    <sheetView topLeftCell="E1" workbookViewId="0">
      <selection activeCell="H22" sqref="H22"/>
    </sheetView>
  </sheetViews>
  <sheetFormatPr baseColWidth="12" defaultRowHeight="17"/>
  <cols>
    <col min="1" max="1" width="16.625" bestFit="1" customWidth="1"/>
    <col min="2" max="2" width="12.375" bestFit="1" customWidth="1"/>
    <col min="3" max="3" width="23.75" bestFit="1" customWidth="1"/>
    <col min="4" max="4" width="14.25" bestFit="1" customWidth="1"/>
    <col min="5" max="5" width="44.5" bestFit="1" customWidth="1"/>
    <col min="6" max="6" width="17.125" bestFit="1" customWidth="1"/>
    <col min="7" max="7" width="17.375" bestFit="1" customWidth="1"/>
    <col min="8" max="8" width="44.75" bestFit="1" customWidth="1"/>
  </cols>
  <sheetData>
    <row r="1" spans="1:8">
      <c r="A1" s="2" t="s">
        <v>724</v>
      </c>
      <c r="B1" s="2" t="s">
        <v>983</v>
      </c>
      <c r="C1" s="2" t="s">
        <v>2509</v>
      </c>
      <c r="D1" s="2" t="s">
        <v>1</v>
      </c>
      <c r="E1" s="2" t="s">
        <v>518</v>
      </c>
      <c r="F1" s="2" t="s">
        <v>2448</v>
      </c>
      <c r="G1" s="2" t="s">
        <v>2509</v>
      </c>
      <c r="H1" s="2" t="s">
        <v>200</v>
      </c>
    </row>
    <row r="2" spans="1:8">
      <c r="A2" s="19" t="s">
        <v>49</v>
      </c>
      <c r="B2" s="19" t="s">
        <v>201</v>
      </c>
      <c r="C2" s="19" t="str">
        <f>CONCATENATE(A2,".TFqRTPCR")</f>
        <v>RIKEN1_PMA_0h.RNA.TFqRTPCR</v>
      </c>
      <c r="D2" s="19" t="s">
        <v>2</v>
      </c>
      <c r="E2" s="19" t="s">
        <v>10</v>
      </c>
      <c r="F2" s="19" t="s">
        <v>50</v>
      </c>
      <c r="G2" t="s">
        <v>12</v>
      </c>
      <c r="H2" s="19" t="s">
        <v>18</v>
      </c>
    </row>
    <row r="3" spans="1:8">
      <c r="A3" s="19" t="s">
        <v>220</v>
      </c>
      <c r="B3" s="19" t="str">
        <f>B2</f>
        <v>TF-qRT-PCR</v>
      </c>
      <c r="C3" s="19" t="str">
        <f>CONCATENATE(A3,".TFqRTPCR")</f>
        <v>RIKEN1_PMA_1h.RNA.TFqRTPCR</v>
      </c>
      <c r="D3" s="19" t="s">
        <v>2</v>
      </c>
      <c r="E3" s="19" t="s">
        <v>10</v>
      </c>
      <c r="F3" s="19" t="s">
        <v>50</v>
      </c>
      <c r="G3" t="s">
        <v>12</v>
      </c>
      <c r="H3" s="19" t="str">
        <f>H2</f>
        <v>http://fantom.gsc.riken.jp/4/download/Tables/human/qRT-PCR/</v>
      </c>
    </row>
    <row r="4" spans="1:8">
      <c r="A4" s="19" t="s">
        <v>287</v>
      </c>
      <c r="B4" s="19" t="str">
        <f>B3</f>
        <v>TF-qRT-PCR</v>
      </c>
      <c r="C4" s="19" t="str">
        <f t="shared" ref="C4:C21" si="0">CONCATENATE(A4,".TFqRTPCR")</f>
        <v>RIKEN1_PMA_2h.RNA.TFqRTPCR</v>
      </c>
      <c r="D4" s="19" t="s">
        <v>2</v>
      </c>
      <c r="E4" s="19" t="s">
        <v>10</v>
      </c>
      <c r="F4" s="19" t="s">
        <v>50</v>
      </c>
      <c r="G4" t="s">
        <v>12</v>
      </c>
      <c r="H4" s="19" t="str">
        <f t="shared" ref="H4:H21" si="1">H3</f>
        <v>http://fantom.gsc.riken.jp/4/download/Tables/human/qRT-PCR/</v>
      </c>
    </row>
    <row r="5" spans="1:8">
      <c r="A5" s="19" t="s">
        <v>222</v>
      </c>
      <c r="B5" s="19" t="str">
        <f>B4</f>
        <v>TF-qRT-PCR</v>
      </c>
      <c r="C5" s="19" t="str">
        <f t="shared" si="0"/>
        <v>RIKEN1_PMA_4h.RNA.TFqRTPCR</v>
      </c>
      <c r="D5" s="19" t="s">
        <v>2</v>
      </c>
      <c r="E5" s="19" t="s">
        <v>10</v>
      </c>
      <c r="F5" s="19" t="s">
        <v>50</v>
      </c>
      <c r="G5" t="s">
        <v>12</v>
      </c>
      <c r="H5" s="19" t="str">
        <f t="shared" si="1"/>
        <v>http://fantom.gsc.riken.jp/4/download/Tables/human/qRT-PCR/</v>
      </c>
    </row>
    <row r="6" spans="1:8">
      <c r="A6" s="19" t="s">
        <v>288</v>
      </c>
      <c r="B6" s="19" t="str">
        <f>B5</f>
        <v>TF-qRT-PCR</v>
      </c>
      <c r="C6" s="19" t="str">
        <f t="shared" si="0"/>
        <v>RIKEN1_PMA_6h.RNA.TFqRTPCR</v>
      </c>
      <c r="D6" s="19" t="s">
        <v>2</v>
      </c>
      <c r="E6" s="19" t="s">
        <v>10</v>
      </c>
      <c r="F6" s="19" t="s">
        <v>50</v>
      </c>
      <c r="G6" t="s">
        <v>12</v>
      </c>
      <c r="H6" s="19" t="str">
        <f t="shared" si="1"/>
        <v>http://fantom.gsc.riken.jp/4/download/Tables/human/qRT-PCR/</v>
      </c>
    </row>
    <row r="7" spans="1:8">
      <c r="A7" s="19" t="s">
        <v>224</v>
      </c>
      <c r="B7" s="19" t="str">
        <f>B6</f>
        <v>TF-qRT-PCR</v>
      </c>
      <c r="C7" s="19" t="str">
        <f t="shared" si="0"/>
        <v>RIKEN1_PMA_12h.RNA.TFqRTPCR</v>
      </c>
      <c r="D7" s="19" t="s">
        <v>2</v>
      </c>
      <c r="E7" s="19" t="s">
        <v>10</v>
      </c>
      <c r="F7" s="19" t="s">
        <v>50</v>
      </c>
      <c r="G7" t="s">
        <v>12</v>
      </c>
      <c r="H7" s="19" t="str">
        <f t="shared" si="1"/>
        <v>http://fantom.gsc.riken.jp/4/download/Tables/human/qRT-PCR/</v>
      </c>
    </row>
    <row r="8" spans="1:8">
      <c r="A8" s="19" t="s">
        <v>423</v>
      </c>
      <c r="B8" s="19" t="str">
        <f t="shared" ref="B8:B15" si="2">B7</f>
        <v>TF-qRT-PCR</v>
      </c>
      <c r="C8" s="19" t="str">
        <f t="shared" si="0"/>
        <v>RIKEN1_PMA_24h.RNA.TFqRTPCR</v>
      </c>
      <c r="D8" s="19" t="s">
        <v>2</v>
      </c>
      <c r="E8" s="19" t="s">
        <v>10</v>
      </c>
      <c r="F8" s="19" t="s">
        <v>50</v>
      </c>
      <c r="G8" t="s">
        <v>12</v>
      </c>
      <c r="H8" s="19" t="str">
        <f t="shared" si="1"/>
        <v>http://fantom.gsc.riken.jp/4/download/Tables/human/qRT-PCR/</v>
      </c>
    </row>
    <row r="9" spans="1:8">
      <c r="A9" s="19" t="s">
        <v>289</v>
      </c>
      <c r="B9" s="19" t="str">
        <f t="shared" si="2"/>
        <v>TF-qRT-PCR</v>
      </c>
      <c r="C9" s="19" t="str">
        <f t="shared" si="0"/>
        <v>RIKEN1_PMA_48h.RNA.TFqRTPCR</v>
      </c>
      <c r="D9" s="19" t="s">
        <v>2</v>
      </c>
      <c r="E9" s="19" t="s">
        <v>10</v>
      </c>
      <c r="F9" s="19" t="s">
        <v>50</v>
      </c>
      <c r="G9" t="s">
        <v>12</v>
      </c>
      <c r="H9" s="19" t="str">
        <f t="shared" si="1"/>
        <v>http://fantom.gsc.riken.jp/4/download/Tables/human/qRT-PCR/</v>
      </c>
    </row>
    <row r="10" spans="1:8">
      <c r="A10" s="19" t="s">
        <v>290</v>
      </c>
      <c r="B10" s="19" t="str">
        <f t="shared" si="2"/>
        <v>TF-qRT-PCR</v>
      </c>
      <c r="C10" s="19" t="str">
        <f t="shared" si="0"/>
        <v>RIKEN1_PMA_72h.RNA.TFqRTPCR</v>
      </c>
      <c r="D10" s="19" t="s">
        <v>2</v>
      </c>
      <c r="E10" s="19" t="s">
        <v>10</v>
      </c>
      <c r="F10" s="19" t="s">
        <v>50</v>
      </c>
      <c r="G10" t="s">
        <v>12</v>
      </c>
      <c r="H10" s="19" t="str">
        <f t="shared" si="1"/>
        <v>http://fantom.gsc.riken.jp/4/download/Tables/human/qRT-PCR/</v>
      </c>
    </row>
    <row r="11" spans="1:8">
      <c r="A11" s="19" t="s">
        <v>442</v>
      </c>
      <c r="B11" s="19" t="str">
        <f t="shared" si="2"/>
        <v>TF-qRT-PCR</v>
      </c>
      <c r="C11" s="19" t="str">
        <f t="shared" si="0"/>
        <v>RIKEN1_PMA_96h.RNA.TFqRTPCR</v>
      </c>
      <c r="D11" s="19" t="s">
        <v>2</v>
      </c>
      <c r="E11" s="19" t="s">
        <v>10</v>
      </c>
      <c r="F11" s="19" t="s">
        <v>50</v>
      </c>
      <c r="G11" t="s">
        <v>12</v>
      </c>
      <c r="H11" s="19" t="str">
        <f t="shared" si="1"/>
        <v>http://fantom.gsc.riken.jp/4/download/Tables/human/qRT-PCR/</v>
      </c>
    </row>
    <row r="12" spans="1:8">
      <c r="A12" s="19" t="s">
        <v>430</v>
      </c>
      <c r="B12" s="19" t="str">
        <f t="shared" si="2"/>
        <v>TF-qRT-PCR</v>
      </c>
      <c r="C12" s="19" t="str">
        <f t="shared" si="0"/>
        <v>RIKEN3_PMA_0h.RNA.TFqRTPCR</v>
      </c>
      <c r="D12" s="19" t="s">
        <v>2</v>
      </c>
      <c r="E12" s="19" t="s">
        <v>10</v>
      </c>
      <c r="F12" s="19" t="s">
        <v>50</v>
      </c>
      <c r="G12" t="s">
        <v>12</v>
      </c>
      <c r="H12" s="19" t="str">
        <f t="shared" si="1"/>
        <v>http://fantom.gsc.riken.jp/4/download/Tables/human/qRT-PCR/</v>
      </c>
    </row>
    <row r="13" spans="1:8">
      <c r="A13" s="19" t="s">
        <v>432</v>
      </c>
      <c r="B13" s="19" t="str">
        <f t="shared" si="2"/>
        <v>TF-qRT-PCR</v>
      </c>
      <c r="C13" s="19" t="str">
        <f t="shared" si="0"/>
        <v>RIKEN3_PMA_1h.RNA.TFqRTPCR</v>
      </c>
      <c r="D13" s="19" t="s">
        <v>2</v>
      </c>
      <c r="E13" s="19" t="s">
        <v>10</v>
      </c>
      <c r="F13" s="19" t="s">
        <v>50</v>
      </c>
      <c r="G13" t="s">
        <v>12</v>
      </c>
      <c r="H13" s="19" t="str">
        <f t="shared" si="1"/>
        <v>http://fantom.gsc.riken.jp/4/download/Tables/human/qRT-PCR/</v>
      </c>
    </row>
    <row r="14" spans="1:8">
      <c r="A14" s="19" t="s">
        <v>291</v>
      </c>
      <c r="B14" s="19" t="str">
        <f t="shared" si="2"/>
        <v>TF-qRT-PCR</v>
      </c>
      <c r="C14" s="19" t="str">
        <f t="shared" si="0"/>
        <v>RIKEN3_PMA_2h.RNA.TFqRTPCR</v>
      </c>
      <c r="D14" s="19" t="s">
        <v>2</v>
      </c>
      <c r="E14" s="19" t="s">
        <v>10</v>
      </c>
      <c r="F14" s="19" t="s">
        <v>50</v>
      </c>
      <c r="G14" t="s">
        <v>12</v>
      </c>
      <c r="H14" s="19" t="str">
        <f t="shared" si="1"/>
        <v>http://fantom.gsc.riken.jp/4/download/Tables/human/qRT-PCR/</v>
      </c>
    </row>
    <row r="15" spans="1:8">
      <c r="A15" s="19" t="s">
        <v>194</v>
      </c>
      <c r="B15" s="19" t="str">
        <f t="shared" si="2"/>
        <v>TF-qRT-PCR</v>
      </c>
      <c r="C15" s="19" t="str">
        <f>CONCATENATE(A15,".TFqRTPCR")</f>
        <v>RIKEN3_PMA_4h.RNA.TFqRTPCR</v>
      </c>
      <c r="D15" s="19" t="s">
        <v>2</v>
      </c>
      <c r="E15" s="19" t="s">
        <v>10</v>
      </c>
      <c r="F15" s="19" t="s">
        <v>50</v>
      </c>
      <c r="G15" t="s">
        <v>12</v>
      </c>
      <c r="H15" s="19" t="str">
        <f t="shared" si="1"/>
        <v>http://fantom.gsc.riken.jp/4/download/Tables/human/qRT-PCR/</v>
      </c>
    </row>
    <row r="16" spans="1:8">
      <c r="A16" s="19" t="s">
        <v>184</v>
      </c>
      <c r="B16" s="19" t="str">
        <f t="shared" ref="B16:B21" si="3">B2</f>
        <v>TF-qRT-PCR</v>
      </c>
      <c r="C16" s="19" t="str">
        <f t="shared" si="0"/>
        <v>RIKEN3_PMA_6h.RNA.TFqRTPCR</v>
      </c>
      <c r="D16" s="19" t="s">
        <v>2</v>
      </c>
      <c r="E16" s="19" t="s">
        <v>10</v>
      </c>
      <c r="F16" s="19" t="s">
        <v>50</v>
      </c>
      <c r="G16" t="s">
        <v>12</v>
      </c>
      <c r="H16" s="19" t="str">
        <f t="shared" si="1"/>
        <v>http://fantom.gsc.riken.jp/4/download/Tables/human/qRT-PCR/</v>
      </c>
    </row>
    <row r="17" spans="1:8">
      <c r="A17" s="19" t="s">
        <v>196</v>
      </c>
      <c r="B17" s="19" t="str">
        <f t="shared" si="3"/>
        <v>TF-qRT-PCR</v>
      </c>
      <c r="C17" s="19" t="str">
        <f t="shared" si="0"/>
        <v>RIKEN3_PMA_12h.RNA.TFqRTPCR</v>
      </c>
      <c r="D17" s="19" t="s">
        <v>2</v>
      </c>
      <c r="E17" s="19" t="s">
        <v>10</v>
      </c>
      <c r="F17" s="19" t="s">
        <v>50</v>
      </c>
      <c r="G17" t="s">
        <v>12</v>
      </c>
      <c r="H17" s="19" t="str">
        <f t="shared" si="1"/>
        <v>http://fantom.gsc.riken.jp/4/download/Tables/human/qRT-PCR/</v>
      </c>
    </row>
    <row r="18" spans="1:8">
      <c r="A18" s="19" t="s">
        <v>437</v>
      </c>
      <c r="B18" s="19" t="str">
        <f t="shared" si="3"/>
        <v>TF-qRT-PCR</v>
      </c>
      <c r="C18" s="19" t="str">
        <f t="shared" si="0"/>
        <v>RIKEN3_PMA_24h.RNA.TFqRTPCR</v>
      </c>
      <c r="D18" s="19" t="s">
        <v>2</v>
      </c>
      <c r="E18" s="19" t="s">
        <v>10</v>
      </c>
      <c r="F18" s="19" t="s">
        <v>50</v>
      </c>
      <c r="G18" t="s">
        <v>12</v>
      </c>
      <c r="H18" s="19" t="str">
        <f t="shared" si="1"/>
        <v>http://fantom.gsc.riken.jp/4/download/Tables/human/qRT-PCR/</v>
      </c>
    </row>
    <row r="19" spans="1:8">
      <c r="A19" s="19" t="s">
        <v>185</v>
      </c>
      <c r="B19" s="19" t="str">
        <f t="shared" si="3"/>
        <v>TF-qRT-PCR</v>
      </c>
      <c r="C19" s="19" t="str">
        <f t="shared" si="0"/>
        <v>RIKEN3_PMA_48h.RNA.TFqRTPCR</v>
      </c>
      <c r="D19" s="19" t="s">
        <v>2</v>
      </c>
      <c r="E19" s="19" t="s">
        <v>10</v>
      </c>
      <c r="F19" s="19" t="s">
        <v>50</v>
      </c>
      <c r="G19" t="s">
        <v>12</v>
      </c>
      <c r="H19" s="19" t="str">
        <f t="shared" si="1"/>
        <v>http://fantom.gsc.riken.jp/4/download/Tables/human/qRT-PCR/</v>
      </c>
    </row>
    <row r="20" spans="1:8">
      <c r="A20" s="19" t="s">
        <v>186</v>
      </c>
      <c r="B20" s="19" t="str">
        <f t="shared" si="3"/>
        <v>TF-qRT-PCR</v>
      </c>
      <c r="C20" s="19" t="str">
        <f t="shared" si="0"/>
        <v>RIKEN3_PMA_72h.RNA.TFqRTPCR</v>
      </c>
      <c r="D20" s="19" t="s">
        <v>2</v>
      </c>
      <c r="E20" s="19" t="s">
        <v>10</v>
      </c>
      <c r="F20" s="19" t="s">
        <v>50</v>
      </c>
      <c r="G20" t="s">
        <v>12</v>
      </c>
      <c r="H20" s="19" t="str">
        <f t="shared" si="1"/>
        <v>http://fantom.gsc.riken.jp/4/download/Tables/human/qRT-PCR/</v>
      </c>
    </row>
    <row r="21" spans="1:8">
      <c r="A21" s="19" t="s">
        <v>439</v>
      </c>
      <c r="B21" s="19" t="str">
        <f t="shared" si="3"/>
        <v>TF-qRT-PCR</v>
      </c>
      <c r="C21" s="19" t="str">
        <f t="shared" si="0"/>
        <v>RIKEN3_PMA_96h.RNA.TFqRTPCR</v>
      </c>
      <c r="D21" s="19" t="s">
        <v>2</v>
      </c>
      <c r="E21" s="19" t="s">
        <v>10</v>
      </c>
      <c r="F21" s="19" t="s">
        <v>50</v>
      </c>
      <c r="G21" t="s">
        <v>12</v>
      </c>
      <c r="H21" s="19" t="str">
        <f t="shared" si="1"/>
        <v>http://fantom.gsc.riken.jp/4/download/Tables/human/qRT-PCR/</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K11"/>
  <sheetViews>
    <sheetView topLeftCell="G1" workbookViewId="0">
      <selection activeCell="J11" sqref="J11"/>
    </sheetView>
  </sheetViews>
  <sheetFormatPr baseColWidth="12" defaultRowHeight="17"/>
  <cols>
    <col min="1" max="1" width="16.5" customWidth="1"/>
    <col min="2" max="2" width="13.375" customWidth="1"/>
    <col min="3" max="3" width="18.25" customWidth="1"/>
    <col min="4" max="4" width="14.75" customWidth="1"/>
    <col min="5" max="5" width="22.625" bestFit="1" customWidth="1"/>
    <col min="6" max="6" width="56.25" customWidth="1"/>
    <col min="7" max="7" width="23.625" customWidth="1"/>
    <col min="10" max="10" width="12.75" customWidth="1"/>
    <col min="11" max="11" width="54.25" customWidth="1"/>
  </cols>
  <sheetData>
    <row r="1" spans="1:11">
      <c r="A1" t="s">
        <v>2509</v>
      </c>
      <c r="B1" t="s">
        <v>2448</v>
      </c>
      <c r="C1" t="s">
        <v>2564</v>
      </c>
      <c r="D1" t="s">
        <v>147</v>
      </c>
      <c r="E1" t="s">
        <v>2445</v>
      </c>
      <c r="F1" t="s">
        <v>518</v>
      </c>
      <c r="G1" t="s">
        <v>2563</v>
      </c>
      <c r="H1" t="s">
        <v>2448</v>
      </c>
      <c r="I1" t="s">
        <v>2562</v>
      </c>
      <c r="J1" t="s">
        <v>147</v>
      </c>
      <c r="K1" t="s">
        <v>518</v>
      </c>
    </row>
    <row r="2" spans="1:11">
      <c r="A2" t="s">
        <v>2505</v>
      </c>
      <c r="B2" t="s">
        <v>716</v>
      </c>
      <c r="C2" t="s">
        <v>2561</v>
      </c>
      <c r="D2" t="s">
        <v>2688</v>
      </c>
      <c r="E2" t="s">
        <v>2566</v>
      </c>
      <c r="F2" t="s">
        <v>14</v>
      </c>
      <c r="G2" t="s">
        <v>2377</v>
      </c>
      <c r="H2" t="s">
        <v>2418</v>
      </c>
      <c r="I2" t="s">
        <v>2417</v>
      </c>
      <c r="J2" t="str">
        <f>SUBSTITUTE(D2,"_tag_counts","_mapping")</f>
        <v>h91_mapping</v>
      </c>
      <c r="K2" t="str">
        <f t="shared" ref="K2:K11" si="0">CONCATENATE("http://fantom.gsc.riken.jp/4/download/Tables/human/CAGE/",J2)</f>
        <v>http://fantom.gsc.riken.jp/4/download/Tables/human/CAGE/h91_mapping</v>
      </c>
    </row>
    <row r="3" spans="1:11">
      <c r="A3" t="s">
        <v>2505</v>
      </c>
      <c r="B3" t="s">
        <v>716</v>
      </c>
      <c r="C3" t="s">
        <v>2560</v>
      </c>
      <c r="D3" t="s">
        <v>2688</v>
      </c>
      <c r="E3" t="s">
        <v>2567</v>
      </c>
      <c r="F3" t="s">
        <v>14</v>
      </c>
      <c r="G3" t="s">
        <v>2370</v>
      </c>
      <c r="H3" t="s">
        <v>2418</v>
      </c>
      <c r="I3" t="s">
        <v>2417</v>
      </c>
      <c r="J3" t="str">
        <f t="shared" ref="J3:J11" si="1">SUBSTITUTE(D3,"_tag_counts","_mapping")</f>
        <v>h91_mapping</v>
      </c>
      <c r="K3" t="str">
        <f t="shared" si="0"/>
        <v>http://fantom.gsc.riken.jp/4/download/Tables/human/CAGE/h91_mapping</v>
      </c>
    </row>
    <row r="4" spans="1:11">
      <c r="A4" t="s">
        <v>2505</v>
      </c>
      <c r="B4" t="s">
        <v>716</v>
      </c>
      <c r="C4" t="s">
        <v>2425</v>
      </c>
      <c r="D4" t="s">
        <v>2688</v>
      </c>
      <c r="E4" t="s">
        <v>2568</v>
      </c>
      <c r="F4" t="s">
        <v>14</v>
      </c>
      <c r="G4" t="s">
        <v>2367</v>
      </c>
      <c r="H4" t="s">
        <v>2418</v>
      </c>
      <c r="I4" t="s">
        <v>2417</v>
      </c>
      <c r="J4" t="str">
        <f t="shared" si="1"/>
        <v>h91_mapping</v>
      </c>
      <c r="K4" t="str">
        <f t="shared" si="0"/>
        <v>http://fantom.gsc.riken.jp/4/download/Tables/human/CAGE/h91_mapping</v>
      </c>
    </row>
    <row r="5" spans="1:11">
      <c r="A5" t="s">
        <v>2505</v>
      </c>
      <c r="B5" t="s">
        <v>716</v>
      </c>
      <c r="C5" t="s">
        <v>2424</v>
      </c>
      <c r="D5" t="s">
        <v>2688</v>
      </c>
      <c r="E5" t="s">
        <v>2569</v>
      </c>
      <c r="F5" t="s">
        <v>14</v>
      </c>
      <c r="G5" t="s">
        <v>2363</v>
      </c>
      <c r="H5" t="s">
        <v>2418</v>
      </c>
      <c r="I5" t="s">
        <v>2417</v>
      </c>
      <c r="J5" t="str">
        <f t="shared" si="1"/>
        <v>h91_mapping</v>
      </c>
      <c r="K5" t="str">
        <f t="shared" si="0"/>
        <v>http://fantom.gsc.riken.jp/4/download/Tables/human/CAGE/h91_mapping</v>
      </c>
    </row>
    <row r="6" spans="1:11">
      <c r="A6" t="s">
        <v>2505</v>
      </c>
      <c r="B6" t="s">
        <v>716</v>
      </c>
      <c r="C6" t="s">
        <v>2423</v>
      </c>
      <c r="D6" t="s">
        <v>2688</v>
      </c>
      <c r="E6" t="s">
        <v>2570</v>
      </c>
      <c r="F6" t="s">
        <v>14</v>
      </c>
      <c r="G6" t="s">
        <v>2360</v>
      </c>
      <c r="H6" t="s">
        <v>2418</v>
      </c>
      <c r="I6" t="s">
        <v>2417</v>
      </c>
      <c r="J6" t="str">
        <f t="shared" si="1"/>
        <v>h91_mapping</v>
      </c>
      <c r="K6" t="str">
        <f t="shared" si="0"/>
        <v>http://fantom.gsc.riken.jp/4/download/Tables/human/CAGE/h91_mapping</v>
      </c>
    </row>
    <row r="7" spans="1:11">
      <c r="A7" t="s">
        <v>2505</v>
      </c>
      <c r="B7" t="s">
        <v>716</v>
      </c>
      <c r="C7" t="s">
        <v>2422</v>
      </c>
      <c r="D7" t="s">
        <v>2688</v>
      </c>
      <c r="E7" t="s">
        <v>2441</v>
      </c>
      <c r="F7" t="s">
        <v>14</v>
      </c>
      <c r="G7" t="s">
        <v>2359</v>
      </c>
      <c r="H7" t="s">
        <v>2418</v>
      </c>
      <c r="I7" t="s">
        <v>2417</v>
      </c>
      <c r="J7" t="str">
        <f t="shared" si="1"/>
        <v>h91_mapping</v>
      </c>
      <c r="K7" t="str">
        <f t="shared" si="0"/>
        <v>http://fantom.gsc.riken.jp/4/download/Tables/human/CAGE/h91_mapping</v>
      </c>
    </row>
    <row r="8" spans="1:11">
      <c r="A8" t="s">
        <v>2416</v>
      </c>
      <c r="B8" t="s">
        <v>716</v>
      </c>
      <c r="C8" t="s">
        <v>2421</v>
      </c>
      <c r="D8" t="s">
        <v>2522</v>
      </c>
      <c r="E8" t="s">
        <v>2441</v>
      </c>
      <c r="F8" t="s">
        <v>14</v>
      </c>
      <c r="G8" t="s">
        <v>1035</v>
      </c>
      <c r="H8" t="s">
        <v>2418</v>
      </c>
      <c r="I8" t="s">
        <v>2417</v>
      </c>
      <c r="J8" t="str">
        <f t="shared" si="1"/>
        <v>h92_mapping</v>
      </c>
      <c r="K8" t="str">
        <f t="shared" si="0"/>
        <v>http://fantom.gsc.riken.jp/4/download/Tables/human/CAGE/h92_mapping</v>
      </c>
    </row>
    <row r="9" spans="1:11">
      <c r="A9" t="s">
        <v>2416</v>
      </c>
      <c r="B9" t="s">
        <v>716</v>
      </c>
      <c r="C9" t="s">
        <v>2420</v>
      </c>
      <c r="D9" t="s">
        <v>2522</v>
      </c>
      <c r="E9" t="s">
        <v>2442</v>
      </c>
      <c r="F9" t="s">
        <v>14</v>
      </c>
      <c r="G9" t="s">
        <v>2498</v>
      </c>
      <c r="H9" t="s">
        <v>2418</v>
      </c>
      <c r="I9" t="s">
        <v>2417</v>
      </c>
      <c r="J9" t="str">
        <f t="shared" si="1"/>
        <v>h92_mapping</v>
      </c>
      <c r="K9" t="str">
        <f t="shared" si="0"/>
        <v>http://fantom.gsc.riken.jp/4/download/Tables/human/CAGE/h92_mapping</v>
      </c>
    </row>
    <row r="10" spans="1:11">
      <c r="A10" t="s">
        <v>2416</v>
      </c>
      <c r="B10" t="s">
        <v>716</v>
      </c>
      <c r="C10" t="s">
        <v>2419</v>
      </c>
      <c r="D10" t="s">
        <v>2522</v>
      </c>
      <c r="E10" t="s">
        <v>2443</v>
      </c>
      <c r="F10" t="s">
        <v>14</v>
      </c>
      <c r="G10" t="s">
        <v>2337</v>
      </c>
      <c r="H10" t="s">
        <v>2418</v>
      </c>
      <c r="I10" t="s">
        <v>2417</v>
      </c>
      <c r="J10" t="str">
        <f t="shared" si="1"/>
        <v>h92_mapping</v>
      </c>
      <c r="K10" t="str">
        <f t="shared" si="0"/>
        <v>http://fantom.gsc.riken.jp/4/download/Tables/human/CAGE/h92_mapping</v>
      </c>
    </row>
    <row r="11" spans="1:11">
      <c r="A11" t="s">
        <v>2416</v>
      </c>
      <c r="B11" t="s">
        <v>716</v>
      </c>
      <c r="C11" t="s">
        <v>2512</v>
      </c>
      <c r="D11" t="s">
        <v>2522</v>
      </c>
      <c r="E11" t="s">
        <v>2444</v>
      </c>
      <c r="F11" t="s">
        <v>14</v>
      </c>
      <c r="G11" t="s">
        <v>2515</v>
      </c>
      <c r="H11" t="s">
        <v>2511</v>
      </c>
      <c r="I11" t="s">
        <v>2510</v>
      </c>
      <c r="J11" t="str">
        <f t="shared" si="1"/>
        <v>h92_mapping</v>
      </c>
      <c r="K11" t="str">
        <f t="shared" si="0"/>
        <v>http://fantom.gsc.riken.jp/4/download/Tables/human/CAGE/h92_mapping</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L3"/>
  <sheetViews>
    <sheetView workbookViewId="0">
      <selection activeCell="A3" sqref="A3"/>
    </sheetView>
  </sheetViews>
  <sheetFormatPr baseColWidth="12" defaultRowHeight="17"/>
  <cols>
    <col min="1" max="1" width="20.125" bestFit="1" customWidth="1"/>
    <col min="2" max="2" width="48.375" bestFit="1" customWidth="1"/>
    <col min="3" max="3" width="39.25" bestFit="1" customWidth="1"/>
    <col min="4" max="4" width="23.75" bestFit="1" customWidth="1"/>
    <col min="5" max="5" width="31" bestFit="1" customWidth="1"/>
    <col min="6" max="6" width="14" bestFit="1" customWidth="1"/>
    <col min="7" max="7" width="25.5" bestFit="1" customWidth="1"/>
    <col min="8" max="8" width="20" bestFit="1" customWidth="1"/>
    <col min="9" max="9" width="63.25" bestFit="1" customWidth="1"/>
    <col min="12" max="12" width="44.875" bestFit="1" customWidth="1"/>
  </cols>
  <sheetData>
    <row r="1" spans="1:12">
      <c r="A1" t="s">
        <v>935</v>
      </c>
      <c r="B1" t="s">
        <v>6</v>
      </c>
      <c r="C1" t="s">
        <v>717</v>
      </c>
      <c r="D1" t="s">
        <v>42</v>
      </c>
      <c r="E1" t="s">
        <v>8</v>
      </c>
      <c r="F1" t="s">
        <v>43</v>
      </c>
      <c r="G1" t="s">
        <v>717</v>
      </c>
      <c r="H1" t="s">
        <v>717</v>
      </c>
      <c r="I1" t="s">
        <v>717</v>
      </c>
      <c r="J1" t="s">
        <v>2701</v>
      </c>
      <c r="K1" t="s">
        <v>37</v>
      </c>
      <c r="L1" t="s">
        <v>38</v>
      </c>
    </row>
    <row r="2" spans="1:12">
      <c r="A2" t="s">
        <v>668</v>
      </c>
      <c r="B2" t="s">
        <v>5</v>
      </c>
      <c r="C2" t="s">
        <v>7</v>
      </c>
      <c r="D2" t="s">
        <v>40</v>
      </c>
      <c r="E2" t="s">
        <v>9</v>
      </c>
      <c r="F2" t="s">
        <v>44</v>
      </c>
      <c r="G2" t="s">
        <v>32</v>
      </c>
      <c r="H2" t="s">
        <v>34</v>
      </c>
      <c r="I2" t="s">
        <v>35</v>
      </c>
      <c r="J2" t="s">
        <v>36</v>
      </c>
      <c r="K2" t="s">
        <v>36</v>
      </c>
      <c r="L2" t="s">
        <v>39</v>
      </c>
    </row>
    <row r="3" spans="1:12">
      <c r="A3" t="s">
        <v>3</v>
      </c>
      <c r="B3" t="s">
        <v>4</v>
      </c>
      <c r="C3" t="s">
        <v>7</v>
      </c>
      <c r="D3" t="s">
        <v>41</v>
      </c>
      <c r="E3" t="s">
        <v>9</v>
      </c>
      <c r="F3" t="s">
        <v>44</v>
      </c>
      <c r="G3" t="s">
        <v>33</v>
      </c>
      <c r="H3" t="s">
        <v>34</v>
      </c>
      <c r="I3" t="s">
        <v>35</v>
      </c>
      <c r="J3" t="s">
        <v>36</v>
      </c>
      <c r="K3" t="s">
        <v>36</v>
      </c>
      <c r="L3" t="s">
        <v>39</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AO118"/>
  <sheetViews>
    <sheetView workbookViewId="0">
      <selection activeCell="AN31" sqref="AN31"/>
    </sheetView>
  </sheetViews>
  <sheetFormatPr baseColWidth="12" defaultRowHeight="17"/>
  <cols>
    <col min="1" max="1" width="9.25" customWidth="1"/>
    <col min="2" max="2" width="21.375" bestFit="1" customWidth="1"/>
    <col min="3" max="3" width="17.625" bestFit="1" customWidth="1"/>
    <col min="4" max="4" width="19.375" bestFit="1" customWidth="1"/>
    <col min="5" max="5" width="20.625" bestFit="1" customWidth="1"/>
    <col min="6" max="6" width="23.875" bestFit="1" customWidth="1"/>
    <col min="7" max="7" width="28" bestFit="1" customWidth="1"/>
    <col min="8" max="8" width="19" bestFit="1" customWidth="1"/>
    <col min="9" max="9" width="26.125" bestFit="1" customWidth="1"/>
    <col min="10" max="10" width="19.75" bestFit="1" customWidth="1"/>
    <col min="11" max="11" width="46.5" bestFit="1" customWidth="1"/>
    <col min="12" max="12" width="24.25" bestFit="1" customWidth="1"/>
    <col min="13" max="13" width="16.5" bestFit="1" customWidth="1"/>
    <col min="14" max="14" width="53.625" bestFit="1" customWidth="1"/>
    <col min="15" max="15" width="22.125" bestFit="1" customWidth="1"/>
    <col min="16" max="16" width="26.5" bestFit="1" customWidth="1"/>
    <col min="17" max="17" width="40" customWidth="1"/>
    <col min="18" max="18" width="13.5" bestFit="1" customWidth="1"/>
    <col min="19" max="19" width="9.75" bestFit="1" customWidth="1"/>
    <col min="20" max="20" width="18.125" bestFit="1" customWidth="1"/>
    <col min="21" max="21" width="29.375" style="19" customWidth="1"/>
    <col min="22" max="22" width="9.125" bestFit="1" customWidth="1"/>
    <col min="23" max="23" width="17.625" bestFit="1" customWidth="1"/>
    <col min="24" max="24" width="19.5" bestFit="1" customWidth="1"/>
    <col min="25" max="25" width="15.5" bestFit="1" customWidth="1"/>
    <col min="26" max="26" width="18" bestFit="1" customWidth="1"/>
    <col min="27" max="27" width="21.25" bestFit="1" customWidth="1"/>
    <col min="28" max="28" width="23.625" bestFit="1" customWidth="1"/>
    <col min="29" max="29" width="21.5" bestFit="1" customWidth="1"/>
    <col min="30" max="30" width="18" bestFit="1" customWidth="1"/>
    <col min="31" max="31" width="9.5" bestFit="1" customWidth="1"/>
    <col min="32" max="32" width="17.5" bestFit="1" customWidth="1"/>
    <col min="33" max="33" width="9.25" bestFit="1" customWidth="1"/>
    <col min="34" max="34" width="18.375" bestFit="1" customWidth="1"/>
    <col min="35" max="35" width="15.375" bestFit="1" customWidth="1"/>
    <col min="36" max="36" width="51.125" bestFit="1" customWidth="1"/>
    <col min="37" max="37" width="24.625" bestFit="1" customWidth="1"/>
    <col min="40" max="40" width="13.25" bestFit="1" customWidth="1"/>
    <col min="41" max="41" width="49.125" bestFit="1" customWidth="1"/>
  </cols>
  <sheetData>
    <row r="1" spans="1:41">
      <c r="A1" t="s">
        <v>1857</v>
      </c>
      <c r="B1" t="s">
        <v>1040</v>
      </c>
      <c r="C1" t="s">
        <v>1026</v>
      </c>
      <c r="D1" t="s">
        <v>1027</v>
      </c>
      <c r="E1" t="s">
        <v>1028</v>
      </c>
      <c r="F1" t="s">
        <v>1029</v>
      </c>
      <c r="G1" t="s">
        <v>1030</v>
      </c>
      <c r="H1" t="s">
        <v>1031</v>
      </c>
      <c r="I1" t="s">
        <v>1032</v>
      </c>
      <c r="J1" t="s">
        <v>1971</v>
      </c>
      <c r="K1" t="s">
        <v>1038</v>
      </c>
      <c r="L1" t="s">
        <v>1970</v>
      </c>
      <c r="M1" t="s">
        <v>1969</v>
      </c>
      <c r="N1" t="s">
        <v>1321</v>
      </c>
      <c r="O1" t="s">
        <v>1320</v>
      </c>
      <c r="P1" t="s">
        <v>1047</v>
      </c>
      <c r="Q1" t="s">
        <v>1049</v>
      </c>
      <c r="R1" t="s">
        <v>1858</v>
      </c>
      <c r="S1" t="s">
        <v>1316</v>
      </c>
      <c r="T1" t="s">
        <v>1315</v>
      </c>
      <c r="U1" s="19" t="s">
        <v>255</v>
      </c>
      <c r="V1" t="s">
        <v>1859</v>
      </c>
      <c r="W1" t="s">
        <v>1314</v>
      </c>
      <c r="X1" t="s">
        <v>1319</v>
      </c>
      <c r="Y1" t="s">
        <v>1318</v>
      </c>
      <c r="Z1" t="s">
        <v>1331</v>
      </c>
      <c r="AA1" t="s">
        <v>1330</v>
      </c>
      <c r="AB1" t="s">
        <v>1329</v>
      </c>
      <c r="AC1" t="s">
        <v>1328</v>
      </c>
      <c r="AD1" t="s">
        <v>1327</v>
      </c>
      <c r="AE1" t="s">
        <v>1311</v>
      </c>
      <c r="AF1" t="s">
        <v>1109</v>
      </c>
      <c r="AG1" t="s">
        <v>1688</v>
      </c>
      <c r="AH1" t="s">
        <v>1310</v>
      </c>
      <c r="AI1" t="s">
        <v>2691</v>
      </c>
      <c r="AJ1" t="s">
        <v>2519</v>
      </c>
      <c r="AK1" t="s">
        <v>1309</v>
      </c>
      <c r="AL1" t="s">
        <v>2525</v>
      </c>
      <c r="AM1" t="s">
        <v>2678</v>
      </c>
      <c r="AN1" t="s">
        <v>2690</v>
      </c>
      <c r="AO1" t="s">
        <v>2519</v>
      </c>
    </row>
    <row r="2" spans="1:41">
      <c r="A2">
        <v>1910</v>
      </c>
      <c r="B2">
        <v>1910</v>
      </c>
      <c r="C2">
        <v>-1</v>
      </c>
      <c r="D2" t="s">
        <v>1322</v>
      </c>
      <c r="E2">
        <v>-1</v>
      </c>
      <c r="F2">
        <v>-1</v>
      </c>
      <c r="G2">
        <v>-1</v>
      </c>
      <c r="H2">
        <v>63</v>
      </c>
      <c r="I2" t="s">
        <v>1140</v>
      </c>
      <c r="J2">
        <v>62</v>
      </c>
      <c r="K2" t="s">
        <v>1046</v>
      </c>
      <c r="L2" s="18">
        <v>35064</v>
      </c>
      <c r="M2" t="s">
        <v>1035</v>
      </c>
      <c r="N2" t="s">
        <v>1035</v>
      </c>
      <c r="O2">
        <v>57</v>
      </c>
      <c r="P2" t="s">
        <v>1302</v>
      </c>
      <c r="Q2" t="s">
        <v>1308</v>
      </c>
      <c r="R2" t="s">
        <v>1182</v>
      </c>
      <c r="S2" t="s">
        <v>1147</v>
      </c>
      <c r="T2" t="s">
        <v>1147</v>
      </c>
      <c r="U2" s="19" t="s">
        <v>309</v>
      </c>
      <c r="V2" t="s">
        <v>1016</v>
      </c>
      <c r="W2">
        <v>102</v>
      </c>
      <c r="X2" t="s">
        <v>1209</v>
      </c>
      <c r="Y2">
        <v>1</v>
      </c>
      <c r="Z2" t="s">
        <v>1068</v>
      </c>
      <c r="AA2">
        <v>25</v>
      </c>
      <c r="AB2" t="s">
        <v>1504</v>
      </c>
      <c r="AC2">
        <v>105</v>
      </c>
      <c r="AD2" t="s">
        <v>1429</v>
      </c>
      <c r="AE2" t="s">
        <v>182</v>
      </c>
      <c r="AF2" t="s">
        <v>1437</v>
      </c>
      <c r="AG2" t="s">
        <v>1502</v>
      </c>
      <c r="AH2" t="s">
        <v>1585</v>
      </c>
      <c r="AI2" t="str">
        <f>CONCATENATE(LOWER(SUBSTITUTE(AE2,"-BA","")),"_tag_counts")</f>
        <v>h43_tag_counts</v>
      </c>
      <c r="AJ2" t="s">
        <v>2692</v>
      </c>
      <c r="AK2" t="s">
        <v>1146</v>
      </c>
      <c r="AL2" t="s">
        <v>2689</v>
      </c>
      <c r="AM2" t="s">
        <v>2679</v>
      </c>
      <c r="AN2" t="str">
        <f>SUBSTITUTE(AI2,"_tag_counts","_mapping")</f>
        <v>h43_mapping</v>
      </c>
      <c r="AO2" t="s">
        <v>2685</v>
      </c>
    </row>
    <row r="3" spans="1:41">
      <c r="A3">
        <v>1911</v>
      </c>
      <c r="B3">
        <v>1911</v>
      </c>
      <c r="C3">
        <v>-1</v>
      </c>
      <c r="D3" t="s">
        <v>1322</v>
      </c>
      <c r="E3">
        <v>-1</v>
      </c>
      <c r="F3">
        <v>-1</v>
      </c>
      <c r="G3">
        <v>-1</v>
      </c>
      <c r="H3">
        <v>63</v>
      </c>
      <c r="I3" t="s">
        <v>1140</v>
      </c>
      <c r="J3">
        <v>74</v>
      </c>
      <c r="K3" t="s">
        <v>1145</v>
      </c>
      <c r="L3" s="18">
        <v>35068</v>
      </c>
      <c r="M3" t="s">
        <v>1035</v>
      </c>
      <c r="N3" t="s">
        <v>1144</v>
      </c>
      <c r="O3">
        <v>57</v>
      </c>
      <c r="P3" t="s">
        <v>1302</v>
      </c>
      <c r="Q3" t="s">
        <v>1143</v>
      </c>
      <c r="R3" t="s">
        <v>1182</v>
      </c>
      <c r="S3" t="s">
        <v>1142</v>
      </c>
      <c r="T3" t="s">
        <v>1142</v>
      </c>
      <c r="U3" s="19" t="s">
        <v>308</v>
      </c>
      <c r="V3" t="s">
        <v>1016</v>
      </c>
      <c r="W3">
        <v>104</v>
      </c>
      <c r="X3" t="s">
        <v>1189</v>
      </c>
      <c r="Y3">
        <v>1</v>
      </c>
      <c r="Z3" t="s">
        <v>1068</v>
      </c>
      <c r="AA3">
        <v>25</v>
      </c>
      <c r="AB3" t="s">
        <v>1504</v>
      </c>
      <c r="AC3">
        <v>105</v>
      </c>
      <c r="AD3" t="s">
        <v>1429</v>
      </c>
      <c r="AE3" t="s">
        <v>1437</v>
      </c>
      <c r="AF3" t="s">
        <v>1437</v>
      </c>
      <c r="AG3" t="s">
        <v>1502</v>
      </c>
      <c r="AH3" t="s">
        <v>1585</v>
      </c>
      <c r="AI3" t="str">
        <f t="shared" ref="AI3:AI66" si="0">CONCATENATE(LOWER(SUBSTITUTE(AE3,"-BA","")),"_tag_counts")</f>
        <v>h43_tag_counts</v>
      </c>
      <c r="AJ3" t="s">
        <v>2692</v>
      </c>
      <c r="AK3" t="s">
        <v>1141</v>
      </c>
      <c r="AL3" t="s">
        <v>2689</v>
      </c>
      <c r="AM3" t="s">
        <v>2679</v>
      </c>
      <c r="AN3" t="str">
        <f t="shared" ref="AN3:AN66" si="1">SUBSTITUTE(AI3,"_tag_counts","_mapping")</f>
        <v>h43_mapping</v>
      </c>
      <c r="AO3" t="s">
        <v>2685</v>
      </c>
    </row>
    <row r="4" spans="1:41">
      <c r="A4">
        <v>1912</v>
      </c>
      <c r="B4">
        <v>1912</v>
      </c>
      <c r="C4">
        <v>-1</v>
      </c>
      <c r="D4" t="s">
        <v>1322</v>
      </c>
      <c r="E4">
        <v>-1</v>
      </c>
      <c r="F4">
        <v>-1</v>
      </c>
      <c r="G4">
        <v>-1</v>
      </c>
      <c r="H4">
        <v>63</v>
      </c>
      <c r="I4" t="s">
        <v>1140</v>
      </c>
      <c r="J4">
        <v>75</v>
      </c>
      <c r="K4" t="s">
        <v>1139</v>
      </c>
      <c r="L4" s="18">
        <v>35068</v>
      </c>
      <c r="M4" t="s">
        <v>1035</v>
      </c>
      <c r="N4" t="s">
        <v>1303</v>
      </c>
      <c r="O4">
        <v>57</v>
      </c>
      <c r="P4" t="s">
        <v>1302</v>
      </c>
      <c r="Q4" t="s">
        <v>1301</v>
      </c>
      <c r="R4" t="s">
        <v>1182</v>
      </c>
      <c r="S4" t="s">
        <v>1438</v>
      </c>
      <c r="T4" t="s">
        <v>1438</v>
      </c>
      <c r="U4" s="19" t="s">
        <v>307</v>
      </c>
      <c r="V4" t="s">
        <v>1016</v>
      </c>
      <c r="W4">
        <v>106</v>
      </c>
      <c r="X4" t="s">
        <v>1135</v>
      </c>
      <c r="Y4">
        <v>1</v>
      </c>
      <c r="Z4" t="s">
        <v>1068</v>
      </c>
      <c r="AA4">
        <v>25</v>
      </c>
      <c r="AB4" t="s">
        <v>1504</v>
      </c>
      <c r="AC4">
        <v>105</v>
      </c>
      <c r="AD4" t="s">
        <v>1429</v>
      </c>
      <c r="AE4" t="s">
        <v>1437</v>
      </c>
      <c r="AF4" t="s">
        <v>1437</v>
      </c>
      <c r="AG4" t="s">
        <v>1502</v>
      </c>
      <c r="AH4" t="s">
        <v>1585</v>
      </c>
      <c r="AI4" t="str">
        <f t="shared" si="0"/>
        <v>h43_tag_counts</v>
      </c>
      <c r="AJ4" t="s">
        <v>2692</v>
      </c>
      <c r="AK4" t="s">
        <v>1456</v>
      </c>
      <c r="AL4" t="s">
        <v>2689</v>
      </c>
      <c r="AM4" t="s">
        <v>2679</v>
      </c>
      <c r="AN4" t="str">
        <f t="shared" si="1"/>
        <v>h43_mapping</v>
      </c>
      <c r="AO4" t="s">
        <v>2685</v>
      </c>
    </row>
    <row r="5" spans="1:41">
      <c r="A5">
        <v>1921</v>
      </c>
      <c r="B5">
        <v>1921</v>
      </c>
      <c r="C5">
        <v>163</v>
      </c>
      <c r="D5" t="s">
        <v>1794</v>
      </c>
      <c r="E5">
        <v>-1</v>
      </c>
      <c r="F5">
        <v>-1</v>
      </c>
      <c r="G5">
        <v>-1</v>
      </c>
      <c r="H5">
        <v>-1</v>
      </c>
      <c r="I5" t="s">
        <v>1186</v>
      </c>
      <c r="J5">
        <v>-1</v>
      </c>
      <c r="K5" t="s">
        <v>1433</v>
      </c>
      <c r="L5" t="s">
        <v>1035</v>
      </c>
      <c r="M5" t="s">
        <v>1035</v>
      </c>
      <c r="N5" t="s">
        <v>1035</v>
      </c>
      <c r="O5">
        <v>59</v>
      </c>
      <c r="P5" t="s">
        <v>1324</v>
      </c>
      <c r="Q5" t="s">
        <v>1323</v>
      </c>
      <c r="R5" t="s">
        <v>1182</v>
      </c>
      <c r="S5" t="s">
        <v>1615</v>
      </c>
      <c r="T5" t="s">
        <v>1615</v>
      </c>
      <c r="U5" s="19" t="s">
        <v>325</v>
      </c>
      <c r="V5" t="s">
        <v>970</v>
      </c>
      <c r="W5">
        <v>101</v>
      </c>
      <c r="X5" t="s">
        <v>1188</v>
      </c>
      <c r="Y5">
        <v>101</v>
      </c>
      <c r="Z5" t="s">
        <v>1505</v>
      </c>
      <c r="AA5">
        <v>25</v>
      </c>
      <c r="AB5" t="s">
        <v>1504</v>
      </c>
      <c r="AC5">
        <v>105</v>
      </c>
      <c r="AD5" t="s">
        <v>1429</v>
      </c>
      <c r="AE5" t="s">
        <v>1606</v>
      </c>
      <c r="AF5" t="s">
        <v>1606</v>
      </c>
      <c r="AG5" t="s">
        <v>1502</v>
      </c>
      <c r="AH5" t="s">
        <v>1585</v>
      </c>
      <c r="AI5" t="str">
        <f t="shared" si="0"/>
        <v>h09_tag_counts</v>
      </c>
      <c r="AJ5" t="s">
        <v>2692</v>
      </c>
      <c r="AK5" t="s">
        <v>1455</v>
      </c>
      <c r="AL5" t="s">
        <v>2689</v>
      </c>
      <c r="AM5" t="s">
        <v>2679</v>
      </c>
      <c r="AN5" t="str">
        <f t="shared" si="1"/>
        <v>h09_mapping</v>
      </c>
      <c r="AO5" t="s">
        <v>2685</v>
      </c>
    </row>
    <row r="6" spans="1:41">
      <c r="A6">
        <v>1921</v>
      </c>
      <c r="B6">
        <v>1921</v>
      </c>
      <c r="C6">
        <v>163</v>
      </c>
      <c r="D6" t="s">
        <v>1794</v>
      </c>
      <c r="E6">
        <v>-1</v>
      </c>
      <c r="F6">
        <v>-1</v>
      </c>
      <c r="G6">
        <v>-1</v>
      </c>
      <c r="H6">
        <v>-1</v>
      </c>
      <c r="I6" t="s">
        <v>1186</v>
      </c>
      <c r="J6">
        <v>-1</v>
      </c>
      <c r="K6" t="s">
        <v>1433</v>
      </c>
      <c r="L6" t="s">
        <v>1035</v>
      </c>
      <c r="M6" t="s">
        <v>1035</v>
      </c>
      <c r="N6" t="s">
        <v>1035</v>
      </c>
      <c r="O6">
        <v>59</v>
      </c>
      <c r="P6" t="s">
        <v>1324</v>
      </c>
      <c r="Q6" t="s">
        <v>1323</v>
      </c>
      <c r="R6" t="s">
        <v>1182</v>
      </c>
      <c r="S6" t="s">
        <v>1615</v>
      </c>
      <c r="T6" t="s">
        <v>1615</v>
      </c>
      <c r="U6" s="19" t="s">
        <v>325</v>
      </c>
      <c r="V6" t="s">
        <v>970</v>
      </c>
      <c r="W6">
        <v>101</v>
      </c>
      <c r="X6" t="s">
        <v>1188</v>
      </c>
      <c r="Y6">
        <v>101</v>
      </c>
      <c r="Z6" t="s">
        <v>1505</v>
      </c>
      <c r="AA6">
        <v>25</v>
      </c>
      <c r="AB6" t="s">
        <v>1504</v>
      </c>
      <c r="AC6">
        <v>105</v>
      </c>
      <c r="AD6" t="s">
        <v>1429</v>
      </c>
      <c r="AE6" t="s">
        <v>1778</v>
      </c>
      <c r="AF6" t="s">
        <v>1778</v>
      </c>
      <c r="AG6" t="s">
        <v>1502</v>
      </c>
      <c r="AH6" t="s">
        <v>1585</v>
      </c>
      <c r="AI6" t="str">
        <f t="shared" si="0"/>
        <v>h39_tag_counts</v>
      </c>
      <c r="AJ6" t="s">
        <v>2692</v>
      </c>
      <c r="AK6" t="s">
        <v>1035</v>
      </c>
      <c r="AL6" t="s">
        <v>2689</v>
      </c>
      <c r="AM6" t="s">
        <v>2679</v>
      </c>
      <c r="AN6" t="str">
        <f t="shared" si="1"/>
        <v>h39_mapping</v>
      </c>
      <c r="AO6" t="s">
        <v>2685</v>
      </c>
    </row>
    <row r="7" spans="1:41">
      <c r="A7">
        <v>1922</v>
      </c>
      <c r="B7">
        <v>1922</v>
      </c>
      <c r="C7">
        <v>152</v>
      </c>
      <c r="D7" t="s">
        <v>1611</v>
      </c>
      <c r="E7">
        <v>-1</v>
      </c>
      <c r="F7">
        <v>-1</v>
      </c>
      <c r="G7">
        <v>-1</v>
      </c>
      <c r="H7">
        <v>-1</v>
      </c>
      <c r="I7" t="s">
        <v>1186</v>
      </c>
      <c r="J7">
        <v>-1</v>
      </c>
      <c r="K7" t="s">
        <v>1433</v>
      </c>
      <c r="L7" t="s">
        <v>1035</v>
      </c>
      <c r="M7" t="s">
        <v>1249</v>
      </c>
      <c r="N7" t="s">
        <v>1035</v>
      </c>
      <c r="O7">
        <v>59</v>
      </c>
      <c r="P7" t="s">
        <v>1324</v>
      </c>
      <c r="Q7" t="s">
        <v>1323</v>
      </c>
      <c r="R7" t="s">
        <v>1182</v>
      </c>
      <c r="S7" t="s">
        <v>1613</v>
      </c>
      <c r="T7" t="s">
        <v>1613</v>
      </c>
      <c r="U7" s="19" t="s">
        <v>324</v>
      </c>
      <c r="V7" t="s">
        <v>970</v>
      </c>
      <c r="W7">
        <v>102</v>
      </c>
      <c r="X7" t="s">
        <v>1209</v>
      </c>
      <c r="Y7">
        <v>101</v>
      </c>
      <c r="Z7" t="s">
        <v>1505</v>
      </c>
      <c r="AA7">
        <v>25</v>
      </c>
      <c r="AB7" t="s">
        <v>1504</v>
      </c>
      <c r="AC7">
        <v>105</v>
      </c>
      <c r="AD7" t="s">
        <v>1429</v>
      </c>
      <c r="AE7" t="s">
        <v>1606</v>
      </c>
      <c r="AF7" t="s">
        <v>1606</v>
      </c>
      <c r="AG7" t="s">
        <v>1502</v>
      </c>
      <c r="AH7" t="s">
        <v>1585</v>
      </c>
      <c r="AI7" t="str">
        <f t="shared" si="0"/>
        <v>h09_tag_counts</v>
      </c>
      <c r="AJ7" t="s">
        <v>2692</v>
      </c>
      <c r="AK7" t="s">
        <v>1614</v>
      </c>
      <c r="AL7" t="s">
        <v>2689</v>
      </c>
      <c r="AM7" t="s">
        <v>2679</v>
      </c>
      <c r="AN7" t="str">
        <f t="shared" si="1"/>
        <v>h09_mapping</v>
      </c>
      <c r="AO7" t="s">
        <v>2685</v>
      </c>
    </row>
    <row r="8" spans="1:41">
      <c r="A8">
        <v>1922</v>
      </c>
      <c r="B8">
        <v>1922</v>
      </c>
      <c r="C8">
        <v>152</v>
      </c>
      <c r="D8" t="s">
        <v>1611</v>
      </c>
      <c r="E8">
        <v>-1</v>
      </c>
      <c r="F8">
        <v>-1</v>
      </c>
      <c r="G8">
        <v>-1</v>
      </c>
      <c r="H8">
        <v>-1</v>
      </c>
      <c r="I8" t="s">
        <v>1186</v>
      </c>
      <c r="J8">
        <v>-1</v>
      </c>
      <c r="K8" t="s">
        <v>1433</v>
      </c>
      <c r="L8" t="s">
        <v>1035</v>
      </c>
      <c r="M8" t="s">
        <v>1249</v>
      </c>
      <c r="N8" t="s">
        <v>1035</v>
      </c>
      <c r="O8">
        <v>59</v>
      </c>
      <c r="P8" t="s">
        <v>1324</v>
      </c>
      <c r="Q8" t="s">
        <v>1323</v>
      </c>
      <c r="R8" t="s">
        <v>1182</v>
      </c>
      <c r="S8" t="s">
        <v>1613</v>
      </c>
      <c r="T8" t="s">
        <v>1613</v>
      </c>
      <c r="U8" s="19" t="s">
        <v>324</v>
      </c>
      <c r="V8" t="s">
        <v>970</v>
      </c>
      <c r="W8">
        <v>102</v>
      </c>
      <c r="X8" t="s">
        <v>1209</v>
      </c>
      <c r="Y8">
        <v>101</v>
      </c>
      <c r="Z8" t="s">
        <v>1505</v>
      </c>
      <c r="AA8">
        <v>25</v>
      </c>
      <c r="AB8" t="s">
        <v>1504</v>
      </c>
      <c r="AC8">
        <v>105</v>
      </c>
      <c r="AD8" t="s">
        <v>1429</v>
      </c>
      <c r="AE8" t="s">
        <v>1778</v>
      </c>
      <c r="AF8" t="s">
        <v>1778</v>
      </c>
      <c r="AG8" t="s">
        <v>1502</v>
      </c>
      <c r="AH8" t="s">
        <v>1585</v>
      </c>
      <c r="AI8" t="str">
        <f t="shared" si="0"/>
        <v>h39_tag_counts</v>
      </c>
      <c r="AJ8" t="s">
        <v>2692</v>
      </c>
      <c r="AK8" t="s">
        <v>1035</v>
      </c>
      <c r="AL8" t="s">
        <v>2689</v>
      </c>
      <c r="AM8" t="s">
        <v>2679</v>
      </c>
      <c r="AN8" t="str">
        <f t="shared" si="1"/>
        <v>h39_mapping</v>
      </c>
      <c r="AO8" t="s">
        <v>2685</v>
      </c>
    </row>
    <row r="9" spans="1:41">
      <c r="A9">
        <v>1924</v>
      </c>
      <c r="B9">
        <v>1924</v>
      </c>
      <c r="C9">
        <v>152</v>
      </c>
      <c r="D9" t="s">
        <v>1611</v>
      </c>
      <c r="E9">
        <v>-1</v>
      </c>
      <c r="F9">
        <v>-1</v>
      </c>
      <c r="G9">
        <v>-1</v>
      </c>
      <c r="H9">
        <v>-1</v>
      </c>
      <c r="I9" t="s">
        <v>1186</v>
      </c>
      <c r="J9">
        <v>-1</v>
      </c>
      <c r="K9" t="s">
        <v>1433</v>
      </c>
      <c r="L9" t="s">
        <v>1035</v>
      </c>
      <c r="M9" t="s">
        <v>1035</v>
      </c>
      <c r="N9" t="s">
        <v>1035</v>
      </c>
      <c r="O9">
        <v>59</v>
      </c>
      <c r="P9" t="s">
        <v>1324</v>
      </c>
      <c r="Q9" t="s">
        <v>1610</v>
      </c>
      <c r="R9" t="s">
        <v>1182</v>
      </c>
      <c r="S9" t="s">
        <v>1609</v>
      </c>
      <c r="T9" t="s">
        <v>1609</v>
      </c>
      <c r="U9" s="19" t="s">
        <v>218</v>
      </c>
      <c r="V9" t="s">
        <v>970</v>
      </c>
      <c r="W9">
        <v>104</v>
      </c>
      <c r="X9" t="s">
        <v>1189</v>
      </c>
      <c r="Y9">
        <v>101</v>
      </c>
      <c r="Z9" t="s">
        <v>1505</v>
      </c>
      <c r="AA9">
        <v>25</v>
      </c>
      <c r="AB9" t="s">
        <v>1504</v>
      </c>
      <c r="AC9">
        <v>105</v>
      </c>
      <c r="AD9" t="s">
        <v>1429</v>
      </c>
      <c r="AE9" t="s">
        <v>1606</v>
      </c>
      <c r="AF9" t="s">
        <v>1606</v>
      </c>
      <c r="AG9" t="s">
        <v>1502</v>
      </c>
      <c r="AH9" t="s">
        <v>1585</v>
      </c>
      <c r="AI9" t="str">
        <f t="shared" si="0"/>
        <v>h09_tag_counts</v>
      </c>
      <c r="AJ9" t="s">
        <v>2692</v>
      </c>
      <c r="AK9" t="s">
        <v>1612</v>
      </c>
      <c r="AL9" t="s">
        <v>2689</v>
      </c>
      <c r="AM9" t="s">
        <v>2679</v>
      </c>
      <c r="AN9" t="str">
        <f t="shared" si="1"/>
        <v>h09_mapping</v>
      </c>
      <c r="AO9" t="s">
        <v>2685</v>
      </c>
    </row>
    <row r="10" spans="1:41">
      <c r="A10">
        <v>1924</v>
      </c>
      <c r="B10">
        <v>1924</v>
      </c>
      <c r="C10">
        <v>152</v>
      </c>
      <c r="D10" t="s">
        <v>1611</v>
      </c>
      <c r="E10">
        <v>-1</v>
      </c>
      <c r="F10">
        <v>-1</v>
      </c>
      <c r="G10">
        <v>-1</v>
      </c>
      <c r="H10">
        <v>-1</v>
      </c>
      <c r="I10" t="s">
        <v>1186</v>
      </c>
      <c r="J10">
        <v>-1</v>
      </c>
      <c r="K10" t="s">
        <v>1433</v>
      </c>
      <c r="L10" t="s">
        <v>1035</v>
      </c>
      <c r="M10" t="s">
        <v>1035</v>
      </c>
      <c r="N10" t="s">
        <v>1035</v>
      </c>
      <c r="O10">
        <v>59</v>
      </c>
      <c r="P10" t="s">
        <v>1324</v>
      </c>
      <c r="Q10" t="s">
        <v>1610</v>
      </c>
      <c r="R10" t="s">
        <v>1182</v>
      </c>
      <c r="S10" t="s">
        <v>1609</v>
      </c>
      <c r="T10" t="s">
        <v>1609</v>
      </c>
      <c r="U10" s="19" t="s">
        <v>218</v>
      </c>
      <c r="V10" t="s">
        <v>970</v>
      </c>
      <c r="W10">
        <v>104</v>
      </c>
      <c r="X10" t="s">
        <v>1189</v>
      </c>
      <c r="Y10">
        <v>101</v>
      </c>
      <c r="Z10" t="s">
        <v>1505</v>
      </c>
      <c r="AA10">
        <v>25</v>
      </c>
      <c r="AB10" t="s">
        <v>1504</v>
      </c>
      <c r="AC10">
        <v>105</v>
      </c>
      <c r="AD10" t="s">
        <v>1429</v>
      </c>
      <c r="AE10" t="s">
        <v>1778</v>
      </c>
      <c r="AF10" t="s">
        <v>1778</v>
      </c>
      <c r="AG10" t="s">
        <v>1502</v>
      </c>
      <c r="AH10" t="s">
        <v>1585</v>
      </c>
      <c r="AI10" t="str">
        <f t="shared" si="0"/>
        <v>h39_tag_counts</v>
      </c>
      <c r="AJ10" t="s">
        <v>2692</v>
      </c>
      <c r="AK10" t="s">
        <v>1035</v>
      </c>
      <c r="AL10" t="s">
        <v>2689</v>
      </c>
      <c r="AM10" t="s">
        <v>2679</v>
      </c>
      <c r="AN10" t="str">
        <f t="shared" si="1"/>
        <v>h39_mapping</v>
      </c>
      <c r="AO10" t="s">
        <v>2685</v>
      </c>
    </row>
    <row r="11" spans="1:41">
      <c r="A11">
        <v>1925</v>
      </c>
      <c r="B11">
        <v>1925</v>
      </c>
      <c r="C11">
        <v>37</v>
      </c>
      <c r="D11" t="s">
        <v>1780</v>
      </c>
      <c r="E11">
        <v>-1</v>
      </c>
      <c r="F11">
        <v>-1</v>
      </c>
      <c r="G11">
        <v>-1</v>
      </c>
      <c r="H11">
        <v>-1</v>
      </c>
      <c r="I11" t="s">
        <v>1186</v>
      </c>
      <c r="J11">
        <v>-1</v>
      </c>
      <c r="K11" t="s">
        <v>1433</v>
      </c>
      <c r="L11" t="s">
        <v>1035</v>
      </c>
      <c r="M11" t="s">
        <v>1249</v>
      </c>
      <c r="N11" t="s">
        <v>1035</v>
      </c>
      <c r="O11">
        <v>59</v>
      </c>
      <c r="P11" t="s">
        <v>1324</v>
      </c>
      <c r="Q11" t="s">
        <v>1323</v>
      </c>
      <c r="R11" t="s">
        <v>1182</v>
      </c>
      <c r="S11" t="s">
        <v>1607</v>
      </c>
      <c r="T11" t="s">
        <v>1607</v>
      </c>
      <c r="U11" s="19" t="s">
        <v>217</v>
      </c>
      <c r="V11" t="s">
        <v>970</v>
      </c>
      <c r="W11">
        <v>105</v>
      </c>
      <c r="X11" t="s">
        <v>1282</v>
      </c>
      <c r="Y11">
        <v>101</v>
      </c>
      <c r="Z11" t="s">
        <v>1505</v>
      </c>
      <c r="AA11">
        <v>25</v>
      </c>
      <c r="AB11" t="s">
        <v>1504</v>
      </c>
      <c r="AC11">
        <v>105</v>
      </c>
      <c r="AD11" t="s">
        <v>1429</v>
      </c>
      <c r="AE11" t="s">
        <v>1606</v>
      </c>
      <c r="AF11" t="s">
        <v>1606</v>
      </c>
      <c r="AG11" t="s">
        <v>1502</v>
      </c>
      <c r="AH11" t="s">
        <v>1585</v>
      </c>
      <c r="AI11" t="str">
        <f t="shared" si="0"/>
        <v>h09_tag_counts</v>
      </c>
      <c r="AJ11" t="s">
        <v>2692</v>
      </c>
      <c r="AK11" t="s">
        <v>1608</v>
      </c>
      <c r="AL11" t="s">
        <v>2689</v>
      </c>
      <c r="AM11" t="s">
        <v>2679</v>
      </c>
      <c r="AN11" t="str">
        <f t="shared" si="1"/>
        <v>h09_mapping</v>
      </c>
      <c r="AO11" t="s">
        <v>2685</v>
      </c>
    </row>
    <row r="12" spans="1:41">
      <c r="A12">
        <v>1925</v>
      </c>
      <c r="B12">
        <v>1925</v>
      </c>
      <c r="C12">
        <v>37</v>
      </c>
      <c r="D12" t="s">
        <v>1780</v>
      </c>
      <c r="E12">
        <v>-1</v>
      </c>
      <c r="F12">
        <v>-1</v>
      </c>
      <c r="G12">
        <v>-1</v>
      </c>
      <c r="H12">
        <v>-1</v>
      </c>
      <c r="I12" t="s">
        <v>1186</v>
      </c>
      <c r="J12">
        <v>-1</v>
      </c>
      <c r="K12" t="s">
        <v>1433</v>
      </c>
      <c r="L12" t="s">
        <v>1035</v>
      </c>
      <c r="M12" t="s">
        <v>1249</v>
      </c>
      <c r="N12" t="s">
        <v>1035</v>
      </c>
      <c r="O12">
        <v>59</v>
      </c>
      <c r="P12" t="s">
        <v>1324</v>
      </c>
      <c r="Q12" t="s">
        <v>1323</v>
      </c>
      <c r="R12" t="s">
        <v>1182</v>
      </c>
      <c r="S12" t="s">
        <v>1607</v>
      </c>
      <c r="T12" t="s">
        <v>1607</v>
      </c>
      <c r="U12" s="19" t="s">
        <v>217</v>
      </c>
      <c r="V12" t="s">
        <v>970</v>
      </c>
      <c r="W12">
        <v>105</v>
      </c>
      <c r="X12" t="s">
        <v>1282</v>
      </c>
      <c r="Y12">
        <v>101</v>
      </c>
      <c r="Z12" t="s">
        <v>1505</v>
      </c>
      <c r="AA12">
        <v>25</v>
      </c>
      <c r="AB12" t="s">
        <v>1504</v>
      </c>
      <c r="AC12">
        <v>105</v>
      </c>
      <c r="AD12" t="s">
        <v>1429</v>
      </c>
      <c r="AE12" t="s">
        <v>1778</v>
      </c>
      <c r="AF12" t="s">
        <v>1778</v>
      </c>
      <c r="AG12" t="s">
        <v>1502</v>
      </c>
      <c r="AH12" t="s">
        <v>1585</v>
      </c>
      <c r="AI12" t="str">
        <f t="shared" si="0"/>
        <v>h39_tag_counts</v>
      </c>
      <c r="AJ12" t="s">
        <v>2692</v>
      </c>
      <c r="AK12" t="s">
        <v>1035</v>
      </c>
      <c r="AL12" t="s">
        <v>2689</v>
      </c>
      <c r="AM12" t="s">
        <v>2679</v>
      </c>
      <c r="AN12" t="str">
        <f t="shared" si="1"/>
        <v>h39_mapping</v>
      </c>
      <c r="AO12" t="s">
        <v>2685</v>
      </c>
    </row>
    <row r="13" spans="1:41">
      <c r="A13">
        <v>1926</v>
      </c>
      <c r="B13">
        <v>1926</v>
      </c>
      <c r="C13">
        <v>37</v>
      </c>
      <c r="D13" t="s">
        <v>1780</v>
      </c>
      <c r="E13">
        <v>-1</v>
      </c>
      <c r="F13">
        <v>-1</v>
      </c>
      <c r="G13">
        <v>-1</v>
      </c>
      <c r="H13">
        <v>-1</v>
      </c>
      <c r="I13" t="s">
        <v>1186</v>
      </c>
      <c r="J13">
        <v>-1</v>
      </c>
      <c r="K13" t="s">
        <v>1433</v>
      </c>
      <c r="L13" t="s">
        <v>1035</v>
      </c>
      <c r="M13" t="s">
        <v>1035</v>
      </c>
      <c r="N13" t="s">
        <v>1035</v>
      </c>
      <c r="O13">
        <v>59</v>
      </c>
      <c r="P13" t="s">
        <v>1324</v>
      </c>
      <c r="Q13" t="s">
        <v>1256</v>
      </c>
      <c r="R13" t="s">
        <v>1182</v>
      </c>
      <c r="S13" t="s">
        <v>1779</v>
      </c>
      <c r="T13" t="s">
        <v>1779</v>
      </c>
      <c r="U13" s="19" t="s">
        <v>216</v>
      </c>
      <c r="V13" t="s">
        <v>970</v>
      </c>
      <c r="W13">
        <v>108</v>
      </c>
      <c r="X13" t="s">
        <v>1427</v>
      </c>
      <c r="Y13">
        <v>101</v>
      </c>
      <c r="Z13" t="s">
        <v>1505</v>
      </c>
      <c r="AA13">
        <v>25</v>
      </c>
      <c r="AB13" t="s">
        <v>1504</v>
      </c>
      <c r="AC13">
        <v>105</v>
      </c>
      <c r="AD13" t="s">
        <v>1429</v>
      </c>
      <c r="AE13" t="s">
        <v>1606</v>
      </c>
      <c r="AF13" t="s">
        <v>1606</v>
      </c>
      <c r="AG13" t="s">
        <v>1502</v>
      </c>
      <c r="AH13" t="s">
        <v>1585</v>
      </c>
      <c r="AI13" t="str">
        <f t="shared" si="0"/>
        <v>h09_tag_counts</v>
      </c>
      <c r="AJ13" t="s">
        <v>2692</v>
      </c>
      <c r="AK13" t="s">
        <v>1605</v>
      </c>
      <c r="AL13" t="s">
        <v>2689</v>
      </c>
      <c r="AM13" t="s">
        <v>2679</v>
      </c>
      <c r="AN13" t="str">
        <f t="shared" si="1"/>
        <v>h09_mapping</v>
      </c>
      <c r="AO13" t="s">
        <v>2685</v>
      </c>
    </row>
    <row r="14" spans="1:41">
      <c r="A14">
        <v>1926</v>
      </c>
      <c r="B14">
        <v>1926</v>
      </c>
      <c r="C14">
        <v>37</v>
      </c>
      <c r="D14" t="s">
        <v>1780</v>
      </c>
      <c r="E14">
        <v>-1</v>
      </c>
      <c r="F14">
        <v>-1</v>
      </c>
      <c r="G14">
        <v>-1</v>
      </c>
      <c r="H14">
        <v>-1</v>
      </c>
      <c r="I14" t="s">
        <v>1186</v>
      </c>
      <c r="J14">
        <v>-1</v>
      </c>
      <c r="K14" t="s">
        <v>1433</v>
      </c>
      <c r="L14" t="s">
        <v>1035</v>
      </c>
      <c r="M14" t="s">
        <v>1035</v>
      </c>
      <c r="N14" t="s">
        <v>1035</v>
      </c>
      <c r="O14">
        <v>59</v>
      </c>
      <c r="P14" t="s">
        <v>1324</v>
      </c>
      <c r="Q14" t="s">
        <v>1256</v>
      </c>
      <c r="R14" t="s">
        <v>1182</v>
      </c>
      <c r="S14" t="s">
        <v>1779</v>
      </c>
      <c r="T14" t="s">
        <v>1779</v>
      </c>
      <c r="U14" s="19" t="s">
        <v>216</v>
      </c>
      <c r="V14" t="s">
        <v>970</v>
      </c>
      <c r="W14">
        <v>108</v>
      </c>
      <c r="X14" t="s">
        <v>1427</v>
      </c>
      <c r="Y14">
        <v>101</v>
      </c>
      <c r="Z14" t="s">
        <v>1505</v>
      </c>
      <c r="AA14">
        <v>25</v>
      </c>
      <c r="AB14" t="s">
        <v>1504</v>
      </c>
      <c r="AC14">
        <v>105</v>
      </c>
      <c r="AD14" t="s">
        <v>1429</v>
      </c>
      <c r="AE14" t="s">
        <v>1778</v>
      </c>
      <c r="AF14" t="s">
        <v>1778</v>
      </c>
      <c r="AG14" t="s">
        <v>1502</v>
      </c>
      <c r="AH14" t="s">
        <v>1585</v>
      </c>
      <c r="AI14" t="str">
        <f t="shared" si="0"/>
        <v>h39_tag_counts</v>
      </c>
      <c r="AJ14" t="s">
        <v>2692</v>
      </c>
      <c r="AK14" t="s">
        <v>1035</v>
      </c>
      <c r="AL14" t="s">
        <v>2689</v>
      </c>
      <c r="AM14" t="s">
        <v>2679</v>
      </c>
      <c r="AN14" t="str">
        <f t="shared" si="1"/>
        <v>h39_mapping</v>
      </c>
      <c r="AO14" t="s">
        <v>2685</v>
      </c>
    </row>
    <row r="15" spans="1:41">
      <c r="A15">
        <v>1927</v>
      </c>
      <c r="B15">
        <v>1927</v>
      </c>
      <c r="C15">
        <v>98</v>
      </c>
      <c r="D15" t="s">
        <v>1419</v>
      </c>
      <c r="E15">
        <v>-1</v>
      </c>
      <c r="F15">
        <v>-1</v>
      </c>
      <c r="G15">
        <v>-1</v>
      </c>
      <c r="H15">
        <v>-1</v>
      </c>
      <c r="I15" t="s">
        <v>1186</v>
      </c>
      <c r="J15">
        <v>-1</v>
      </c>
      <c r="K15" t="s">
        <v>1433</v>
      </c>
      <c r="L15" t="s">
        <v>1035</v>
      </c>
      <c r="M15" t="s">
        <v>1035</v>
      </c>
      <c r="N15" t="s">
        <v>1035</v>
      </c>
      <c r="O15">
        <v>59</v>
      </c>
      <c r="P15" t="s">
        <v>1324</v>
      </c>
      <c r="Q15" t="s">
        <v>1256</v>
      </c>
      <c r="R15" t="s">
        <v>1182</v>
      </c>
      <c r="S15" t="s">
        <v>1777</v>
      </c>
      <c r="T15" t="s">
        <v>1777</v>
      </c>
      <c r="U15" s="19" t="s">
        <v>77</v>
      </c>
      <c r="V15" t="s">
        <v>970</v>
      </c>
      <c r="W15">
        <v>115</v>
      </c>
      <c r="X15" t="s">
        <v>1341</v>
      </c>
      <c r="Y15">
        <v>101</v>
      </c>
      <c r="Z15" t="s">
        <v>1505</v>
      </c>
      <c r="AA15">
        <v>25</v>
      </c>
      <c r="AB15" t="s">
        <v>1504</v>
      </c>
      <c r="AC15">
        <v>105</v>
      </c>
      <c r="AD15" t="s">
        <v>1429</v>
      </c>
      <c r="AE15" t="s">
        <v>1776</v>
      </c>
      <c r="AF15" t="s">
        <v>1776</v>
      </c>
      <c r="AG15" t="s">
        <v>1502</v>
      </c>
      <c r="AH15" t="s">
        <v>1585</v>
      </c>
      <c r="AI15" t="str">
        <f t="shared" si="0"/>
        <v>h11_tag_counts</v>
      </c>
      <c r="AJ15" t="s">
        <v>2692</v>
      </c>
      <c r="AK15" t="s">
        <v>1775</v>
      </c>
      <c r="AL15" t="s">
        <v>2689</v>
      </c>
      <c r="AM15" t="s">
        <v>2679</v>
      </c>
      <c r="AN15" t="str">
        <f t="shared" si="1"/>
        <v>h11_mapping</v>
      </c>
      <c r="AO15" t="s">
        <v>2685</v>
      </c>
    </row>
    <row r="16" spans="1:41">
      <c r="A16">
        <v>1928</v>
      </c>
      <c r="B16">
        <v>1928</v>
      </c>
      <c r="C16">
        <v>98</v>
      </c>
      <c r="D16" t="s">
        <v>1419</v>
      </c>
      <c r="E16">
        <v>-1</v>
      </c>
      <c r="F16">
        <v>-1</v>
      </c>
      <c r="G16">
        <v>-1</v>
      </c>
      <c r="H16">
        <v>-1</v>
      </c>
      <c r="I16" t="s">
        <v>1186</v>
      </c>
      <c r="J16">
        <v>-1</v>
      </c>
      <c r="K16" t="s">
        <v>1433</v>
      </c>
      <c r="L16" t="s">
        <v>1035</v>
      </c>
      <c r="M16" t="s">
        <v>1249</v>
      </c>
      <c r="N16" t="s">
        <v>1035</v>
      </c>
      <c r="O16">
        <v>59</v>
      </c>
      <c r="P16" t="s">
        <v>1324</v>
      </c>
      <c r="Q16" t="s">
        <v>1323</v>
      </c>
      <c r="R16" t="s">
        <v>1182</v>
      </c>
      <c r="S16" t="s">
        <v>1774</v>
      </c>
      <c r="T16" t="s">
        <v>1774</v>
      </c>
      <c r="U16" s="19" t="s">
        <v>158</v>
      </c>
      <c r="V16" t="s">
        <v>970</v>
      </c>
      <c r="W16">
        <v>110</v>
      </c>
      <c r="X16" t="s">
        <v>1350</v>
      </c>
      <c r="Y16">
        <v>101</v>
      </c>
      <c r="Z16" t="s">
        <v>1505</v>
      </c>
      <c r="AA16">
        <v>25</v>
      </c>
      <c r="AB16" t="s">
        <v>1504</v>
      </c>
      <c r="AC16">
        <v>105</v>
      </c>
      <c r="AD16" t="s">
        <v>1429</v>
      </c>
      <c r="AE16" t="s">
        <v>1417</v>
      </c>
      <c r="AF16" t="s">
        <v>1417</v>
      </c>
      <c r="AG16" t="s">
        <v>1502</v>
      </c>
      <c r="AH16" t="s">
        <v>1585</v>
      </c>
      <c r="AI16" t="str">
        <f t="shared" si="0"/>
        <v>h08_tag_counts</v>
      </c>
      <c r="AJ16" t="s">
        <v>2692</v>
      </c>
      <c r="AK16" t="s">
        <v>1773</v>
      </c>
      <c r="AL16" t="s">
        <v>2689</v>
      </c>
      <c r="AM16" t="s">
        <v>2679</v>
      </c>
      <c r="AN16" t="str">
        <f t="shared" si="1"/>
        <v>h08_mapping</v>
      </c>
      <c r="AO16" t="s">
        <v>2685</v>
      </c>
    </row>
    <row r="17" spans="1:41">
      <c r="A17">
        <v>1930</v>
      </c>
      <c r="B17">
        <v>1930</v>
      </c>
      <c r="C17">
        <v>106</v>
      </c>
      <c r="D17" t="s">
        <v>1274</v>
      </c>
      <c r="E17">
        <v>-1</v>
      </c>
      <c r="F17">
        <v>-1</v>
      </c>
      <c r="G17">
        <v>-1</v>
      </c>
      <c r="H17">
        <v>-1</v>
      </c>
      <c r="I17" t="s">
        <v>1186</v>
      </c>
      <c r="J17">
        <v>-1</v>
      </c>
      <c r="K17" t="s">
        <v>1433</v>
      </c>
      <c r="L17" t="s">
        <v>1035</v>
      </c>
      <c r="M17" t="s">
        <v>1035</v>
      </c>
      <c r="N17" t="s">
        <v>1035</v>
      </c>
      <c r="O17">
        <v>59</v>
      </c>
      <c r="P17" t="s">
        <v>1324</v>
      </c>
      <c r="Q17" t="s">
        <v>1256</v>
      </c>
      <c r="R17" t="s">
        <v>1182</v>
      </c>
      <c r="S17" t="s">
        <v>1771</v>
      </c>
      <c r="T17" t="s">
        <v>1771</v>
      </c>
      <c r="U17" s="19" t="s">
        <v>316</v>
      </c>
      <c r="V17" t="s">
        <v>970</v>
      </c>
      <c r="W17">
        <v>106</v>
      </c>
      <c r="X17" t="s">
        <v>1135</v>
      </c>
      <c r="Y17">
        <v>101</v>
      </c>
      <c r="Z17" t="s">
        <v>1505</v>
      </c>
      <c r="AA17">
        <v>25</v>
      </c>
      <c r="AB17" t="s">
        <v>1504</v>
      </c>
      <c r="AC17">
        <v>105</v>
      </c>
      <c r="AD17" t="s">
        <v>1429</v>
      </c>
      <c r="AE17" t="s">
        <v>1581</v>
      </c>
      <c r="AF17" t="s">
        <v>1581</v>
      </c>
      <c r="AG17" t="s">
        <v>1502</v>
      </c>
      <c r="AH17" t="s">
        <v>1585</v>
      </c>
      <c r="AI17" t="str">
        <f t="shared" si="0"/>
        <v>h10_tag_counts</v>
      </c>
      <c r="AJ17" t="s">
        <v>2692</v>
      </c>
      <c r="AK17" t="s">
        <v>1772</v>
      </c>
      <c r="AL17" t="s">
        <v>2689</v>
      </c>
      <c r="AM17" t="s">
        <v>2679</v>
      </c>
      <c r="AN17" t="str">
        <f t="shared" si="1"/>
        <v>h10_mapping</v>
      </c>
      <c r="AO17" t="s">
        <v>2685</v>
      </c>
    </row>
    <row r="18" spans="1:41">
      <c r="A18">
        <v>1930</v>
      </c>
      <c r="B18">
        <v>1930</v>
      </c>
      <c r="C18">
        <v>106</v>
      </c>
      <c r="D18" t="s">
        <v>1274</v>
      </c>
      <c r="E18">
        <v>-1</v>
      </c>
      <c r="F18">
        <v>-1</v>
      </c>
      <c r="G18">
        <v>-1</v>
      </c>
      <c r="H18">
        <v>-1</v>
      </c>
      <c r="I18" t="s">
        <v>1186</v>
      </c>
      <c r="J18">
        <v>-1</v>
      </c>
      <c r="K18" t="s">
        <v>1433</v>
      </c>
      <c r="L18" t="s">
        <v>1035</v>
      </c>
      <c r="M18" t="s">
        <v>1035</v>
      </c>
      <c r="N18" t="s">
        <v>1035</v>
      </c>
      <c r="O18">
        <v>59</v>
      </c>
      <c r="P18" t="s">
        <v>1324</v>
      </c>
      <c r="Q18" t="s">
        <v>1256</v>
      </c>
      <c r="R18" t="s">
        <v>1182</v>
      </c>
      <c r="S18" t="s">
        <v>1771</v>
      </c>
      <c r="T18" t="s">
        <v>1771</v>
      </c>
      <c r="U18" s="19" t="s">
        <v>316</v>
      </c>
      <c r="V18" t="s">
        <v>970</v>
      </c>
      <c r="W18">
        <v>106</v>
      </c>
      <c r="X18" t="s">
        <v>1135</v>
      </c>
      <c r="Y18">
        <v>101</v>
      </c>
      <c r="Z18" t="s">
        <v>1505</v>
      </c>
      <c r="AA18">
        <v>25</v>
      </c>
      <c r="AB18" t="s">
        <v>1504</v>
      </c>
      <c r="AC18">
        <v>105</v>
      </c>
      <c r="AD18" t="s">
        <v>1429</v>
      </c>
      <c r="AE18" t="s">
        <v>1233</v>
      </c>
      <c r="AF18" t="s">
        <v>1233</v>
      </c>
      <c r="AG18" t="s">
        <v>1502</v>
      </c>
      <c r="AH18" t="s">
        <v>1585</v>
      </c>
      <c r="AI18" t="str">
        <f t="shared" si="0"/>
        <v>h40_tag_counts</v>
      </c>
      <c r="AJ18" t="s">
        <v>2692</v>
      </c>
      <c r="AK18" t="s">
        <v>1035</v>
      </c>
      <c r="AL18" t="s">
        <v>2689</v>
      </c>
      <c r="AM18" t="s">
        <v>2679</v>
      </c>
      <c r="AN18" t="str">
        <f t="shared" si="1"/>
        <v>h40_mapping</v>
      </c>
      <c r="AO18" t="s">
        <v>2685</v>
      </c>
    </row>
    <row r="19" spans="1:41">
      <c r="A19">
        <v>1931</v>
      </c>
      <c r="B19">
        <v>1931</v>
      </c>
      <c r="C19">
        <v>40</v>
      </c>
      <c r="D19" t="s">
        <v>1760</v>
      </c>
      <c r="E19">
        <v>-1</v>
      </c>
      <c r="F19">
        <v>-1</v>
      </c>
      <c r="G19">
        <v>-1</v>
      </c>
      <c r="H19">
        <v>-1</v>
      </c>
      <c r="I19" t="s">
        <v>1186</v>
      </c>
      <c r="J19">
        <v>-1</v>
      </c>
      <c r="K19" t="s">
        <v>1433</v>
      </c>
      <c r="L19" t="s">
        <v>1035</v>
      </c>
      <c r="M19" t="s">
        <v>1035</v>
      </c>
      <c r="N19" t="s">
        <v>1035</v>
      </c>
      <c r="O19">
        <v>59</v>
      </c>
      <c r="P19" t="s">
        <v>1324</v>
      </c>
      <c r="Q19" t="s">
        <v>1323</v>
      </c>
      <c r="R19" t="s">
        <v>1182</v>
      </c>
      <c r="S19" t="s">
        <v>1924</v>
      </c>
      <c r="T19" t="s">
        <v>1924</v>
      </c>
      <c r="U19" s="19" t="s">
        <v>181</v>
      </c>
      <c r="V19" t="s">
        <v>970</v>
      </c>
      <c r="W19">
        <v>102</v>
      </c>
      <c r="X19" t="s">
        <v>1209</v>
      </c>
      <c r="Y19">
        <v>101</v>
      </c>
      <c r="Z19" t="s">
        <v>1505</v>
      </c>
      <c r="AA19">
        <v>25</v>
      </c>
      <c r="AB19" t="s">
        <v>1504</v>
      </c>
      <c r="AC19">
        <v>105</v>
      </c>
      <c r="AD19" t="s">
        <v>1429</v>
      </c>
      <c r="AE19" t="s">
        <v>1919</v>
      </c>
      <c r="AF19" t="s">
        <v>1919</v>
      </c>
      <c r="AG19" t="s">
        <v>1502</v>
      </c>
      <c r="AH19" t="s">
        <v>1585</v>
      </c>
      <c r="AI19" t="str">
        <f t="shared" si="0"/>
        <v>h04_tag_counts</v>
      </c>
      <c r="AJ19" t="s">
        <v>2692</v>
      </c>
      <c r="AK19" t="s">
        <v>1781</v>
      </c>
      <c r="AL19" t="s">
        <v>2689</v>
      </c>
      <c r="AM19" t="s">
        <v>2679</v>
      </c>
      <c r="AN19" t="str">
        <f t="shared" si="1"/>
        <v>h04_mapping</v>
      </c>
      <c r="AO19" t="s">
        <v>2685</v>
      </c>
    </row>
    <row r="20" spans="1:41">
      <c r="A20">
        <v>1931</v>
      </c>
      <c r="B20">
        <v>1931</v>
      </c>
      <c r="C20">
        <v>40</v>
      </c>
      <c r="D20" t="s">
        <v>1760</v>
      </c>
      <c r="E20">
        <v>-1</v>
      </c>
      <c r="F20">
        <v>-1</v>
      </c>
      <c r="G20">
        <v>-1</v>
      </c>
      <c r="H20">
        <v>-1</v>
      </c>
      <c r="I20" t="s">
        <v>1186</v>
      </c>
      <c r="J20">
        <v>-1</v>
      </c>
      <c r="K20" t="s">
        <v>1433</v>
      </c>
      <c r="L20" t="s">
        <v>1035</v>
      </c>
      <c r="M20" t="s">
        <v>1035</v>
      </c>
      <c r="N20" t="s">
        <v>1035</v>
      </c>
      <c r="O20">
        <v>59</v>
      </c>
      <c r="P20" t="s">
        <v>1324</v>
      </c>
      <c r="Q20" t="s">
        <v>1323</v>
      </c>
      <c r="R20" t="s">
        <v>1182</v>
      </c>
      <c r="S20" t="s">
        <v>1924</v>
      </c>
      <c r="T20" t="s">
        <v>1924</v>
      </c>
      <c r="U20" s="19" t="s">
        <v>181</v>
      </c>
      <c r="V20" t="s">
        <v>970</v>
      </c>
      <c r="W20">
        <v>102</v>
      </c>
      <c r="X20" t="s">
        <v>1209</v>
      </c>
      <c r="Y20">
        <v>101</v>
      </c>
      <c r="Z20" t="s">
        <v>1505</v>
      </c>
      <c r="AA20">
        <v>25</v>
      </c>
      <c r="AB20" t="s">
        <v>1504</v>
      </c>
      <c r="AC20">
        <v>105</v>
      </c>
      <c r="AD20" t="s">
        <v>1429</v>
      </c>
      <c r="AE20" t="s">
        <v>1758</v>
      </c>
      <c r="AF20" t="s">
        <v>1758</v>
      </c>
      <c r="AG20" t="s">
        <v>1502</v>
      </c>
      <c r="AH20" t="s">
        <v>1585</v>
      </c>
      <c r="AI20" t="str">
        <f t="shared" si="0"/>
        <v>h05_tag_counts</v>
      </c>
      <c r="AJ20" t="s">
        <v>2692</v>
      </c>
      <c r="AK20" t="s">
        <v>1035</v>
      </c>
      <c r="AL20" t="s">
        <v>2689</v>
      </c>
      <c r="AM20" t="s">
        <v>2679</v>
      </c>
      <c r="AN20" t="str">
        <f t="shared" si="1"/>
        <v>h05_mapping</v>
      </c>
      <c r="AO20" t="s">
        <v>2685</v>
      </c>
    </row>
    <row r="21" spans="1:41">
      <c r="A21">
        <v>1932</v>
      </c>
      <c r="B21">
        <v>1932</v>
      </c>
      <c r="C21">
        <v>40</v>
      </c>
      <c r="D21" t="s">
        <v>1760</v>
      </c>
      <c r="E21">
        <v>-1</v>
      </c>
      <c r="F21">
        <v>-1</v>
      </c>
      <c r="G21">
        <v>-1</v>
      </c>
      <c r="H21">
        <v>-1</v>
      </c>
      <c r="I21" t="s">
        <v>1186</v>
      </c>
      <c r="J21">
        <v>-1</v>
      </c>
      <c r="K21" t="s">
        <v>1433</v>
      </c>
      <c r="L21" t="s">
        <v>1035</v>
      </c>
      <c r="M21" t="s">
        <v>1035</v>
      </c>
      <c r="N21" t="s">
        <v>1035</v>
      </c>
      <c r="O21">
        <v>59</v>
      </c>
      <c r="P21" t="s">
        <v>1324</v>
      </c>
      <c r="Q21" t="s">
        <v>1323</v>
      </c>
      <c r="R21" t="s">
        <v>1182</v>
      </c>
      <c r="S21" t="s">
        <v>1922</v>
      </c>
      <c r="T21" t="s">
        <v>1922</v>
      </c>
      <c r="U21" s="19" t="s">
        <v>180</v>
      </c>
      <c r="V21" t="s">
        <v>970</v>
      </c>
      <c r="W21">
        <v>103</v>
      </c>
      <c r="X21" t="s">
        <v>1180</v>
      </c>
      <c r="Y21">
        <v>101</v>
      </c>
      <c r="Z21" t="s">
        <v>1505</v>
      </c>
      <c r="AA21">
        <v>25</v>
      </c>
      <c r="AB21" t="s">
        <v>1504</v>
      </c>
      <c r="AC21">
        <v>105</v>
      </c>
      <c r="AD21" t="s">
        <v>1429</v>
      </c>
      <c r="AE21" t="s">
        <v>1919</v>
      </c>
      <c r="AF21" t="s">
        <v>1919</v>
      </c>
      <c r="AG21" t="s">
        <v>1502</v>
      </c>
      <c r="AH21" t="s">
        <v>1585</v>
      </c>
      <c r="AI21" t="str">
        <f t="shared" si="0"/>
        <v>h04_tag_counts</v>
      </c>
      <c r="AJ21" t="s">
        <v>2692</v>
      </c>
      <c r="AK21" t="s">
        <v>1923</v>
      </c>
      <c r="AL21" t="s">
        <v>2689</v>
      </c>
      <c r="AM21" t="s">
        <v>2679</v>
      </c>
      <c r="AN21" t="str">
        <f t="shared" si="1"/>
        <v>h04_mapping</v>
      </c>
      <c r="AO21" t="s">
        <v>2685</v>
      </c>
    </row>
    <row r="22" spans="1:41">
      <c r="A22">
        <v>1932</v>
      </c>
      <c r="B22">
        <v>1932</v>
      </c>
      <c r="C22">
        <v>40</v>
      </c>
      <c r="D22" t="s">
        <v>1760</v>
      </c>
      <c r="E22">
        <v>-1</v>
      </c>
      <c r="F22">
        <v>-1</v>
      </c>
      <c r="G22">
        <v>-1</v>
      </c>
      <c r="H22">
        <v>-1</v>
      </c>
      <c r="I22" t="s">
        <v>1186</v>
      </c>
      <c r="J22">
        <v>-1</v>
      </c>
      <c r="K22" t="s">
        <v>1433</v>
      </c>
      <c r="L22" t="s">
        <v>1035</v>
      </c>
      <c r="M22" t="s">
        <v>1035</v>
      </c>
      <c r="N22" t="s">
        <v>1035</v>
      </c>
      <c r="O22">
        <v>59</v>
      </c>
      <c r="P22" t="s">
        <v>1324</v>
      </c>
      <c r="Q22" t="s">
        <v>1323</v>
      </c>
      <c r="R22" t="s">
        <v>1182</v>
      </c>
      <c r="S22" t="s">
        <v>1922</v>
      </c>
      <c r="T22" t="s">
        <v>1922</v>
      </c>
      <c r="U22" s="19" t="s">
        <v>180</v>
      </c>
      <c r="V22" t="s">
        <v>970</v>
      </c>
      <c r="W22">
        <v>103</v>
      </c>
      <c r="X22" t="s">
        <v>1180</v>
      </c>
      <c r="Y22">
        <v>101</v>
      </c>
      <c r="Z22" t="s">
        <v>1505</v>
      </c>
      <c r="AA22">
        <v>25</v>
      </c>
      <c r="AB22" t="s">
        <v>1504</v>
      </c>
      <c r="AC22">
        <v>105</v>
      </c>
      <c r="AD22" t="s">
        <v>1429</v>
      </c>
      <c r="AE22" t="s">
        <v>1758</v>
      </c>
      <c r="AF22" t="s">
        <v>1758</v>
      </c>
      <c r="AG22" t="s">
        <v>1502</v>
      </c>
      <c r="AH22" t="s">
        <v>1585</v>
      </c>
      <c r="AI22" t="str">
        <f t="shared" si="0"/>
        <v>h05_tag_counts</v>
      </c>
      <c r="AJ22" t="s">
        <v>2692</v>
      </c>
      <c r="AK22" t="s">
        <v>1035</v>
      </c>
      <c r="AL22" t="s">
        <v>2689</v>
      </c>
      <c r="AM22" t="s">
        <v>2679</v>
      </c>
      <c r="AN22" t="str">
        <f t="shared" si="1"/>
        <v>h05_mapping</v>
      </c>
      <c r="AO22" t="s">
        <v>2685</v>
      </c>
    </row>
    <row r="23" spans="1:41">
      <c r="A23">
        <v>1933</v>
      </c>
      <c r="B23">
        <v>1933</v>
      </c>
      <c r="C23">
        <v>40</v>
      </c>
      <c r="D23" t="s">
        <v>1760</v>
      </c>
      <c r="E23">
        <v>-1</v>
      </c>
      <c r="F23">
        <v>-1</v>
      </c>
      <c r="G23">
        <v>-1</v>
      </c>
      <c r="H23">
        <v>-1</v>
      </c>
      <c r="I23" t="s">
        <v>1186</v>
      </c>
      <c r="J23">
        <v>-1</v>
      </c>
      <c r="K23" t="s">
        <v>1433</v>
      </c>
      <c r="L23" t="s">
        <v>1035</v>
      </c>
      <c r="M23" t="s">
        <v>1035</v>
      </c>
      <c r="N23" t="s">
        <v>1035</v>
      </c>
      <c r="O23">
        <v>59</v>
      </c>
      <c r="P23" t="s">
        <v>1324</v>
      </c>
      <c r="Q23" t="s">
        <v>1323</v>
      </c>
      <c r="R23" t="s">
        <v>1182</v>
      </c>
      <c r="S23" t="s">
        <v>1920</v>
      </c>
      <c r="T23" t="s">
        <v>1920</v>
      </c>
      <c r="U23" s="19" t="s">
        <v>179</v>
      </c>
      <c r="V23" t="s">
        <v>970</v>
      </c>
      <c r="W23">
        <v>106</v>
      </c>
      <c r="X23" t="s">
        <v>1135</v>
      </c>
      <c r="Y23">
        <v>101</v>
      </c>
      <c r="Z23" t="s">
        <v>1505</v>
      </c>
      <c r="AA23">
        <v>25</v>
      </c>
      <c r="AB23" t="s">
        <v>1504</v>
      </c>
      <c r="AC23">
        <v>105</v>
      </c>
      <c r="AD23" t="s">
        <v>1429</v>
      </c>
      <c r="AE23" t="s">
        <v>1919</v>
      </c>
      <c r="AF23" t="s">
        <v>1919</v>
      </c>
      <c r="AG23" t="s">
        <v>1502</v>
      </c>
      <c r="AH23" t="s">
        <v>1585</v>
      </c>
      <c r="AI23" t="str">
        <f t="shared" si="0"/>
        <v>h04_tag_counts</v>
      </c>
      <c r="AJ23" t="s">
        <v>2692</v>
      </c>
      <c r="AK23" t="s">
        <v>1921</v>
      </c>
      <c r="AL23" t="s">
        <v>2689</v>
      </c>
      <c r="AM23" t="s">
        <v>2679</v>
      </c>
      <c r="AN23" t="str">
        <f t="shared" si="1"/>
        <v>h04_mapping</v>
      </c>
      <c r="AO23" t="s">
        <v>2685</v>
      </c>
    </row>
    <row r="24" spans="1:41">
      <c r="A24">
        <v>1933</v>
      </c>
      <c r="B24">
        <v>1933</v>
      </c>
      <c r="C24">
        <v>40</v>
      </c>
      <c r="D24" t="s">
        <v>1760</v>
      </c>
      <c r="E24">
        <v>-1</v>
      </c>
      <c r="F24">
        <v>-1</v>
      </c>
      <c r="G24">
        <v>-1</v>
      </c>
      <c r="H24">
        <v>-1</v>
      </c>
      <c r="I24" t="s">
        <v>1186</v>
      </c>
      <c r="J24">
        <v>-1</v>
      </c>
      <c r="K24" t="s">
        <v>1433</v>
      </c>
      <c r="L24" t="s">
        <v>1035</v>
      </c>
      <c r="M24" t="s">
        <v>1035</v>
      </c>
      <c r="N24" t="s">
        <v>1035</v>
      </c>
      <c r="O24">
        <v>59</v>
      </c>
      <c r="P24" t="s">
        <v>1324</v>
      </c>
      <c r="Q24" t="s">
        <v>1323</v>
      </c>
      <c r="R24" t="s">
        <v>1182</v>
      </c>
      <c r="S24" t="s">
        <v>1920</v>
      </c>
      <c r="T24" t="s">
        <v>1920</v>
      </c>
      <c r="U24" s="19" t="s">
        <v>179</v>
      </c>
      <c r="V24" t="s">
        <v>970</v>
      </c>
      <c r="W24">
        <v>106</v>
      </c>
      <c r="X24" t="s">
        <v>1135</v>
      </c>
      <c r="Y24">
        <v>101</v>
      </c>
      <c r="Z24" t="s">
        <v>1505</v>
      </c>
      <c r="AA24">
        <v>25</v>
      </c>
      <c r="AB24" t="s">
        <v>1504</v>
      </c>
      <c r="AC24">
        <v>105</v>
      </c>
      <c r="AD24" t="s">
        <v>1429</v>
      </c>
      <c r="AE24" t="s">
        <v>1758</v>
      </c>
      <c r="AF24" t="s">
        <v>1758</v>
      </c>
      <c r="AG24" t="s">
        <v>1502</v>
      </c>
      <c r="AH24" t="s">
        <v>1585</v>
      </c>
      <c r="AI24" t="str">
        <f t="shared" si="0"/>
        <v>h05_tag_counts</v>
      </c>
      <c r="AJ24" t="s">
        <v>2692</v>
      </c>
      <c r="AK24" t="s">
        <v>1035</v>
      </c>
      <c r="AL24" t="s">
        <v>2689</v>
      </c>
      <c r="AM24" t="s">
        <v>2679</v>
      </c>
      <c r="AN24" t="str">
        <f t="shared" si="1"/>
        <v>h05_mapping</v>
      </c>
      <c r="AO24" t="s">
        <v>2685</v>
      </c>
    </row>
    <row r="25" spans="1:41">
      <c r="A25">
        <v>1934</v>
      </c>
      <c r="B25">
        <v>1934</v>
      </c>
      <c r="C25">
        <v>40</v>
      </c>
      <c r="D25" t="s">
        <v>1760</v>
      </c>
      <c r="E25">
        <v>-1</v>
      </c>
      <c r="F25">
        <v>-1</v>
      </c>
      <c r="G25">
        <v>-1</v>
      </c>
      <c r="H25">
        <v>-1</v>
      </c>
      <c r="I25" t="s">
        <v>1186</v>
      </c>
      <c r="J25">
        <v>-1</v>
      </c>
      <c r="K25" t="s">
        <v>1433</v>
      </c>
      <c r="L25" t="s">
        <v>1035</v>
      </c>
      <c r="M25" t="s">
        <v>1035</v>
      </c>
      <c r="N25" t="s">
        <v>1035</v>
      </c>
      <c r="O25">
        <v>59</v>
      </c>
      <c r="P25" t="s">
        <v>1324</v>
      </c>
      <c r="Q25" t="s">
        <v>1323</v>
      </c>
      <c r="R25" t="s">
        <v>1182</v>
      </c>
      <c r="S25" t="s">
        <v>1759</v>
      </c>
      <c r="T25" t="s">
        <v>1759</v>
      </c>
      <c r="U25" s="19" t="s">
        <v>178</v>
      </c>
      <c r="V25" t="s">
        <v>970</v>
      </c>
      <c r="W25">
        <v>107</v>
      </c>
      <c r="X25" t="s">
        <v>1129</v>
      </c>
      <c r="Y25">
        <v>101</v>
      </c>
      <c r="Z25" t="s">
        <v>1505</v>
      </c>
      <c r="AA25">
        <v>25</v>
      </c>
      <c r="AB25" t="s">
        <v>1504</v>
      </c>
      <c r="AC25">
        <v>105</v>
      </c>
      <c r="AD25" t="s">
        <v>1429</v>
      </c>
      <c r="AE25" t="s">
        <v>1919</v>
      </c>
      <c r="AF25" t="s">
        <v>1919</v>
      </c>
      <c r="AG25" t="s">
        <v>1502</v>
      </c>
      <c r="AH25" t="s">
        <v>1585</v>
      </c>
      <c r="AI25" t="str">
        <f t="shared" si="0"/>
        <v>h04_tag_counts</v>
      </c>
      <c r="AJ25" t="s">
        <v>2692</v>
      </c>
      <c r="AK25" t="s">
        <v>1918</v>
      </c>
      <c r="AL25" t="s">
        <v>2689</v>
      </c>
      <c r="AM25" t="s">
        <v>2679</v>
      </c>
      <c r="AN25" t="str">
        <f t="shared" si="1"/>
        <v>h04_mapping</v>
      </c>
      <c r="AO25" t="s">
        <v>2685</v>
      </c>
    </row>
    <row r="26" spans="1:41">
      <c r="A26">
        <v>1934</v>
      </c>
      <c r="B26">
        <v>1934</v>
      </c>
      <c r="C26">
        <v>40</v>
      </c>
      <c r="D26" t="s">
        <v>1760</v>
      </c>
      <c r="E26">
        <v>-1</v>
      </c>
      <c r="F26">
        <v>-1</v>
      </c>
      <c r="G26">
        <v>-1</v>
      </c>
      <c r="H26">
        <v>-1</v>
      </c>
      <c r="I26" t="s">
        <v>1186</v>
      </c>
      <c r="J26">
        <v>-1</v>
      </c>
      <c r="K26" t="s">
        <v>1433</v>
      </c>
      <c r="L26" t="s">
        <v>1035</v>
      </c>
      <c r="M26" t="s">
        <v>1035</v>
      </c>
      <c r="N26" t="s">
        <v>1035</v>
      </c>
      <c r="O26">
        <v>59</v>
      </c>
      <c r="P26" t="s">
        <v>1324</v>
      </c>
      <c r="Q26" t="s">
        <v>1323</v>
      </c>
      <c r="R26" t="s">
        <v>1182</v>
      </c>
      <c r="S26" t="s">
        <v>1759</v>
      </c>
      <c r="T26" t="s">
        <v>1759</v>
      </c>
      <c r="U26" s="19" t="s">
        <v>178</v>
      </c>
      <c r="V26" t="s">
        <v>970</v>
      </c>
      <c r="W26">
        <v>107</v>
      </c>
      <c r="X26" t="s">
        <v>1129</v>
      </c>
      <c r="Y26">
        <v>101</v>
      </c>
      <c r="Z26" t="s">
        <v>1505</v>
      </c>
      <c r="AA26">
        <v>25</v>
      </c>
      <c r="AB26" t="s">
        <v>1504</v>
      </c>
      <c r="AC26">
        <v>105</v>
      </c>
      <c r="AD26" t="s">
        <v>1429</v>
      </c>
      <c r="AE26" t="s">
        <v>1758</v>
      </c>
      <c r="AF26" t="s">
        <v>1758</v>
      </c>
      <c r="AG26" t="s">
        <v>1502</v>
      </c>
      <c r="AH26" t="s">
        <v>1585</v>
      </c>
      <c r="AI26" t="str">
        <f t="shared" si="0"/>
        <v>h05_tag_counts</v>
      </c>
      <c r="AJ26" t="s">
        <v>2692</v>
      </c>
      <c r="AK26" t="s">
        <v>1035</v>
      </c>
      <c r="AL26" t="s">
        <v>2689</v>
      </c>
      <c r="AM26" t="s">
        <v>2679</v>
      </c>
      <c r="AN26" t="str">
        <f t="shared" si="1"/>
        <v>h05_mapping</v>
      </c>
      <c r="AO26" t="s">
        <v>2685</v>
      </c>
    </row>
    <row r="27" spans="1:41">
      <c r="A27">
        <v>1935</v>
      </c>
      <c r="B27">
        <v>1935</v>
      </c>
      <c r="C27">
        <v>100</v>
      </c>
      <c r="D27" t="s">
        <v>1235</v>
      </c>
      <c r="E27">
        <v>-1</v>
      </c>
      <c r="F27">
        <v>-1</v>
      </c>
      <c r="G27">
        <v>-1</v>
      </c>
      <c r="H27">
        <v>-1</v>
      </c>
      <c r="I27" t="s">
        <v>1186</v>
      </c>
      <c r="J27">
        <v>-1</v>
      </c>
      <c r="K27" t="s">
        <v>1433</v>
      </c>
      <c r="L27" t="s">
        <v>1035</v>
      </c>
      <c r="M27" t="s">
        <v>1035</v>
      </c>
      <c r="N27" t="s">
        <v>1035</v>
      </c>
      <c r="O27">
        <v>59</v>
      </c>
      <c r="P27" t="s">
        <v>1324</v>
      </c>
      <c r="Q27" t="s">
        <v>1256</v>
      </c>
      <c r="R27" t="s">
        <v>1182</v>
      </c>
      <c r="S27" t="s">
        <v>1756</v>
      </c>
      <c r="T27" t="s">
        <v>1756</v>
      </c>
      <c r="U27" s="19" t="s">
        <v>315</v>
      </c>
      <c r="V27" t="s">
        <v>970</v>
      </c>
      <c r="W27">
        <v>107</v>
      </c>
      <c r="X27" t="s">
        <v>1129</v>
      </c>
      <c r="Y27">
        <v>101</v>
      </c>
      <c r="Z27" t="s">
        <v>1505</v>
      </c>
      <c r="AA27">
        <v>25</v>
      </c>
      <c r="AB27" t="s">
        <v>1504</v>
      </c>
      <c r="AC27">
        <v>105</v>
      </c>
      <c r="AD27" t="s">
        <v>1429</v>
      </c>
      <c r="AE27" t="s">
        <v>1581</v>
      </c>
      <c r="AF27" t="s">
        <v>1581</v>
      </c>
      <c r="AG27" t="s">
        <v>1502</v>
      </c>
      <c r="AH27" t="s">
        <v>1585</v>
      </c>
      <c r="AI27" t="str">
        <f t="shared" si="0"/>
        <v>h10_tag_counts</v>
      </c>
      <c r="AJ27" t="s">
        <v>2692</v>
      </c>
      <c r="AK27" t="s">
        <v>1757</v>
      </c>
      <c r="AL27" t="s">
        <v>2689</v>
      </c>
      <c r="AM27" t="s">
        <v>2679</v>
      </c>
      <c r="AN27" t="str">
        <f t="shared" si="1"/>
        <v>h10_mapping</v>
      </c>
      <c r="AO27" t="s">
        <v>2685</v>
      </c>
    </row>
    <row r="28" spans="1:41">
      <c r="A28">
        <v>1935</v>
      </c>
      <c r="B28">
        <v>1935</v>
      </c>
      <c r="C28">
        <v>100</v>
      </c>
      <c r="D28" t="s">
        <v>1235</v>
      </c>
      <c r="E28">
        <v>-1</v>
      </c>
      <c r="F28">
        <v>-1</v>
      </c>
      <c r="G28">
        <v>-1</v>
      </c>
      <c r="H28">
        <v>-1</v>
      </c>
      <c r="I28" t="s">
        <v>1186</v>
      </c>
      <c r="J28">
        <v>-1</v>
      </c>
      <c r="K28" t="s">
        <v>1433</v>
      </c>
      <c r="L28" t="s">
        <v>1035</v>
      </c>
      <c r="M28" t="s">
        <v>1035</v>
      </c>
      <c r="N28" t="s">
        <v>1035</v>
      </c>
      <c r="O28">
        <v>59</v>
      </c>
      <c r="P28" t="s">
        <v>1324</v>
      </c>
      <c r="Q28" t="s">
        <v>1256</v>
      </c>
      <c r="R28" t="s">
        <v>1182</v>
      </c>
      <c r="S28" t="s">
        <v>1756</v>
      </c>
      <c r="T28" t="s">
        <v>1756</v>
      </c>
      <c r="U28" s="19" t="s">
        <v>315</v>
      </c>
      <c r="V28" t="s">
        <v>970</v>
      </c>
      <c r="W28">
        <v>107</v>
      </c>
      <c r="X28" t="s">
        <v>1129</v>
      </c>
      <c r="Y28">
        <v>101</v>
      </c>
      <c r="Z28" t="s">
        <v>1505</v>
      </c>
      <c r="AA28">
        <v>25</v>
      </c>
      <c r="AB28" t="s">
        <v>1504</v>
      </c>
      <c r="AC28">
        <v>105</v>
      </c>
      <c r="AD28" t="s">
        <v>1429</v>
      </c>
      <c r="AE28" t="s">
        <v>1233</v>
      </c>
      <c r="AF28" t="s">
        <v>1233</v>
      </c>
      <c r="AG28" t="s">
        <v>1502</v>
      </c>
      <c r="AH28" t="s">
        <v>1585</v>
      </c>
      <c r="AI28" t="str">
        <f t="shared" si="0"/>
        <v>h40_tag_counts</v>
      </c>
      <c r="AJ28" t="s">
        <v>2692</v>
      </c>
      <c r="AK28" t="s">
        <v>1035</v>
      </c>
      <c r="AL28" t="s">
        <v>2689</v>
      </c>
      <c r="AM28" t="s">
        <v>2679</v>
      </c>
      <c r="AN28" t="str">
        <f t="shared" si="1"/>
        <v>h40_mapping</v>
      </c>
      <c r="AO28" t="s">
        <v>2685</v>
      </c>
    </row>
    <row r="29" spans="1:41">
      <c r="A29">
        <v>1936</v>
      </c>
      <c r="B29">
        <v>1936</v>
      </c>
      <c r="C29">
        <v>100</v>
      </c>
      <c r="D29" t="s">
        <v>1235</v>
      </c>
      <c r="E29">
        <v>-1</v>
      </c>
      <c r="F29">
        <v>-1</v>
      </c>
      <c r="G29">
        <v>-1</v>
      </c>
      <c r="H29">
        <v>-1</v>
      </c>
      <c r="I29" t="s">
        <v>1186</v>
      </c>
      <c r="J29">
        <v>-1</v>
      </c>
      <c r="K29" t="s">
        <v>1433</v>
      </c>
      <c r="L29" t="s">
        <v>1035</v>
      </c>
      <c r="M29" t="s">
        <v>1249</v>
      </c>
      <c r="N29" t="s">
        <v>1035</v>
      </c>
      <c r="O29">
        <v>59</v>
      </c>
      <c r="P29" t="s">
        <v>1324</v>
      </c>
      <c r="Q29" t="s">
        <v>1323</v>
      </c>
      <c r="R29" t="s">
        <v>1182</v>
      </c>
      <c r="S29" t="s">
        <v>1754</v>
      </c>
      <c r="T29" t="s">
        <v>1754</v>
      </c>
      <c r="U29" s="19" t="s">
        <v>314</v>
      </c>
      <c r="V29" t="s">
        <v>970</v>
      </c>
      <c r="W29">
        <v>109</v>
      </c>
      <c r="X29" t="s">
        <v>1426</v>
      </c>
      <c r="Y29">
        <v>101</v>
      </c>
      <c r="Z29" t="s">
        <v>1505</v>
      </c>
      <c r="AA29">
        <v>25</v>
      </c>
      <c r="AB29" t="s">
        <v>1504</v>
      </c>
      <c r="AC29">
        <v>105</v>
      </c>
      <c r="AD29" t="s">
        <v>1429</v>
      </c>
      <c r="AE29" t="s">
        <v>1581</v>
      </c>
      <c r="AF29" t="s">
        <v>1581</v>
      </c>
      <c r="AG29" t="s">
        <v>1502</v>
      </c>
      <c r="AH29" t="s">
        <v>1585</v>
      </c>
      <c r="AI29" t="str">
        <f t="shared" si="0"/>
        <v>h10_tag_counts</v>
      </c>
      <c r="AJ29" t="s">
        <v>2692</v>
      </c>
      <c r="AK29" t="s">
        <v>1755</v>
      </c>
      <c r="AL29" t="s">
        <v>2689</v>
      </c>
      <c r="AM29" t="s">
        <v>2679</v>
      </c>
      <c r="AN29" t="str">
        <f t="shared" si="1"/>
        <v>h10_mapping</v>
      </c>
      <c r="AO29" t="s">
        <v>2685</v>
      </c>
    </row>
    <row r="30" spans="1:41">
      <c r="A30">
        <v>1936</v>
      </c>
      <c r="B30">
        <v>1936</v>
      </c>
      <c r="C30">
        <v>100</v>
      </c>
      <c r="D30" t="s">
        <v>1235</v>
      </c>
      <c r="E30">
        <v>-1</v>
      </c>
      <c r="F30">
        <v>-1</v>
      </c>
      <c r="G30">
        <v>-1</v>
      </c>
      <c r="H30">
        <v>-1</v>
      </c>
      <c r="I30" t="s">
        <v>1186</v>
      </c>
      <c r="J30">
        <v>-1</v>
      </c>
      <c r="K30" t="s">
        <v>1433</v>
      </c>
      <c r="L30" t="s">
        <v>1035</v>
      </c>
      <c r="M30" t="s">
        <v>1249</v>
      </c>
      <c r="N30" t="s">
        <v>1035</v>
      </c>
      <c r="O30">
        <v>59</v>
      </c>
      <c r="P30" t="s">
        <v>1324</v>
      </c>
      <c r="Q30" t="s">
        <v>1323</v>
      </c>
      <c r="R30" t="s">
        <v>1182</v>
      </c>
      <c r="S30" t="s">
        <v>1754</v>
      </c>
      <c r="T30" t="s">
        <v>1754</v>
      </c>
      <c r="U30" s="19" t="s">
        <v>314</v>
      </c>
      <c r="V30" t="s">
        <v>970</v>
      </c>
      <c r="W30">
        <v>109</v>
      </c>
      <c r="X30" t="s">
        <v>1426</v>
      </c>
      <c r="Y30">
        <v>101</v>
      </c>
      <c r="Z30" t="s">
        <v>1505</v>
      </c>
      <c r="AA30">
        <v>25</v>
      </c>
      <c r="AB30" t="s">
        <v>1504</v>
      </c>
      <c r="AC30">
        <v>105</v>
      </c>
      <c r="AD30" t="s">
        <v>1429</v>
      </c>
      <c r="AE30" t="s">
        <v>1233</v>
      </c>
      <c r="AF30" t="s">
        <v>1233</v>
      </c>
      <c r="AG30" t="s">
        <v>1502</v>
      </c>
      <c r="AH30" t="s">
        <v>1585</v>
      </c>
      <c r="AI30" t="str">
        <f t="shared" si="0"/>
        <v>h40_tag_counts</v>
      </c>
      <c r="AJ30" t="s">
        <v>2692</v>
      </c>
      <c r="AK30" t="s">
        <v>1035</v>
      </c>
      <c r="AL30" t="s">
        <v>2689</v>
      </c>
      <c r="AM30" t="s">
        <v>2679</v>
      </c>
      <c r="AN30" t="str">
        <f t="shared" si="1"/>
        <v>h40_mapping</v>
      </c>
      <c r="AO30" t="s">
        <v>2685</v>
      </c>
    </row>
    <row r="31" spans="1:41">
      <c r="A31">
        <v>1937</v>
      </c>
      <c r="B31">
        <v>1937</v>
      </c>
      <c r="C31">
        <v>100</v>
      </c>
      <c r="D31" t="s">
        <v>1235</v>
      </c>
      <c r="E31">
        <v>-1</v>
      </c>
      <c r="F31">
        <v>-1</v>
      </c>
      <c r="G31">
        <v>-1</v>
      </c>
      <c r="H31">
        <v>-1</v>
      </c>
      <c r="I31" t="s">
        <v>1186</v>
      </c>
      <c r="J31">
        <v>-1</v>
      </c>
      <c r="K31" t="s">
        <v>1433</v>
      </c>
      <c r="L31" t="s">
        <v>1035</v>
      </c>
      <c r="M31" t="s">
        <v>1035</v>
      </c>
      <c r="N31" t="s">
        <v>1035</v>
      </c>
      <c r="O31">
        <v>59</v>
      </c>
      <c r="P31" t="s">
        <v>1324</v>
      </c>
      <c r="Q31" t="s">
        <v>1256</v>
      </c>
      <c r="R31" t="s">
        <v>1182</v>
      </c>
      <c r="S31" t="s">
        <v>1582</v>
      </c>
      <c r="T31" t="s">
        <v>1582</v>
      </c>
      <c r="U31" s="19" t="s">
        <v>313</v>
      </c>
      <c r="V31" t="s">
        <v>970</v>
      </c>
      <c r="W31">
        <v>111</v>
      </c>
      <c r="X31" t="s">
        <v>1077</v>
      </c>
      <c r="Y31">
        <v>101</v>
      </c>
      <c r="Z31" t="s">
        <v>1505</v>
      </c>
      <c r="AA31">
        <v>25</v>
      </c>
      <c r="AB31" t="s">
        <v>1504</v>
      </c>
      <c r="AC31">
        <v>105</v>
      </c>
      <c r="AD31" t="s">
        <v>1429</v>
      </c>
      <c r="AE31" t="s">
        <v>1581</v>
      </c>
      <c r="AF31" t="s">
        <v>1581</v>
      </c>
      <c r="AG31" t="s">
        <v>1502</v>
      </c>
      <c r="AH31" t="s">
        <v>1585</v>
      </c>
      <c r="AI31" t="str">
        <f t="shared" si="0"/>
        <v>h10_tag_counts</v>
      </c>
      <c r="AJ31" t="s">
        <v>2692</v>
      </c>
      <c r="AK31" t="s">
        <v>1583</v>
      </c>
      <c r="AL31" t="s">
        <v>2689</v>
      </c>
      <c r="AM31" t="s">
        <v>2679</v>
      </c>
      <c r="AN31" t="str">
        <f t="shared" si="1"/>
        <v>h10_mapping</v>
      </c>
      <c r="AO31" t="s">
        <v>2685</v>
      </c>
    </row>
    <row r="32" spans="1:41">
      <c r="A32">
        <v>1937</v>
      </c>
      <c r="B32">
        <v>1937</v>
      </c>
      <c r="C32">
        <v>100</v>
      </c>
      <c r="D32" t="s">
        <v>1235</v>
      </c>
      <c r="E32">
        <v>-1</v>
      </c>
      <c r="F32">
        <v>-1</v>
      </c>
      <c r="G32">
        <v>-1</v>
      </c>
      <c r="H32">
        <v>-1</v>
      </c>
      <c r="I32" t="s">
        <v>1186</v>
      </c>
      <c r="J32">
        <v>-1</v>
      </c>
      <c r="K32" t="s">
        <v>1433</v>
      </c>
      <c r="L32" t="s">
        <v>1035</v>
      </c>
      <c r="M32" t="s">
        <v>1035</v>
      </c>
      <c r="N32" t="s">
        <v>1035</v>
      </c>
      <c r="O32">
        <v>59</v>
      </c>
      <c r="P32" t="s">
        <v>1324</v>
      </c>
      <c r="Q32" t="s">
        <v>1256</v>
      </c>
      <c r="R32" t="s">
        <v>1182</v>
      </c>
      <c r="S32" t="s">
        <v>1582</v>
      </c>
      <c r="T32" t="s">
        <v>1582</v>
      </c>
      <c r="U32" s="19" t="s">
        <v>313</v>
      </c>
      <c r="V32" t="s">
        <v>970</v>
      </c>
      <c r="W32">
        <v>111</v>
      </c>
      <c r="X32" t="s">
        <v>1077</v>
      </c>
      <c r="Y32">
        <v>101</v>
      </c>
      <c r="Z32" t="s">
        <v>1505</v>
      </c>
      <c r="AA32">
        <v>25</v>
      </c>
      <c r="AB32" t="s">
        <v>1504</v>
      </c>
      <c r="AC32">
        <v>105</v>
      </c>
      <c r="AD32" t="s">
        <v>1429</v>
      </c>
      <c r="AE32" t="s">
        <v>1233</v>
      </c>
      <c r="AF32" t="s">
        <v>1233</v>
      </c>
      <c r="AG32" t="s">
        <v>1502</v>
      </c>
      <c r="AH32" t="s">
        <v>1585</v>
      </c>
      <c r="AI32" t="str">
        <f t="shared" si="0"/>
        <v>h40_tag_counts</v>
      </c>
      <c r="AJ32" t="s">
        <v>2692</v>
      </c>
      <c r="AK32" t="s">
        <v>1035</v>
      </c>
      <c r="AL32" t="s">
        <v>2689</v>
      </c>
      <c r="AM32" t="s">
        <v>2679</v>
      </c>
      <c r="AN32" t="str">
        <f t="shared" si="1"/>
        <v>h40_mapping</v>
      </c>
      <c r="AO32" t="s">
        <v>2685</v>
      </c>
    </row>
    <row r="33" spans="1:41">
      <c r="A33">
        <v>1938</v>
      </c>
      <c r="B33">
        <v>1938</v>
      </c>
      <c r="C33">
        <v>100</v>
      </c>
      <c r="D33" t="s">
        <v>1235</v>
      </c>
      <c r="E33">
        <v>-1</v>
      </c>
      <c r="F33">
        <v>-1</v>
      </c>
      <c r="G33">
        <v>-1</v>
      </c>
      <c r="H33">
        <v>-1</v>
      </c>
      <c r="I33" t="s">
        <v>1186</v>
      </c>
      <c r="J33">
        <v>-1</v>
      </c>
      <c r="K33" t="s">
        <v>1433</v>
      </c>
      <c r="L33" t="s">
        <v>1035</v>
      </c>
      <c r="M33" t="s">
        <v>1249</v>
      </c>
      <c r="N33" t="s">
        <v>1035</v>
      </c>
      <c r="O33">
        <v>59</v>
      </c>
      <c r="P33" t="s">
        <v>1324</v>
      </c>
      <c r="Q33" t="s">
        <v>1323</v>
      </c>
      <c r="R33" t="s">
        <v>1182</v>
      </c>
      <c r="S33" t="s">
        <v>1234</v>
      </c>
      <c r="T33" t="s">
        <v>1234</v>
      </c>
      <c r="U33" s="19" t="s">
        <v>312</v>
      </c>
      <c r="V33" t="s">
        <v>970</v>
      </c>
      <c r="W33">
        <v>114</v>
      </c>
      <c r="X33" t="s">
        <v>1512</v>
      </c>
      <c r="Y33">
        <v>101</v>
      </c>
      <c r="Z33" t="s">
        <v>1505</v>
      </c>
      <c r="AA33">
        <v>25</v>
      </c>
      <c r="AB33" t="s">
        <v>1504</v>
      </c>
      <c r="AC33">
        <v>105</v>
      </c>
      <c r="AD33" t="s">
        <v>1429</v>
      </c>
      <c r="AE33" t="s">
        <v>1581</v>
      </c>
      <c r="AF33" t="s">
        <v>1581</v>
      </c>
      <c r="AG33" t="s">
        <v>1502</v>
      </c>
      <c r="AH33" t="s">
        <v>1585</v>
      </c>
      <c r="AI33" t="str">
        <f t="shared" si="0"/>
        <v>h10_tag_counts</v>
      </c>
      <c r="AJ33" t="s">
        <v>2692</v>
      </c>
      <c r="AK33" t="s">
        <v>1580</v>
      </c>
      <c r="AL33" t="s">
        <v>2689</v>
      </c>
      <c r="AM33" t="s">
        <v>2679</v>
      </c>
      <c r="AN33" t="str">
        <f t="shared" si="1"/>
        <v>h10_mapping</v>
      </c>
      <c r="AO33" t="s">
        <v>2685</v>
      </c>
    </row>
    <row r="34" spans="1:41">
      <c r="A34">
        <v>1938</v>
      </c>
      <c r="B34">
        <v>1938</v>
      </c>
      <c r="C34">
        <v>100</v>
      </c>
      <c r="D34" t="s">
        <v>1235</v>
      </c>
      <c r="E34">
        <v>-1</v>
      </c>
      <c r="F34">
        <v>-1</v>
      </c>
      <c r="G34">
        <v>-1</v>
      </c>
      <c r="H34">
        <v>-1</v>
      </c>
      <c r="I34" t="s">
        <v>1186</v>
      </c>
      <c r="J34">
        <v>-1</v>
      </c>
      <c r="K34" t="s">
        <v>1433</v>
      </c>
      <c r="L34" t="s">
        <v>1035</v>
      </c>
      <c r="M34" t="s">
        <v>1249</v>
      </c>
      <c r="N34" t="s">
        <v>1035</v>
      </c>
      <c r="O34">
        <v>59</v>
      </c>
      <c r="P34" t="s">
        <v>1324</v>
      </c>
      <c r="Q34" t="s">
        <v>1323</v>
      </c>
      <c r="R34" t="s">
        <v>1182</v>
      </c>
      <c r="S34" t="s">
        <v>1234</v>
      </c>
      <c r="T34" t="s">
        <v>1234</v>
      </c>
      <c r="U34" s="19" t="s">
        <v>312</v>
      </c>
      <c r="V34" t="s">
        <v>970</v>
      </c>
      <c r="W34">
        <v>114</v>
      </c>
      <c r="X34" t="s">
        <v>1512</v>
      </c>
      <c r="Y34">
        <v>101</v>
      </c>
      <c r="Z34" t="s">
        <v>1505</v>
      </c>
      <c r="AA34">
        <v>25</v>
      </c>
      <c r="AB34" t="s">
        <v>1504</v>
      </c>
      <c r="AC34">
        <v>105</v>
      </c>
      <c r="AD34" t="s">
        <v>1429</v>
      </c>
      <c r="AE34" t="s">
        <v>1233</v>
      </c>
      <c r="AF34" t="s">
        <v>1233</v>
      </c>
      <c r="AG34" t="s">
        <v>1502</v>
      </c>
      <c r="AH34" t="s">
        <v>1585</v>
      </c>
      <c r="AI34" t="str">
        <f t="shared" si="0"/>
        <v>h40_tag_counts</v>
      </c>
      <c r="AJ34" t="s">
        <v>2692</v>
      </c>
      <c r="AK34" t="s">
        <v>1035</v>
      </c>
      <c r="AL34" t="s">
        <v>2689</v>
      </c>
      <c r="AM34" t="s">
        <v>2679</v>
      </c>
      <c r="AN34" t="str">
        <f t="shared" si="1"/>
        <v>h40_mapping</v>
      </c>
      <c r="AO34" t="s">
        <v>2685</v>
      </c>
    </row>
    <row r="35" spans="1:41">
      <c r="A35">
        <v>1944</v>
      </c>
      <c r="B35">
        <v>1944</v>
      </c>
      <c r="C35">
        <v>98</v>
      </c>
      <c r="D35" t="s">
        <v>1419</v>
      </c>
      <c r="E35">
        <v>-1</v>
      </c>
      <c r="F35">
        <v>-1</v>
      </c>
      <c r="G35">
        <v>-1</v>
      </c>
      <c r="H35">
        <v>-1</v>
      </c>
      <c r="I35" t="s">
        <v>1186</v>
      </c>
      <c r="J35">
        <v>-1</v>
      </c>
      <c r="K35" t="s">
        <v>1433</v>
      </c>
      <c r="L35" t="s">
        <v>1035</v>
      </c>
      <c r="M35" t="s">
        <v>1035</v>
      </c>
      <c r="N35" t="s">
        <v>1035</v>
      </c>
      <c r="O35">
        <v>59</v>
      </c>
      <c r="P35" t="s">
        <v>1324</v>
      </c>
      <c r="Q35" t="s">
        <v>1323</v>
      </c>
      <c r="R35" t="s">
        <v>1182</v>
      </c>
      <c r="S35" t="s">
        <v>1421</v>
      </c>
      <c r="T35" t="s">
        <v>1421</v>
      </c>
      <c r="U35" s="19" t="s">
        <v>157</v>
      </c>
      <c r="V35" t="s">
        <v>970</v>
      </c>
      <c r="W35">
        <v>112</v>
      </c>
      <c r="X35" t="s">
        <v>1071</v>
      </c>
      <c r="Y35">
        <v>101</v>
      </c>
      <c r="Z35" t="s">
        <v>1505</v>
      </c>
      <c r="AA35">
        <v>25</v>
      </c>
      <c r="AB35" t="s">
        <v>1504</v>
      </c>
      <c r="AC35">
        <v>105</v>
      </c>
      <c r="AD35" t="s">
        <v>1429</v>
      </c>
      <c r="AE35" t="s">
        <v>1417</v>
      </c>
      <c r="AF35" t="s">
        <v>1417</v>
      </c>
      <c r="AG35" t="s">
        <v>1502</v>
      </c>
      <c r="AH35" t="s">
        <v>1585</v>
      </c>
      <c r="AI35" t="str">
        <f t="shared" si="0"/>
        <v>h08_tag_counts</v>
      </c>
      <c r="AJ35" t="s">
        <v>2692</v>
      </c>
      <c r="AK35" t="s">
        <v>1420</v>
      </c>
      <c r="AL35" t="s">
        <v>2689</v>
      </c>
      <c r="AM35" t="s">
        <v>2679</v>
      </c>
      <c r="AN35" t="str">
        <f t="shared" si="1"/>
        <v>h08_mapping</v>
      </c>
      <c r="AO35" t="s">
        <v>2685</v>
      </c>
    </row>
    <row r="36" spans="1:41">
      <c r="A36">
        <v>1945</v>
      </c>
      <c r="B36">
        <v>1945</v>
      </c>
      <c r="C36">
        <v>98</v>
      </c>
      <c r="D36" t="s">
        <v>1419</v>
      </c>
      <c r="E36">
        <v>-1</v>
      </c>
      <c r="F36">
        <v>-1</v>
      </c>
      <c r="G36">
        <v>-1</v>
      </c>
      <c r="H36">
        <v>-1</v>
      </c>
      <c r="I36" t="s">
        <v>1186</v>
      </c>
      <c r="J36">
        <v>-1</v>
      </c>
      <c r="K36" t="s">
        <v>1433</v>
      </c>
      <c r="L36" t="s">
        <v>1035</v>
      </c>
      <c r="M36" t="s">
        <v>1035</v>
      </c>
      <c r="N36" t="s">
        <v>1035</v>
      </c>
      <c r="O36">
        <v>59</v>
      </c>
      <c r="P36" t="s">
        <v>1324</v>
      </c>
      <c r="Q36" t="s">
        <v>1323</v>
      </c>
      <c r="R36" t="s">
        <v>1182</v>
      </c>
      <c r="S36" t="s">
        <v>1418</v>
      </c>
      <c r="T36" t="s">
        <v>1418</v>
      </c>
      <c r="U36" s="19" t="s">
        <v>156</v>
      </c>
      <c r="V36" t="s">
        <v>970</v>
      </c>
      <c r="W36">
        <v>114</v>
      </c>
      <c r="X36" t="s">
        <v>1512</v>
      </c>
      <c r="Y36">
        <v>101</v>
      </c>
      <c r="Z36" t="s">
        <v>1505</v>
      </c>
      <c r="AA36">
        <v>25</v>
      </c>
      <c r="AB36" t="s">
        <v>1504</v>
      </c>
      <c r="AC36">
        <v>105</v>
      </c>
      <c r="AD36" t="s">
        <v>1429</v>
      </c>
      <c r="AE36" t="s">
        <v>1417</v>
      </c>
      <c r="AF36" t="s">
        <v>1417</v>
      </c>
      <c r="AG36" t="s">
        <v>1502</v>
      </c>
      <c r="AH36" t="s">
        <v>1585</v>
      </c>
      <c r="AI36" t="str">
        <f t="shared" si="0"/>
        <v>h08_tag_counts</v>
      </c>
      <c r="AJ36" t="s">
        <v>2692</v>
      </c>
      <c r="AK36" t="s">
        <v>1416</v>
      </c>
      <c r="AL36" t="s">
        <v>2689</v>
      </c>
      <c r="AM36" t="s">
        <v>2679</v>
      </c>
      <c r="AN36" t="str">
        <f t="shared" si="1"/>
        <v>h08_mapping</v>
      </c>
      <c r="AO36" t="s">
        <v>2685</v>
      </c>
    </row>
    <row r="37" spans="1:41">
      <c r="A37">
        <v>1946</v>
      </c>
      <c r="B37">
        <v>1946</v>
      </c>
      <c r="C37">
        <v>231</v>
      </c>
      <c r="D37" t="s">
        <v>1238</v>
      </c>
      <c r="E37">
        <v>-1</v>
      </c>
      <c r="F37">
        <v>-1</v>
      </c>
      <c r="G37">
        <v>-1</v>
      </c>
      <c r="H37">
        <v>-1</v>
      </c>
      <c r="I37" t="s">
        <v>1186</v>
      </c>
      <c r="J37">
        <v>-1</v>
      </c>
      <c r="K37" t="s">
        <v>1433</v>
      </c>
      <c r="L37" t="s">
        <v>1035</v>
      </c>
      <c r="M37" t="s">
        <v>1035</v>
      </c>
      <c r="N37" t="s">
        <v>1035</v>
      </c>
      <c r="O37">
        <v>59</v>
      </c>
      <c r="P37" t="s">
        <v>1324</v>
      </c>
      <c r="Q37" t="s">
        <v>1323</v>
      </c>
      <c r="R37" t="s">
        <v>1182</v>
      </c>
      <c r="S37" t="s">
        <v>1237</v>
      </c>
      <c r="T37" t="s">
        <v>1237</v>
      </c>
      <c r="U37" s="19" t="s">
        <v>161</v>
      </c>
      <c r="V37" t="s">
        <v>970</v>
      </c>
      <c r="W37">
        <v>101</v>
      </c>
      <c r="X37" t="s">
        <v>1188</v>
      </c>
      <c r="Y37">
        <v>101</v>
      </c>
      <c r="Z37" t="s">
        <v>1505</v>
      </c>
      <c r="AA37">
        <v>25</v>
      </c>
      <c r="AB37" t="s">
        <v>1504</v>
      </c>
      <c r="AC37">
        <v>105</v>
      </c>
      <c r="AD37" t="s">
        <v>1429</v>
      </c>
      <c r="AE37" t="s">
        <v>1258</v>
      </c>
      <c r="AF37" t="s">
        <v>1258</v>
      </c>
      <c r="AG37" t="s">
        <v>1502</v>
      </c>
      <c r="AH37" t="s">
        <v>1585</v>
      </c>
      <c r="AI37" t="str">
        <f t="shared" si="0"/>
        <v>h06_tag_counts</v>
      </c>
      <c r="AJ37" t="s">
        <v>2692</v>
      </c>
      <c r="AK37" t="s">
        <v>1264</v>
      </c>
      <c r="AL37" t="s">
        <v>2689</v>
      </c>
      <c r="AM37" t="s">
        <v>2679</v>
      </c>
      <c r="AN37" t="str">
        <f t="shared" si="1"/>
        <v>h06_mapping</v>
      </c>
      <c r="AO37" t="s">
        <v>2685</v>
      </c>
    </row>
    <row r="38" spans="1:41">
      <c r="A38">
        <v>1947</v>
      </c>
      <c r="B38">
        <v>1947</v>
      </c>
      <c r="C38">
        <v>230</v>
      </c>
      <c r="D38" t="s">
        <v>1263</v>
      </c>
      <c r="E38">
        <v>-1</v>
      </c>
      <c r="F38">
        <v>-1</v>
      </c>
      <c r="G38">
        <v>-1</v>
      </c>
      <c r="H38">
        <v>-1</v>
      </c>
      <c r="I38" t="s">
        <v>1186</v>
      </c>
      <c r="J38">
        <v>-1</v>
      </c>
      <c r="K38" t="s">
        <v>1433</v>
      </c>
      <c r="L38" t="s">
        <v>1035</v>
      </c>
      <c r="M38" t="s">
        <v>1035</v>
      </c>
      <c r="N38" t="s">
        <v>1035</v>
      </c>
      <c r="O38">
        <v>59</v>
      </c>
      <c r="P38" t="s">
        <v>1324</v>
      </c>
      <c r="Q38" t="s">
        <v>1323</v>
      </c>
      <c r="R38" t="s">
        <v>1182</v>
      </c>
      <c r="S38" t="s">
        <v>1262</v>
      </c>
      <c r="T38" t="s">
        <v>1262</v>
      </c>
      <c r="U38" s="19" t="s">
        <v>160</v>
      </c>
      <c r="V38" t="s">
        <v>970</v>
      </c>
      <c r="W38">
        <v>109</v>
      </c>
      <c r="X38" t="s">
        <v>1426</v>
      </c>
      <c r="Y38">
        <v>101</v>
      </c>
      <c r="Z38" t="s">
        <v>1505</v>
      </c>
      <c r="AA38">
        <v>25</v>
      </c>
      <c r="AB38" t="s">
        <v>1504</v>
      </c>
      <c r="AC38">
        <v>105</v>
      </c>
      <c r="AD38" t="s">
        <v>1429</v>
      </c>
      <c r="AE38" t="s">
        <v>1258</v>
      </c>
      <c r="AF38" t="s">
        <v>1258</v>
      </c>
      <c r="AG38" t="s">
        <v>1502</v>
      </c>
      <c r="AH38" t="s">
        <v>1585</v>
      </c>
      <c r="AI38" t="str">
        <f t="shared" si="0"/>
        <v>h06_tag_counts</v>
      </c>
      <c r="AJ38" t="s">
        <v>2692</v>
      </c>
      <c r="AK38" t="s">
        <v>1261</v>
      </c>
      <c r="AL38" t="s">
        <v>2689</v>
      </c>
      <c r="AM38" t="s">
        <v>2679</v>
      </c>
      <c r="AN38" t="str">
        <f t="shared" si="1"/>
        <v>h06_mapping</v>
      </c>
      <c r="AO38" t="s">
        <v>2685</v>
      </c>
    </row>
    <row r="39" spans="1:41">
      <c r="A39">
        <v>1949</v>
      </c>
      <c r="B39">
        <v>1949</v>
      </c>
      <c r="C39">
        <v>190</v>
      </c>
      <c r="D39" t="s">
        <v>1260</v>
      </c>
      <c r="E39">
        <v>-1</v>
      </c>
      <c r="F39">
        <v>-1</v>
      </c>
      <c r="G39">
        <v>-1</v>
      </c>
      <c r="H39">
        <v>-1</v>
      </c>
      <c r="I39" t="s">
        <v>1186</v>
      </c>
      <c r="J39">
        <v>-1</v>
      </c>
      <c r="K39" t="s">
        <v>1433</v>
      </c>
      <c r="L39" t="s">
        <v>1035</v>
      </c>
      <c r="M39" t="s">
        <v>1035</v>
      </c>
      <c r="N39" t="s">
        <v>1035</v>
      </c>
      <c r="O39">
        <v>59</v>
      </c>
      <c r="P39" t="s">
        <v>1324</v>
      </c>
      <c r="Q39" t="s">
        <v>1323</v>
      </c>
      <c r="R39" t="s">
        <v>1182</v>
      </c>
      <c r="S39" t="s">
        <v>1259</v>
      </c>
      <c r="T39" t="s">
        <v>1259</v>
      </c>
      <c r="U39" s="19" t="s">
        <v>159</v>
      </c>
      <c r="V39" t="s">
        <v>970</v>
      </c>
      <c r="W39">
        <v>112</v>
      </c>
      <c r="X39" t="s">
        <v>1071</v>
      </c>
      <c r="Y39">
        <v>101</v>
      </c>
      <c r="Z39" t="s">
        <v>1505</v>
      </c>
      <c r="AA39">
        <v>25</v>
      </c>
      <c r="AB39" t="s">
        <v>1504</v>
      </c>
      <c r="AC39">
        <v>105</v>
      </c>
      <c r="AD39" t="s">
        <v>1429</v>
      </c>
      <c r="AE39" t="s">
        <v>1258</v>
      </c>
      <c r="AF39" t="s">
        <v>1258</v>
      </c>
      <c r="AG39" t="s">
        <v>1502</v>
      </c>
      <c r="AH39" t="s">
        <v>1585</v>
      </c>
      <c r="AI39" t="str">
        <f t="shared" si="0"/>
        <v>h06_tag_counts</v>
      </c>
      <c r="AJ39" t="s">
        <v>2692</v>
      </c>
      <c r="AK39" t="s">
        <v>1257</v>
      </c>
      <c r="AL39" t="s">
        <v>2689</v>
      </c>
      <c r="AM39" t="s">
        <v>2679</v>
      </c>
      <c r="AN39" t="str">
        <f t="shared" si="1"/>
        <v>h06_mapping</v>
      </c>
      <c r="AO39" t="s">
        <v>2685</v>
      </c>
    </row>
    <row r="40" spans="1:41">
      <c r="A40">
        <v>1950</v>
      </c>
      <c r="B40">
        <v>1950</v>
      </c>
      <c r="C40">
        <v>232</v>
      </c>
      <c r="D40" t="s">
        <v>1228</v>
      </c>
      <c r="E40">
        <v>-1</v>
      </c>
      <c r="F40">
        <v>-1</v>
      </c>
      <c r="G40">
        <v>-1</v>
      </c>
      <c r="H40">
        <v>-1</v>
      </c>
      <c r="I40" t="s">
        <v>1186</v>
      </c>
      <c r="J40">
        <v>-1</v>
      </c>
      <c r="K40" t="s">
        <v>1433</v>
      </c>
      <c r="L40" t="s">
        <v>1035</v>
      </c>
      <c r="M40" t="s">
        <v>1035</v>
      </c>
      <c r="N40" t="s">
        <v>1035</v>
      </c>
      <c r="O40">
        <v>59</v>
      </c>
      <c r="P40" t="s">
        <v>1324</v>
      </c>
      <c r="Q40" t="s">
        <v>1323</v>
      </c>
      <c r="R40" t="s">
        <v>1182</v>
      </c>
      <c r="S40" t="s">
        <v>1227</v>
      </c>
      <c r="T40" t="s">
        <v>1227</v>
      </c>
      <c r="U40" s="19" t="s">
        <v>131</v>
      </c>
      <c r="V40" t="s">
        <v>970</v>
      </c>
      <c r="W40">
        <v>104</v>
      </c>
      <c r="X40" t="s">
        <v>1189</v>
      </c>
      <c r="Y40">
        <v>101</v>
      </c>
      <c r="Z40" t="s">
        <v>1505</v>
      </c>
      <c r="AA40">
        <v>25</v>
      </c>
      <c r="AB40" t="s">
        <v>1504</v>
      </c>
      <c r="AC40">
        <v>105</v>
      </c>
      <c r="AD40" t="s">
        <v>1429</v>
      </c>
      <c r="AE40" t="s">
        <v>1220</v>
      </c>
      <c r="AF40" t="s">
        <v>1220</v>
      </c>
      <c r="AG40" t="s">
        <v>1502</v>
      </c>
      <c r="AH40" t="s">
        <v>1585</v>
      </c>
      <c r="AI40" t="str">
        <f t="shared" si="0"/>
        <v>h15_tag_counts</v>
      </c>
      <c r="AJ40" t="s">
        <v>2692</v>
      </c>
      <c r="AK40" t="s">
        <v>1226</v>
      </c>
      <c r="AL40" t="s">
        <v>2689</v>
      </c>
      <c r="AM40" t="s">
        <v>2679</v>
      </c>
      <c r="AN40" t="str">
        <f t="shared" si="1"/>
        <v>h15_mapping</v>
      </c>
      <c r="AO40" t="s">
        <v>2685</v>
      </c>
    </row>
    <row r="41" spans="1:41">
      <c r="A41">
        <v>1954</v>
      </c>
      <c r="B41">
        <v>1954</v>
      </c>
      <c r="C41">
        <v>114</v>
      </c>
      <c r="D41" t="s">
        <v>1225</v>
      </c>
      <c r="E41">
        <v>-1</v>
      </c>
      <c r="F41">
        <v>-1</v>
      </c>
      <c r="G41">
        <v>-1</v>
      </c>
      <c r="H41">
        <v>-1</v>
      </c>
      <c r="I41" t="s">
        <v>1186</v>
      </c>
      <c r="J41">
        <v>-1</v>
      </c>
      <c r="K41" t="s">
        <v>1433</v>
      </c>
      <c r="L41" t="s">
        <v>1035</v>
      </c>
      <c r="M41" t="s">
        <v>1035</v>
      </c>
      <c r="N41" t="s">
        <v>1035</v>
      </c>
      <c r="O41">
        <v>59</v>
      </c>
      <c r="P41" t="s">
        <v>1324</v>
      </c>
      <c r="Q41" t="s">
        <v>1256</v>
      </c>
      <c r="R41" t="s">
        <v>1182</v>
      </c>
      <c r="S41" t="s">
        <v>1224</v>
      </c>
      <c r="T41" t="s">
        <v>1224</v>
      </c>
      <c r="U41" s="19" t="s">
        <v>130</v>
      </c>
      <c r="V41" t="s">
        <v>970</v>
      </c>
      <c r="W41">
        <v>105</v>
      </c>
      <c r="X41" t="s">
        <v>1282</v>
      </c>
      <c r="Y41">
        <v>101</v>
      </c>
      <c r="Z41" t="s">
        <v>1505</v>
      </c>
      <c r="AA41">
        <v>25</v>
      </c>
      <c r="AB41" t="s">
        <v>1504</v>
      </c>
      <c r="AC41">
        <v>105</v>
      </c>
      <c r="AD41" t="s">
        <v>1429</v>
      </c>
      <c r="AE41" t="s">
        <v>1220</v>
      </c>
      <c r="AF41" t="s">
        <v>1220</v>
      </c>
      <c r="AG41" t="s">
        <v>1502</v>
      </c>
      <c r="AH41" t="s">
        <v>1585</v>
      </c>
      <c r="AI41" t="str">
        <f t="shared" si="0"/>
        <v>h15_tag_counts</v>
      </c>
      <c r="AJ41" t="s">
        <v>2692</v>
      </c>
      <c r="AK41" t="s">
        <v>1223</v>
      </c>
      <c r="AL41" t="s">
        <v>2689</v>
      </c>
      <c r="AM41" t="s">
        <v>2679</v>
      </c>
      <c r="AN41" t="str">
        <f t="shared" si="1"/>
        <v>h15_mapping</v>
      </c>
      <c r="AO41" t="s">
        <v>2685</v>
      </c>
    </row>
    <row r="42" spans="1:41">
      <c r="A42">
        <v>1955</v>
      </c>
      <c r="B42">
        <v>1955</v>
      </c>
      <c r="C42">
        <v>234</v>
      </c>
      <c r="D42" t="s">
        <v>1222</v>
      </c>
      <c r="E42">
        <v>-1</v>
      </c>
      <c r="F42">
        <v>-1</v>
      </c>
      <c r="G42">
        <v>-1</v>
      </c>
      <c r="H42">
        <v>-1</v>
      </c>
      <c r="I42" t="s">
        <v>1186</v>
      </c>
      <c r="J42">
        <v>-1</v>
      </c>
      <c r="K42" t="s">
        <v>1433</v>
      </c>
      <c r="L42" t="s">
        <v>1035</v>
      </c>
      <c r="M42" t="s">
        <v>1035</v>
      </c>
      <c r="N42" t="s">
        <v>1035</v>
      </c>
      <c r="O42">
        <v>59</v>
      </c>
      <c r="P42" t="s">
        <v>1324</v>
      </c>
      <c r="Q42" t="s">
        <v>1323</v>
      </c>
      <c r="R42" t="s">
        <v>1182</v>
      </c>
      <c r="S42" t="s">
        <v>1221</v>
      </c>
      <c r="T42" t="s">
        <v>1221</v>
      </c>
      <c r="U42" s="19" t="s">
        <v>129</v>
      </c>
      <c r="V42" t="s">
        <v>970</v>
      </c>
      <c r="W42">
        <v>115</v>
      </c>
      <c r="X42" t="s">
        <v>1341</v>
      </c>
      <c r="Y42">
        <v>101</v>
      </c>
      <c r="Z42" t="s">
        <v>1505</v>
      </c>
      <c r="AA42">
        <v>25</v>
      </c>
      <c r="AB42" t="s">
        <v>1504</v>
      </c>
      <c r="AC42">
        <v>105</v>
      </c>
      <c r="AD42" t="s">
        <v>1429</v>
      </c>
      <c r="AE42" t="s">
        <v>1220</v>
      </c>
      <c r="AF42" t="s">
        <v>1220</v>
      </c>
      <c r="AG42" t="s">
        <v>1502</v>
      </c>
      <c r="AH42" t="s">
        <v>1585</v>
      </c>
      <c r="AI42" t="str">
        <f t="shared" si="0"/>
        <v>h15_tag_counts</v>
      </c>
      <c r="AJ42" t="s">
        <v>2692</v>
      </c>
      <c r="AK42" t="s">
        <v>1247</v>
      </c>
      <c r="AL42" t="s">
        <v>2689</v>
      </c>
      <c r="AM42" t="s">
        <v>2679</v>
      </c>
      <c r="AN42" t="str">
        <f t="shared" si="1"/>
        <v>h15_mapping</v>
      </c>
      <c r="AO42" t="s">
        <v>2685</v>
      </c>
    </row>
    <row r="43" spans="1:41">
      <c r="A43">
        <v>1899</v>
      </c>
      <c r="B43">
        <v>1899</v>
      </c>
      <c r="C43">
        <v>4</v>
      </c>
      <c r="D43" t="s">
        <v>1102</v>
      </c>
      <c r="E43">
        <v>-1</v>
      </c>
      <c r="F43">
        <v>-1</v>
      </c>
      <c r="G43">
        <v>-1</v>
      </c>
      <c r="H43">
        <v>60</v>
      </c>
      <c r="I43" t="s">
        <v>1240</v>
      </c>
      <c r="J43">
        <v>-1</v>
      </c>
      <c r="K43" t="s">
        <v>1433</v>
      </c>
      <c r="L43" t="s">
        <v>1035</v>
      </c>
      <c r="M43" t="s">
        <v>1035</v>
      </c>
      <c r="N43" t="s">
        <v>1035</v>
      </c>
      <c r="O43">
        <v>56</v>
      </c>
      <c r="P43" t="s">
        <v>1855</v>
      </c>
      <c r="Q43" t="s">
        <v>1246</v>
      </c>
      <c r="R43" t="s">
        <v>1182</v>
      </c>
      <c r="S43" t="s">
        <v>1245</v>
      </c>
      <c r="T43" t="s">
        <v>1245</v>
      </c>
      <c r="U43" s="19" t="s">
        <v>126</v>
      </c>
      <c r="V43" t="s">
        <v>970</v>
      </c>
      <c r="W43">
        <v>101</v>
      </c>
      <c r="X43" t="s">
        <v>1188</v>
      </c>
      <c r="Y43">
        <v>101</v>
      </c>
      <c r="Z43" t="s">
        <v>1505</v>
      </c>
      <c r="AA43">
        <v>25</v>
      </c>
      <c r="AB43" t="s">
        <v>1504</v>
      </c>
      <c r="AC43">
        <v>105</v>
      </c>
      <c r="AD43" t="s">
        <v>1429</v>
      </c>
      <c r="AE43" t="s">
        <v>1107</v>
      </c>
      <c r="AF43" t="s">
        <v>1107</v>
      </c>
      <c r="AG43" t="s">
        <v>1502</v>
      </c>
      <c r="AH43" t="s">
        <v>1585</v>
      </c>
      <c r="AI43" t="str">
        <f t="shared" si="0"/>
        <v>h33_tag_counts</v>
      </c>
      <c r="AJ43" t="s">
        <v>2692</v>
      </c>
      <c r="AK43" t="s">
        <v>1244</v>
      </c>
      <c r="AL43" t="s">
        <v>2689</v>
      </c>
      <c r="AM43" t="s">
        <v>2679</v>
      </c>
      <c r="AN43" t="str">
        <f t="shared" si="1"/>
        <v>h33_mapping</v>
      </c>
      <c r="AO43" t="s">
        <v>2685</v>
      </c>
    </row>
    <row r="44" spans="1:41">
      <c r="A44">
        <v>1900</v>
      </c>
      <c r="B44">
        <v>1900</v>
      </c>
      <c r="C44">
        <v>4</v>
      </c>
      <c r="D44" t="s">
        <v>1102</v>
      </c>
      <c r="E44">
        <v>-1</v>
      </c>
      <c r="F44">
        <v>-1</v>
      </c>
      <c r="G44">
        <v>-1</v>
      </c>
      <c r="H44">
        <v>60</v>
      </c>
      <c r="I44" t="s">
        <v>1240</v>
      </c>
      <c r="J44">
        <v>63</v>
      </c>
      <c r="K44" t="s">
        <v>1524</v>
      </c>
      <c r="L44" s="18">
        <v>35073</v>
      </c>
      <c r="M44" t="s">
        <v>1035</v>
      </c>
      <c r="N44" t="s">
        <v>1530</v>
      </c>
      <c r="O44">
        <v>56</v>
      </c>
      <c r="P44" t="s">
        <v>1855</v>
      </c>
      <c r="Q44" t="s">
        <v>1243</v>
      </c>
      <c r="R44" t="s">
        <v>1182</v>
      </c>
      <c r="S44" t="s">
        <v>1242</v>
      </c>
      <c r="T44" t="s">
        <v>1242</v>
      </c>
      <c r="U44" s="19" t="s">
        <v>125</v>
      </c>
      <c r="V44" t="s">
        <v>970</v>
      </c>
      <c r="W44">
        <v>102</v>
      </c>
      <c r="X44" t="s">
        <v>1209</v>
      </c>
      <c r="Y44">
        <v>101</v>
      </c>
      <c r="Z44" t="s">
        <v>1505</v>
      </c>
      <c r="AA44">
        <v>25</v>
      </c>
      <c r="AB44" t="s">
        <v>1504</v>
      </c>
      <c r="AC44">
        <v>105</v>
      </c>
      <c r="AD44" t="s">
        <v>1429</v>
      </c>
      <c r="AE44" t="s">
        <v>1107</v>
      </c>
      <c r="AF44" t="s">
        <v>1107</v>
      </c>
      <c r="AG44" t="s">
        <v>1502</v>
      </c>
      <c r="AH44" t="s">
        <v>1585</v>
      </c>
      <c r="AI44" t="str">
        <f t="shared" si="0"/>
        <v>h33_tag_counts</v>
      </c>
      <c r="AJ44" t="s">
        <v>2692</v>
      </c>
      <c r="AK44" t="s">
        <v>1241</v>
      </c>
      <c r="AL44" t="s">
        <v>2689</v>
      </c>
      <c r="AM44" t="s">
        <v>2679</v>
      </c>
      <c r="AN44" t="str">
        <f t="shared" si="1"/>
        <v>h33_mapping</v>
      </c>
      <c r="AO44" t="s">
        <v>2685</v>
      </c>
    </row>
    <row r="45" spans="1:41">
      <c r="A45">
        <v>1901</v>
      </c>
      <c r="B45">
        <v>1901</v>
      </c>
      <c r="C45">
        <v>4</v>
      </c>
      <c r="D45" t="s">
        <v>1102</v>
      </c>
      <c r="E45">
        <v>-1</v>
      </c>
      <c r="F45">
        <v>-1</v>
      </c>
      <c r="G45">
        <v>-1</v>
      </c>
      <c r="H45">
        <v>60</v>
      </c>
      <c r="I45" t="s">
        <v>1240</v>
      </c>
      <c r="J45">
        <v>64</v>
      </c>
      <c r="K45" t="s">
        <v>1526</v>
      </c>
      <c r="L45" s="18">
        <v>35066</v>
      </c>
      <c r="M45" t="s">
        <v>1035</v>
      </c>
      <c r="N45" t="s">
        <v>1687</v>
      </c>
      <c r="O45">
        <v>56</v>
      </c>
      <c r="P45" t="s">
        <v>1855</v>
      </c>
      <c r="Q45" t="s">
        <v>1239</v>
      </c>
      <c r="R45" t="s">
        <v>1182</v>
      </c>
      <c r="S45" t="s">
        <v>1108</v>
      </c>
      <c r="T45" t="s">
        <v>1108</v>
      </c>
      <c r="U45" s="19" t="s">
        <v>124</v>
      </c>
      <c r="V45" t="s">
        <v>970</v>
      </c>
      <c r="W45">
        <v>103</v>
      </c>
      <c r="X45" t="s">
        <v>1180</v>
      </c>
      <c r="Y45">
        <v>101</v>
      </c>
      <c r="Z45" t="s">
        <v>1505</v>
      </c>
      <c r="AA45">
        <v>25</v>
      </c>
      <c r="AB45" t="s">
        <v>1504</v>
      </c>
      <c r="AC45">
        <v>105</v>
      </c>
      <c r="AD45" t="s">
        <v>1429</v>
      </c>
      <c r="AE45" t="s">
        <v>1107</v>
      </c>
      <c r="AF45" t="s">
        <v>1107</v>
      </c>
      <c r="AG45" t="s">
        <v>1502</v>
      </c>
      <c r="AH45" t="s">
        <v>1585</v>
      </c>
      <c r="AI45" t="str">
        <f t="shared" si="0"/>
        <v>h33_tag_counts</v>
      </c>
      <c r="AJ45" t="s">
        <v>2692</v>
      </c>
      <c r="AK45" t="s">
        <v>1106</v>
      </c>
      <c r="AL45" t="s">
        <v>2689</v>
      </c>
      <c r="AM45" t="s">
        <v>2679</v>
      </c>
      <c r="AN45" t="str">
        <f t="shared" si="1"/>
        <v>h33_mapping</v>
      </c>
      <c r="AO45" t="s">
        <v>2685</v>
      </c>
    </row>
    <row r="46" spans="1:41">
      <c r="A46">
        <v>1904</v>
      </c>
      <c r="B46">
        <v>1904</v>
      </c>
      <c r="C46">
        <v>4</v>
      </c>
      <c r="D46" t="s">
        <v>1102</v>
      </c>
      <c r="E46">
        <v>-1</v>
      </c>
      <c r="F46">
        <v>-1</v>
      </c>
      <c r="G46">
        <v>-1</v>
      </c>
      <c r="H46">
        <v>62</v>
      </c>
      <c r="I46" t="s">
        <v>1517</v>
      </c>
      <c r="J46">
        <v>-1</v>
      </c>
      <c r="K46" t="s">
        <v>1433</v>
      </c>
      <c r="L46" t="s">
        <v>1035</v>
      </c>
      <c r="M46" t="s">
        <v>1035</v>
      </c>
      <c r="N46" t="s">
        <v>1682</v>
      </c>
      <c r="O46">
        <v>56</v>
      </c>
      <c r="P46" t="s">
        <v>1855</v>
      </c>
      <c r="Q46" t="s">
        <v>1105</v>
      </c>
      <c r="R46" t="s">
        <v>1182</v>
      </c>
      <c r="S46" t="s">
        <v>1104</v>
      </c>
      <c r="T46" t="s">
        <v>1104</v>
      </c>
      <c r="U46" s="19" t="s">
        <v>123</v>
      </c>
      <c r="V46" t="s">
        <v>970</v>
      </c>
      <c r="W46">
        <v>106</v>
      </c>
      <c r="X46" t="s">
        <v>1135</v>
      </c>
      <c r="Y46">
        <v>101</v>
      </c>
      <c r="Z46" t="s">
        <v>1505</v>
      </c>
      <c r="AA46">
        <v>25</v>
      </c>
      <c r="AB46" t="s">
        <v>1504</v>
      </c>
      <c r="AC46">
        <v>105</v>
      </c>
      <c r="AD46" t="s">
        <v>1429</v>
      </c>
      <c r="AE46" t="s">
        <v>1684</v>
      </c>
      <c r="AF46" t="s">
        <v>1684</v>
      </c>
      <c r="AG46" t="s">
        <v>1502</v>
      </c>
      <c r="AH46" t="s">
        <v>1585</v>
      </c>
      <c r="AI46" t="str">
        <f t="shared" si="0"/>
        <v>h34_tag_counts</v>
      </c>
      <c r="AJ46" t="s">
        <v>2692</v>
      </c>
      <c r="AK46" t="s">
        <v>1525</v>
      </c>
      <c r="AL46" t="s">
        <v>2689</v>
      </c>
      <c r="AM46" t="s">
        <v>2679</v>
      </c>
      <c r="AN46" t="str">
        <f t="shared" si="1"/>
        <v>h34_mapping</v>
      </c>
      <c r="AO46" t="s">
        <v>2685</v>
      </c>
    </row>
    <row r="47" spans="1:41">
      <c r="A47">
        <v>1905</v>
      </c>
      <c r="B47">
        <v>1905</v>
      </c>
      <c r="C47">
        <v>4</v>
      </c>
      <c r="D47" t="s">
        <v>1102</v>
      </c>
      <c r="E47">
        <v>-1</v>
      </c>
      <c r="F47">
        <v>-1</v>
      </c>
      <c r="G47">
        <v>-1</v>
      </c>
      <c r="H47">
        <v>62</v>
      </c>
      <c r="I47" t="s">
        <v>1517</v>
      </c>
      <c r="J47">
        <v>63</v>
      </c>
      <c r="K47" t="s">
        <v>1524</v>
      </c>
      <c r="L47" s="18">
        <v>35073</v>
      </c>
      <c r="M47" t="s">
        <v>1035</v>
      </c>
      <c r="N47" t="s">
        <v>1530</v>
      </c>
      <c r="O47">
        <v>56</v>
      </c>
      <c r="P47" t="s">
        <v>1855</v>
      </c>
      <c r="Q47" t="s">
        <v>1529</v>
      </c>
      <c r="R47" t="s">
        <v>1182</v>
      </c>
      <c r="S47" t="s">
        <v>1528</v>
      </c>
      <c r="T47" t="s">
        <v>1528</v>
      </c>
      <c r="U47" s="19" t="s">
        <v>122</v>
      </c>
      <c r="V47" t="s">
        <v>970</v>
      </c>
      <c r="W47">
        <v>107</v>
      </c>
      <c r="X47" t="s">
        <v>1129</v>
      </c>
      <c r="Y47">
        <v>101</v>
      </c>
      <c r="Z47" t="s">
        <v>1505</v>
      </c>
      <c r="AA47">
        <v>25</v>
      </c>
      <c r="AB47" t="s">
        <v>1504</v>
      </c>
      <c r="AC47">
        <v>105</v>
      </c>
      <c r="AD47" t="s">
        <v>1429</v>
      </c>
      <c r="AE47" t="s">
        <v>1684</v>
      </c>
      <c r="AF47" t="s">
        <v>1684</v>
      </c>
      <c r="AG47" t="s">
        <v>1502</v>
      </c>
      <c r="AH47" t="s">
        <v>1585</v>
      </c>
      <c r="AI47" t="str">
        <f t="shared" si="0"/>
        <v>h34_tag_counts</v>
      </c>
      <c r="AJ47" t="s">
        <v>2692</v>
      </c>
      <c r="AK47" t="s">
        <v>1527</v>
      </c>
      <c r="AL47" t="s">
        <v>2689</v>
      </c>
      <c r="AM47" t="s">
        <v>2679</v>
      </c>
      <c r="AN47" t="str">
        <f t="shared" si="1"/>
        <v>h34_mapping</v>
      </c>
      <c r="AO47" t="s">
        <v>2685</v>
      </c>
    </row>
    <row r="48" spans="1:41">
      <c r="A48">
        <v>1906</v>
      </c>
      <c r="B48">
        <v>1906</v>
      </c>
      <c r="C48">
        <v>4</v>
      </c>
      <c r="D48" t="s">
        <v>1102</v>
      </c>
      <c r="E48">
        <v>-1</v>
      </c>
      <c r="F48">
        <v>-1</v>
      </c>
      <c r="G48">
        <v>-1</v>
      </c>
      <c r="H48">
        <v>62</v>
      </c>
      <c r="I48" t="s">
        <v>1517</v>
      </c>
      <c r="J48">
        <v>64</v>
      </c>
      <c r="K48" t="s">
        <v>1526</v>
      </c>
      <c r="L48" s="18">
        <v>35066</v>
      </c>
      <c r="M48" t="s">
        <v>1035</v>
      </c>
      <c r="N48" t="s">
        <v>1687</v>
      </c>
      <c r="O48">
        <v>56</v>
      </c>
      <c r="P48" t="s">
        <v>1855</v>
      </c>
      <c r="Q48" t="s">
        <v>1686</v>
      </c>
      <c r="R48" t="s">
        <v>1182</v>
      </c>
      <c r="S48" t="s">
        <v>1685</v>
      </c>
      <c r="T48" t="s">
        <v>1685</v>
      </c>
      <c r="U48" s="19" t="s">
        <v>121</v>
      </c>
      <c r="V48" t="s">
        <v>970</v>
      </c>
      <c r="W48">
        <v>108</v>
      </c>
      <c r="X48" t="s">
        <v>1427</v>
      </c>
      <c r="Y48">
        <v>101</v>
      </c>
      <c r="Z48" t="s">
        <v>1505</v>
      </c>
      <c r="AA48">
        <v>25</v>
      </c>
      <c r="AB48" t="s">
        <v>1504</v>
      </c>
      <c r="AC48">
        <v>105</v>
      </c>
      <c r="AD48" t="s">
        <v>1429</v>
      </c>
      <c r="AE48" t="s">
        <v>1684</v>
      </c>
      <c r="AF48" t="s">
        <v>1684</v>
      </c>
      <c r="AG48" t="s">
        <v>1502</v>
      </c>
      <c r="AH48" t="s">
        <v>1585</v>
      </c>
      <c r="AI48" t="str">
        <f t="shared" si="0"/>
        <v>h34_tag_counts</v>
      </c>
      <c r="AJ48" t="s">
        <v>2692</v>
      </c>
      <c r="AK48" t="s">
        <v>1683</v>
      </c>
      <c r="AL48" t="s">
        <v>2689</v>
      </c>
      <c r="AM48" t="s">
        <v>2679</v>
      </c>
      <c r="AN48" t="str">
        <f t="shared" si="1"/>
        <v>h34_mapping</v>
      </c>
      <c r="AO48" t="s">
        <v>2685</v>
      </c>
    </row>
    <row r="49" spans="1:41">
      <c r="A49">
        <v>1907</v>
      </c>
      <c r="B49">
        <v>1907</v>
      </c>
      <c r="C49">
        <v>4</v>
      </c>
      <c r="D49" t="s">
        <v>1102</v>
      </c>
      <c r="E49">
        <v>-1</v>
      </c>
      <c r="F49">
        <v>-1</v>
      </c>
      <c r="G49">
        <v>-1</v>
      </c>
      <c r="H49">
        <v>62</v>
      </c>
      <c r="I49" t="s">
        <v>1517</v>
      </c>
      <c r="J49">
        <v>-1</v>
      </c>
      <c r="K49" t="s">
        <v>1433</v>
      </c>
      <c r="L49" t="s">
        <v>1035</v>
      </c>
      <c r="M49" t="s">
        <v>1035</v>
      </c>
      <c r="N49" t="s">
        <v>1682</v>
      </c>
      <c r="O49">
        <v>56</v>
      </c>
      <c r="P49" t="s">
        <v>1855</v>
      </c>
      <c r="Q49" t="s">
        <v>1681</v>
      </c>
      <c r="R49" t="s">
        <v>1182</v>
      </c>
      <c r="S49" t="s">
        <v>1680</v>
      </c>
      <c r="T49" t="s">
        <v>1680</v>
      </c>
      <c r="U49" s="19" t="s">
        <v>257</v>
      </c>
      <c r="V49" t="s">
        <v>970</v>
      </c>
      <c r="W49">
        <v>109</v>
      </c>
      <c r="X49" t="s">
        <v>1426</v>
      </c>
      <c r="Y49">
        <v>101</v>
      </c>
      <c r="Z49" t="s">
        <v>1505</v>
      </c>
      <c r="AA49">
        <v>25</v>
      </c>
      <c r="AB49" t="s">
        <v>1504</v>
      </c>
      <c r="AC49">
        <v>105</v>
      </c>
      <c r="AD49" t="s">
        <v>1429</v>
      </c>
      <c r="AE49" t="s">
        <v>1852</v>
      </c>
      <c r="AF49" t="s">
        <v>1852</v>
      </c>
      <c r="AG49" t="s">
        <v>1502</v>
      </c>
      <c r="AH49" t="s">
        <v>1585</v>
      </c>
      <c r="AI49" t="str">
        <f t="shared" si="0"/>
        <v>h35_tag_counts</v>
      </c>
      <c r="AJ49" t="s">
        <v>2692</v>
      </c>
      <c r="AK49" t="s">
        <v>1679</v>
      </c>
      <c r="AL49" t="s">
        <v>2689</v>
      </c>
      <c r="AM49" t="s">
        <v>2679</v>
      </c>
      <c r="AN49" t="str">
        <f t="shared" si="1"/>
        <v>h35_mapping</v>
      </c>
      <c r="AO49" t="s">
        <v>2685</v>
      </c>
    </row>
    <row r="50" spans="1:41">
      <c r="A50">
        <v>1908</v>
      </c>
      <c r="B50">
        <v>1908</v>
      </c>
      <c r="C50">
        <v>4</v>
      </c>
      <c r="D50" t="s">
        <v>1102</v>
      </c>
      <c r="E50">
        <v>-1</v>
      </c>
      <c r="F50">
        <v>-1</v>
      </c>
      <c r="G50">
        <v>-1</v>
      </c>
      <c r="H50">
        <v>62</v>
      </c>
      <c r="I50" t="s">
        <v>1517</v>
      </c>
      <c r="J50">
        <v>65</v>
      </c>
      <c r="K50" t="s">
        <v>1516</v>
      </c>
      <c r="L50" s="18">
        <v>35072</v>
      </c>
      <c r="M50" t="s">
        <v>1035</v>
      </c>
      <c r="N50" t="s">
        <v>1856</v>
      </c>
      <c r="O50">
        <v>56</v>
      </c>
      <c r="P50" t="s">
        <v>1855</v>
      </c>
      <c r="Q50" t="s">
        <v>1854</v>
      </c>
      <c r="R50" t="s">
        <v>1182</v>
      </c>
      <c r="S50" t="s">
        <v>1853</v>
      </c>
      <c r="T50" t="s">
        <v>1853</v>
      </c>
      <c r="U50" s="19" t="s">
        <v>256</v>
      </c>
      <c r="V50" t="s">
        <v>970</v>
      </c>
      <c r="W50">
        <v>111</v>
      </c>
      <c r="X50" t="s">
        <v>1077</v>
      </c>
      <c r="Y50">
        <v>101</v>
      </c>
      <c r="Z50" t="s">
        <v>1505</v>
      </c>
      <c r="AA50">
        <v>25</v>
      </c>
      <c r="AB50" t="s">
        <v>1504</v>
      </c>
      <c r="AC50">
        <v>105</v>
      </c>
      <c r="AD50" t="s">
        <v>1429</v>
      </c>
      <c r="AE50" t="s">
        <v>1852</v>
      </c>
      <c r="AF50" t="s">
        <v>1852</v>
      </c>
      <c r="AG50" t="s">
        <v>1502</v>
      </c>
      <c r="AH50" t="s">
        <v>1585</v>
      </c>
      <c r="AI50" t="str">
        <f t="shared" si="0"/>
        <v>h35_tag_counts</v>
      </c>
      <c r="AJ50" t="s">
        <v>2692</v>
      </c>
      <c r="AK50" t="s">
        <v>1851</v>
      </c>
      <c r="AL50" t="s">
        <v>2689</v>
      </c>
      <c r="AM50" t="s">
        <v>2679</v>
      </c>
      <c r="AN50" t="str">
        <f t="shared" si="1"/>
        <v>h35_mapping</v>
      </c>
      <c r="AO50" t="s">
        <v>2685</v>
      </c>
    </row>
    <row r="51" spans="1:41">
      <c r="A51">
        <v>1977</v>
      </c>
      <c r="B51">
        <v>1977</v>
      </c>
      <c r="C51">
        <v>-1</v>
      </c>
      <c r="D51" t="s">
        <v>1322</v>
      </c>
      <c r="E51">
        <v>-1</v>
      </c>
      <c r="F51">
        <v>-1</v>
      </c>
      <c r="G51">
        <v>-1</v>
      </c>
      <c r="H51">
        <v>70</v>
      </c>
      <c r="I51" t="s">
        <v>1666</v>
      </c>
      <c r="J51">
        <v>-1</v>
      </c>
      <c r="K51" t="s">
        <v>1433</v>
      </c>
      <c r="L51" t="s">
        <v>1035</v>
      </c>
      <c r="M51" t="s">
        <v>1035</v>
      </c>
      <c r="N51" t="s">
        <v>1035</v>
      </c>
      <c r="O51">
        <v>45</v>
      </c>
      <c r="P51" t="s">
        <v>1668</v>
      </c>
      <c r="Q51" t="s">
        <v>1665</v>
      </c>
      <c r="R51" t="s">
        <v>1182</v>
      </c>
      <c r="S51" t="s">
        <v>1495</v>
      </c>
      <c r="T51" t="s">
        <v>1495</v>
      </c>
      <c r="U51" s="19" t="s">
        <v>306</v>
      </c>
      <c r="V51" t="s">
        <v>970</v>
      </c>
      <c r="W51">
        <v>102</v>
      </c>
      <c r="X51" t="s">
        <v>1209</v>
      </c>
      <c r="Y51">
        <v>101</v>
      </c>
      <c r="Z51" t="s">
        <v>1505</v>
      </c>
      <c r="AA51">
        <v>25</v>
      </c>
      <c r="AB51" t="s">
        <v>1504</v>
      </c>
      <c r="AC51">
        <v>105</v>
      </c>
      <c r="AD51" t="s">
        <v>1429</v>
      </c>
      <c r="AE51" t="s">
        <v>1497</v>
      </c>
      <c r="AF51" t="s">
        <v>1497</v>
      </c>
      <c r="AG51" t="s">
        <v>1502</v>
      </c>
      <c r="AH51" t="s">
        <v>1585</v>
      </c>
      <c r="AI51" t="str">
        <f t="shared" si="0"/>
        <v>h27_tag_counts</v>
      </c>
      <c r="AJ51" t="s">
        <v>2692</v>
      </c>
      <c r="AK51" t="s">
        <v>1667</v>
      </c>
      <c r="AL51" t="s">
        <v>2689</v>
      </c>
      <c r="AM51" t="s">
        <v>2679</v>
      </c>
      <c r="AN51" t="str">
        <f t="shared" si="1"/>
        <v>h27_mapping</v>
      </c>
      <c r="AO51" t="s">
        <v>2685</v>
      </c>
    </row>
    <row r="52" spans="1:41">
      <c r="A52">
        <v>1977</v>
      </c>
      <c r="B52">
        <v>1977</v>
      </c>
      <c r="C52">
        <v>-1</v>
      </c>
      <c r="D52" t="s">
        <v>1322</v>
      </c>
      <c r="E52">
        <v>-1</v>
      </c>
      <c r="F52">
        <v>-1</v>
      </c>
      <c r="G52">
        <v>-1</v>
      </c>
      <c r="H52">
        <v>70</v>
      </c>
      <c r="I52" t="s">
        <v>1666</v>
      </c>
      <c r="J52">
        <v>-1</v>
      </c>
      <c r="K52" t="s">
        <v>1433</v>
      </c>
      <c r="L52" t="s">
        <v>1035</v>
      </c>
      <c r="M52" t="s">
        <v>1035</v>
      </c>
      <c r="N52" t="s">
        <v>1035</v>
      </c>
      <c r="O52">
        <v>45</v>
      </c>
      <c r="P52" t="s">
        <v>1668</v>
      </c>
      <c r="Q52" t="s">
        <v>1665</v>
      </c>
      <c r="R52" t="s">
        <v>1182</v>
      </c>
      <c r="S52" t="s">
        <v>1495</v>
      </c>
      <c r="T52" t="s">
        <v>1495</v>
      </c>
      <c r="U52" s="19" t="s">
        <v>306</v>
      </c>
      <c r="V52" t="s">
        <v>1016</v>
      </c>
      <c r="W52">
        <v>102</v>
      </c>
      <c r="X52" t="s">
        <v>1209</v>
      </c>
      <c r="Y52">
        <v>101</v>
      </c>
      <c r="Z52" t="s">
        <v>1505</v>
      </c>
      <c r="AA52">
        <v>25</v>
      </c>
      <c r="AB52" t="s">
        <v>1504</v>
      </c>
      <c r="AC52">
        <v>105</v>
      </c>
      <c r="AD52" t="s">
        <v>1429</v>
      </c>
      <c r="AE52" t="s">
        <v>1333</v>
      </c>
      <c r="AF52" t="s">
        <v>1333</v>
      </c>
      <c r="AG52" t="s">
        <v>1502</v>
      </c>
      <c r="AH52" t="s">
        <v>1585</v>
      </c>
      <c r="AI52" t="str">
        <f t="shared" si="0"/>
        <v>h45_tag_counts</v>
      </c>
      <c r="AJ52" t="s">
        <v>2692</v>
      </c>
      <c r="AK52" t="s">
        <v>1498</v>
      </c>
      <c r="AL52" t="s">
        <v>2689</v>
      </c>
      <c r="AM52" t="s">
        <v>2679</v>
      </c>
      <c r="AN52" t="str">
        <f t="shared" si="1"/>
        <v>h45_mapping</v>
      </c>
      <c r="AO52" t="s">
        <v>2685</v>
      </c>
    </row>
    <row r="53" spans="1:41">
      <c r="A53">
        <v>1976</v>
      </c>
      <c r="B53">
        <v>1976</v>
      </c>
      <c r="C53">
        <v>-1</v>
      </c>
      <c r="D53" t="s">
        <v>1322</v>
      </c>
      <c r="E53">
        <v>-1</v>
      </c>
      <c r="F53">
        <v>-1</v>
      </c>
      <c r="G53">
        <v>-1</v>
      </c>
      <c r="H53">
        <v>71</v>
      </c>
      <c r="I53" t="s">
        <v>1669</v>
      </c>
      <c r="J53">
        <v>-1</v>
      </c>
      <c r="K53" t="s">
        <v>1433</v>
      </c>
      <c r="L53" t="s">
        <v>1035</v>
      </c>
      <c r="M53" t="s">
        <v>1035</v>
      </c>
      <c r="N53" t="s">
        <v>1035</v>
      </c>
      <c r="O53">
        <v>45</v>
      </c>
      <c r="P53" t="s">
        <v>1668</v>
      </c>
      <c r="Q53" t="s">
        <v>1499</v>
      </c>
      <c r="R53" t="s">
        <v>1182</v>
      </c>
      <c r="S53" t="s">
        <v>1334</v>
      </c>
      <c r="T53" t="s">
        <v>1334</v>
      </c>
      <c r="U53" s="19" t="s">
        <v>305</v>
      </c>
      <c r="V53" t="s">
        <v>970</v>
      </c>
      <c r="W53">
        <v>103</v>
      </c>
      <c r="X53" t="s">
        <v>1180</v>
      </c>
      <c r="Y53">
        <v>101</v>
      </c>
      <c r="Z53" t="s">
        <v>1505</v>
      </c>
      <c r="AA53">
        <v>25</v>
      </c>
      <c r="AB53" t="s">
        <v>1504</v>
      </c>
      <c r="AC53">
        <v>105</v>
      </c>
      <c r="AD53" t="s">
        <v>1429</v>
      </c>
      <c r="AE53" t="s">
        <v>1497</v>
      </c>
      <c r="AF53" t="s">
        <v>1497</v>
      </c>
      <c r="AG53" t="s">
        <v>1502</v>
      </c>
      <c r="AH53" t="s">
        <v>1585</v>
      </c>
      <c r="AI53" t="str">
        <f t="shared" si="0"/>
        <v>h27_tag_counts</v>
      </c>
      <c r="AJ53" t="s">
        <v>2692</v>
      </c>
      <c r="AK53" t="s">
        <v>1496</v>
      </c>
      <c r="AL53" t="s">
        <v>2689</v>
      </c>
      <c r="AM53" t="s">
        <v>2679</v>
      </c>
      <c r="AN53" t="str">
        <f t="shared" si="1"/>
        <v>h27_mapping</v>
      </c>
      <c r="AO53" t="s">
        <v>2685</v>
      </c>
    </row>
    <row r="54" spans="1:41">
      <c r="A54">
        <v>1976</v>
      </c>
      <c r="B54">
        <v>1976</v>
      </c>
      <c r="C54">
        <v>-1</v>
      </c>
      <c r="D54" t="s">
        <v>1322</v>
      </c>
      <c r="E54">
        <v>-1</v>
      </c>
      <c r="F54">
        <v>-1</v>
      </c>
      <c r="G54">
        <v>-1</v>
      </c>
      <c r="H54">
        <v>71</v>
      </c>
      <c r="I54" t="s">
        <v>1669</v>
      </c>
      <c r="J54">
        <v>-1</v>
      </c>
      <c r="K54" t="s">
        <v>1433</v>
      </c>
      <c r="L54" t="s">
        <v>1035</v>
      </c>
      <c r="M54" t="s">
        <v>1035</v>
      </c>
      <c r="N54" t="s">
        <v>1035</v>
      </c>
      <c r="O54">
        <v>45</v>
      </c>
      <c r="P54" t="s">
        <v>1668</v>
      </c>
      <c r="Q54" t="s">
        <v>1499</v>
      </c>
      <c r="R54" t="s">
        <v>1182</v>
      </c>
      <c r="S54" t="s">
        <v>1334</v>
      </c>
      <c r="T54" t="s">
        <v>1334</v>
      </c>
      <c r="U54" s="19" t="s">
        <v>305</v>
      </c>
      <c r="V54" t="s">
        <v>1016</v>
      </c>
      <c r="W54">
        <v>103</v>
      </c>
      <c r="X54" t="s">
        <v>1180</v>
      </c>
      <c r="Y54">
        <v>101</v>
      </c>
      <c r="Z54" t="s">
        <v>1505</v>
      </c>
      <c r="AA54">
        <v>25</v>
      </c>
      <c r="AB54" t="s">
        <v>1504</v>
      </c>
      <c r="AC54">
        <v>105</v>
      </c>
      <c r="AD54" t="s">
        <v>1429</v>
      </c>
      <c r="AE54" t="s">
        <v>1333</v>
      </c>
      <c r="AF54" t="s">
        <v>1333</v>
      </c>
      <c r="AG54" t="s">
        <v>1502</v>
      </c>
      <c r="AH54" t="s">
        <v>1585</v>
      </c>
      <c r="AI54" t="str">
        <f t="shared" si="0"/>
        <v>h45_tag_counts</v>
      </c>
      <c r="AJ54" t="s">
        <v>2692</v>
      </c>
      <c r="AK54" t="s">
        <v>1332</v>
      </c>
      <c r="AL54" t="s">
        <v>2689</v>
      </c>
      <c r="AM54" t="s">
        <v>2679</v>
      </c>
      <c r="AN54" t="str">
        <f t="shared" si="1"/>
        <v>h45_mapping</v>
      </c>
      <c r="AO54" t="s">
        <v>2685</v>
      </c>
    </row>
    <row r="55" spans="1:41">
      <c r="A55">
        <v>1942</v>
      </c>
      <c r="B55">
        <v>1942</v>
      </c>
      <c r="C55">
        <v>106</v>
      </c>
      <c r="D55" t="s">
        <v>1274</v>
      </c>
      <c r="E55">
        <v>-1</v>
      </c>
      <c r="F55">
        <v>-1</v>
      </c>
      <c r="G55">
        <v>-1</v>
      </c>
      <c r="H55">
        <v>-1</v>
      </c>
      <c r="I55" t="s">
        <v>1186</v>
      </c>
      <c r="J55">
        <v>-1</v>
      </c>
      <c r="K55" t="s">
        <v>1433</v>
      </c>
      <c r="L55" t="s">
        <v>1035</v>
      </c>
      <c r="M55" t="s">
        <v>1035</v>
      </c>
      <c r="N55" t="s">
        <v>1035</v>
      </c>
      <c r="O55">
        <v>59</v>
      </c>
      <c r="P55" t="s">
        <v>1324</v>
      </c>
      <c r="Q55" t="s">
        <v>1256</v>
      </c>
      <c r="R55" t="s">
        <v>1182</v>
      </c>
      <c r="S55" t="s">
        <v>1255</v>
      </c>
      <c r="T55" t="s">
        <v>1255</v>
      </c>
      <c r="U55" s="19" t="s">
        <v>128</v>
      </c>
      <c r="V55" t="s">
        <v>970</v>
      </c>
      <c r="W55">
        <v>112</v>
      </c>
      <c r="X55" t="s">
        <v>1071</v>
      </c>
      <c r="Y55">
        <v>101</v>
      </c>
      <c r="Z55" t="s">
        <v>1505</v>
      </c>
      <c r="AA55">
        <v>25</v>
      </c>
      <c r="AB55" t="s">
        <v>1504</v>
      </c>
      <c r="AC55">
        <v>105</v>
      </c>
      <c r="AD55" t="s">
        <v>1429</v>
      </c>
      <c r="AE55" t="s">
        <v>1252</v>
      </c>
      <c r="AF55" t="s">
        <v>1252</v>
      </c>
      <c r="AG55" t="s">
        <v>1502</v>
      </c>
      <c r="AH55" t="s">
        <v>1585</v>
      </c>
      <c r="AI55" t="str">
        <f t="shared" si="0"/>
        <v>h28_tag_counts</v>
      </c>
      <c r="AJ55" t="s">
        <v>2692</v>
      </c>
      <c r="AK55" t="s">
        <v>1254</v>
      </c>
      <c r="AL55" t="s">
        <v>2689</v>
      </c>
      <c r="AM55" t="s">
        <v>2679</v>
      </c>
      <c r="AN55" t="str">
        <f t="shared" si="1"/>
        <v>h28_mapping</v>
      </c>
      <c r="AO55" t="s">
        <v>2685</v>
      </c>
    </row>
    <row r="56" spans="1:41">
      <c r="A56">
        <v>1943</v>
      </c>
      <c r="B56">
        <v>1943</v>
      </c>
      <c r="C56">
        <v>106</v>
      </c>
      <c r="D56" t="s">
        <v>1274</v>
      </c>
      <c r="E56">
        <v>-1</v>
      </c>
      <c r="F56">
        <v>-1</v>
      </c>
      <c r="G56">
        <v>-1</v>
      </c>
      <c r="H56">
        <v>-1</v>
      </c>
      <c r="I56" t="s">
        <v>1186</v>
      </c>
      <c r="J56">
        <v>-1</v>
      </c>
      <c r="K56" t="s">
        <v>1433</v>
      </c>
      <c r="L56" t="s">
        <v>1035</v>
      </c>
      <c r="M56" t="s">
        <v>1249</v>
      </c>
      <c r="N56" t="s">
        <v>1035</v>
      </c>
      <c r="O56">
        <v>59</v>
      </c>
      <c r="P56" t="s">
        <v>1324</v>
      </c>
      <c r="Q56" t="s">
        <v>1323</v>
      </c>
      <c r="R56" t="s">
        <v>1182</v>
      </c>
      <c r="S56" t="s">
        <v>1253</v>
      </c>
      <c r="T56" t="s">
        <v>1253</v>
      </c>
      <c r="U56" s="19" t="s">
        <v>127</v>
      </c>
      <c r="V56" t="s">
        <v>970</v>
      </c>
      <c r="W56">
        <v>114</v>
      </c>
      <c r="X56" t="s">
        <v>1512</v>
      </c>
      <c r="Y56">
        <v>101</v>
      </c>
      <c r="Z56" t="s">
        <v>1505</v>
      </c>
      <c r="AA56">
        <v>25</v>
      </c>
      <c r="AB56" t="s">
        <v>1504</v>
      </c>
      <c r="AC56">
        <v>105</v>
      </c>
      <c r="AD56" t="s">
        <v>1429</v>
      </c>
      <c r="AE56" t="s">
        <v>1252</v>
      </c>
      <c r="AF56" t="s">
        <v>1252</v>
      </c>
      <c r="AG56" t="s">
        <v>1502</v>
      </c>
      <c r="AH56" t="s">
        <v>1585</v>
      </c>
      <c r="AI56" t="str">
        <f t="shared" si="0"/>
        <v>h28_tag_counts</v>
      </c>
      <c r="AJ56" t="s">
        <v>2692</v>
      </c>
      <c r="AK56" t="s">
        <v>1251</v>
      </c>
      <c r="AL56" t="s">
        <v>2689</v>
      </c>
      <c r="AM56" t="s">
        <v>2679</v>
      </c>
      <c r="AN56" t="str">
        <f t="shared" si="1"/>
        <v>h28_mapping</v>
      </c>
      <c r="AO56" t="s">
        <v>2685</v>
      </c>
    </row>
    <row r="57" spans="1:41">
      <c r="A57">
        <v>1953</v>
      </c>
      <c r="B57">
        <v>1953</v>
      </c>
      <c r="C57">
        <v>137</v>
      </c>
      <c r="D57" t="s">
        <v>1250</v>
      </c>
      <c r="E57">
        <v>-1</v>
      </c>
      <c r="F57">
        <v>-1</v>
      </c>
      <c r="G57">
        <v>-1</v>
      </c>
      <c r="H57">
        <v>-1</v>
      </c>
      <c r="I57" t="s">
        <v>1186</v>
      </c>
      <c r="J57">
        <v>-1</v>
      </c>
      <c r="K57" t="s">
        <v>1433</v>
      </c>
      <c r="L57" t="s">
        <v>1035</v>
      </c>
      <c r="M57" t="s">
        <v>1249</v>
      </c>
      <c r="N57" t="s">
        <v>1035</v>
      </c>
      <c r="O57">
        <v>59</v>
      </c>
      <c r="P57" t="s">
        <v>1324</v>
      </c>
      <c r="Q57" t="s">
        <v>1323</v>
      </c>
      <c r="R57" t="s">
        <v>1182</v>
      </c>
      <c r="S57" t="s">
        <v>1248</v>
      </c>
      <c r="T57" t="s">
        <v>1248</v>
      </c>
      <c r="U57" s="19" t="s">
        <v>326</v>
      </c>
      <c r="V57" t="s">
        <v>970</v>
      </c>
      <c r="W57">
        <v>107</v>
      </c>
      <c r="X57" t="s">
        <v>1129</v>
      </c>
      <c r="Y57">
        <v>101</v>
      </c>
      <c r="Z57" t="s">
        <v>1505</v>
      </c>
      <c r="AA57">
        <v>25</v>
      </c>
      <c r="AB57" t="s">
        <v>1504</v>
      </c>
      <c r="AC57">
        <v>105</v>
      </c>
      <c r="AD57" t="s">
        <v>1429</v>
      </c>
      <c r="AE57" t="s">
        <v>1326</v>
      </c>
      <c r="AF57" t="s">
        <v>1326</v>
      </c>
      <c r="AG57" t="s">
        <v>1502</v>
      </c>
      <c r="AH57" t="s">
        <v>1585</v>
      </c>
      <c r="AI57" t="str">
        <f t="shared" si="0"/>
        <v>h37_tag_counts</v>
      </c>
      <c r="AJ57" t="s">
        <v>2692</v>
      </c>
      <c r="AK57" t="s">
        <v>1325</v>
      </c>
      <c r="AL57" t="s">
        <v>2689</v>
      </c>
      <c r="AM57" t="s">
        <v>2679</v>
      </c>
      <c r="AN57" t="str">
        <f t="shared" si="1"/>
        <v>h37_mapping</v>
      </c>
      <c r="AO57" t="s">
        <v>2685</v>
      </c>
    </row>
    <row r="58" spans="1:41">
      <c r="A58">
        <v>1959</v>
      </c>
      <c r="B58">
        <v>1959</v>
      </c>
      <c r="C58">
        <v>178</v>
      </c>
      <c r="D58" t="s">
        <v>1113</v>
      </c>
      <c r="E58">
        <v>-1</v>
      </c>
      <c r="F58">
        <v>-1</v>
      </c>
      <c r="G58">
        <v>-1</v>
      </c>
      <c r="H58">
        <v>-1</v>
      </c>
      <c r="I58" t="s">
        <v>1186</v>
      </c>
      <c r="J58">
        <v>-1</v>
      </c>
      <c r="K58" t="s">
        <v>1433</v>
      </c>
      <c r="L58" t="s">
        <v>1035</v>
      </c>
      <c r="M58" t="s">
        <v>1035</v>
      </c>
      <c r="N58" t="s">
        <v>1035</v>
      </c>
      <c r="O58">
        <v>59</v>
      </c>
      <c r="P58" t="s">
        <v>1324</v>
      </c>
      <c r="Q58" t="s">
        <v>1323</v>
      </c>
      <c r="R58" t="s">
        <v>1182</v>
      </c>
      <c r="S58" t="s">
        <v>1150</v>
      </c>
      <c r="T58" t="s">
        <v>1150</v>
      </c>
      <c r="U58" s="19" t="s">
        <v>310</v>
      </c>
      <c r="V58" t="s">
        <v>1016</v>
      </c>
      <c r="W58">
        <v>109</v>
      </c>
      <c r="X58" t="s">
        <v>1426</v>
      </c>
      <c r="Y58">
        <v>101</v>
      </c>
      <c r="Z58" t="s">
        <v>1505</v>
      </c>
      <c r="AA58">
        <v>25</v>
      </c>
      <c r="AB58" t="s">
        <v>1504</v>
      </c>
      <c r="AC58">
        <v>105</v>
      </c>
      <c r="AD58" t="s">
        <v>1429</v>
      </c>
      <c r="AE58" t="s">
        <v>1149</v>
      </c>
      <c r="AF58" t="s">
        <v>1149</v>
      </c>
      <c r="AG58" t="s">
        <v>1502</v>
      </c>
      <c r="AH58" t="s">
        <v>1585</v>
      </c>
      <c r="AI58" t="str">
        <f t="shared" si="0"/>
        <v>h42_tag_counts</v>
      </c>
      <c r="AJ58" t="s">
        <v>2692</v>
      </c>
      <c r="AK58" t="s">
        <v>1148</v>
      </c>
      <c r="AL58" t="s">
        <v>2689</v>
      </c>
      <c r="AM58" t="s">
        <v>2679</v>
      </c>
      <c r="AN58" t="str">
        <f t="shared" si="1"/>
        <v>h42_mapping</v>
      </c>
      <c r="AO58" t="s">
        <v>2685</v>
      </c>
    </row>
    <row r="59" spans="1:41">
      <c r="A59">
        <v>1966</v>
      </c>
      <c r="B59">
        <v>1966</v>
      </c>
      <c r="C59">
        <v>106</v>
      </c>
      <c r="D59" t="s">
        <v>1274</v>
      </c>
      <c r="E59">
        <v>300</v>
      </c>
      <c r="F59" t="s">
        <v>1273</v>
      </c>
      <c r="G59" t="s">
        <v>1035</v>
      </c>
      <c r="H59">
        <v>68</v>
      </c>
      <c r="I59" t="s">
        <v>1065</v>
      </c>
      <c r="J59">
        <v>-1</v>
      </c>
      <c r="K59" t="s">
        <v>1433</v>
      </c>
      <c r="L59" t="s">
        <v>1035</v>
      </c>
      <c r="M59" t="s">
        <v>1035</v>
      </c>
      <c r="N59" t="s">
        <v>1035</v>
      </c>
      <c r="O59">
        <v>61</v>
      </c>
      <c r="P59" t="s">
        <v>1064</v>
      </c>
      <c r="Q59" t="s">
        <v>1035</v>
      </c>
      <c r="R59" t="s">
        <v>1182</v>
      </c>
      <c r="S59" t="s">
        <v>1063</v>
      </c>
      <c r="T59" t="s">
        <v>1063</v>
      </c>
      <c r="U59" s="19" t="s">
        <v>129</v>
      </c>
      <c r="V59" t="s">
        <v>970</v>
      </c>
      <c r="W59">
        <v>100</v>
      </c>
      <c r="X59" t="s">
        <v>1062</v>
      </c>
      <c r="Y59">
        <v>1</v>
      </c>
      <c r="Z59" t="s">
        <v>1068</v>
      </c>
      <c r="AA59">
        <v>25</v>
      </c>
      <c r="AB59" t="s">
        <v>1504</v>
      </c>
      <c r="AC59">
        <v>105</v>
      </c>
      <c r="AD59" t="s">
        <v>1429</v>
      </c>
      <c r="AE59" t="s">
        <v>1067</v>
      </c>
      <c r="AF59" t="s">
        <v>1067</v>
      </c>
      <c r="AG59" t="s">
        <v>1502</v>
      </c>
      <c r="AH59" t="s">
        <v>1585</v>
      </c>
      <c r="AI59" t="str">
        <f t="shared" si="0"/>
        <v>h21_tag_counts</v>
      </c>
      <c r="AJ59" t="s">
        <v>2692</v>
      </c>
      <c r="AK59" t="s">
        <v>1066</v>
      </c>
      <c r="AL59" t="s">
        <v>2689</v>
      </c>
      <c r="AM59" t="s">
        <v>2679</v>
      </c>
      <c r="AN59" t="str">
        <f t="shared" si="1"/>
        <v>h21_mapping</v>
      </c>
      <c r="AO59" t="s">
        <v>2685</v>
      </c>
    </row>
    <row r="60" spans="1:41">
      <c r="A60">
        <v>1966</v>
      </c>
      <c r="B60">
        <v>1966</v>
      </c>
      <c r="C60">
        <v>106</v>
      </c>
      <c r="D60" t="s">
        <v>1274</v>
      </c>
      <c r="E60">
        <v>300</v>
      </c>
      <c r="F60" t="s">
        <v>1273</v>
      </c>
      <c r="G60" t="s">
        <v>1035</v>
      </c>
      <c r="H60">
        <v>68</v>
      </c>
      <c r="I60" t="s">
        <v>1065</v>
      </c>
      <c r="J60">
        <v>-1</v>
      </c>
      <c r="K60" t="s">
        <v>1433</v>
      </c>
      <c r="L60" t="s">
        <v>1035</v>
      </c>
      <c r="M60" t="s">
        <v>1035</v>
      </c>
      <c r="N60" t="s">
        <v>1035</v>
      </c>
      <c r="O60">
        <v>61</v>
      </c>
      <c r="P60" t="s">
        <v>1064</v>
      </c>
      <c r="Q60" t="s">
        <v>1035</v>
      </c>
      <c r="R60" t="s">
        <v>1182</v>
      </c>
      <c r="S60" t="s">
        <v>1063</v>
      </c>
      <c r="T60" t="s">
        <v>1063</v>
      </c>
      <c r="U60" s="19" t="s">
        <v>129</v>
      </c>
      <c r="V60" t="s">
        <v>970</v>
      </c>
      <c r="W60">
        <v>100</v>
      </c>
      <c r="X60" t="s">
        <v>1062</v>
      </c>
      <c r="Y60">
        <v>101</v>
      </c>
      <c r="Z60" t="s">
        <v>1505</v>
      </c>
      <c r="AA60">
        <v>25</v>
      </c>
      <c r="AB60" t="s">
        <v>1504</v>
      </c>
      <c r="AC60">
        <v>105</v>
      </c>
      <c r="AD60" t="s">
        <v>1429</v>
      </c>
      <c r="AE60" t="s">
        <v>1061</v>
      </c>
      <c r="AF60" t="s">
        <v>1061</v>
      </c>
      <c r="AG60" t="s">
        <v>1502</v>
      </c>
      <c r="AH60" t="s">
        <v>1585</v>
      </c>
      <c r="AI60" t="str">
        <f t="shared" si="0"/>
        <v>h22_tag_counts</v>
      </c>
      <c r="AJ60" t="s">
        <v>2692</v>
      </c>
      <c r="AK60" t="s">
        <v>1060</v>
      </c>
      <c r="AL60" t="s">
        <v>2689</v>
      </c>
      <c r="AM60" t="s">
        <v>2679</v>
      </c>
      <c r="AN60" t="str">
        <f t="shared" si="1"/>
        <v>h22_mapping</v>
      </c>
      <c r="AO60" t="s">
        <v>2685</v>
      </c>
    </row>
    <row r="61" spans="1:41">
      <c r="A61">
        <v>1986</v>
      </c>
      <c r="B61">
        <v>1986</v>
      </c>
      <c r="C61">
        <v>20</v>
      </c>
      <c r="D61" t="s">
        <v>1033</v>
      </c>
      <c r="E61">
        <v>-1</v>
      </c>
      <c r="F61">
        <v>-1</v>
      </c>
      <c r="G61">
        <v>-1</v>
      </c>
      <c r="H61">
        <v>73</v>
      </c>
      <c r="I61" t="s">
        <v>1059</v>
      </c>
      <c r="J61">
        <v>-1</v>
      </c>
      <c r="K61" t="s">
        <v>1433</v>
      </c>
      <c r="L61" t="s">
        <v>1035</v>
      </c>
      <c r="M61" t="s">
        <v>1035</v>
      </c>
      <c r="N61" t="s">
        <v>1035</v>
      </c>
      <c r="O61">
        <v>-1</v>
      </c>
      <c r="P61" t="s">
        <v>1344</v>
      </c>
      <c r="Q61" t="s">
        <v>1035</v>
      </c>
      <c r="R61" t="s">
        <v>1182</v>
      </c>
      <c r="S61" t="s">
        <v>1058</v>
      </c>
      <c r="T61" t="s">
        <v>1058</v>
      </c>
      <c r="U61" s="19" t="s">
        <v>304</v>
      </c>
      <c r="V61" t="s">
        <v>1016</v>
      </c>
      <c r="W61">
        <v>111</v>
      </c>
      <c r="X61" t="s">
        <v>1077</v>
      </c>
      <c r="Y61">
        <v>101</v>
      </c>
      <c r="Z61" t="s">
        <v>1505</v>
      </c>
      <c r="AA61">
        <v>25</v>
      </c>
      <c r="AB61" t="s">
        <v>1504</v>
      </c>
      <c r="AC61">
        <v>105</v>
      </c>
      <c r="AD61" t="s">
        <v>1429</v>
      </c>
      <c r="AE61" t="s">
        <v>1596</v>
      </c>
      <c r="AF61" t="s">
        <v>1596</v>
      </c>
      <c r="AG61" t="s">
        <v>1502</v>
      </c>
      <c r="AH61" t="s">
        <v>1585</v>
      </c>
      <c r="AI61" t="str">
        <f t="shared" si="0"/>
        <v>h47_tag_counts</v>
      </c>
      <c r="AJ61" t="s">
        <v>2692</v>
      </c>
      <c r="AK61" t="s">
        <v>1057</v>
      </c>
      <c r="AL61" t="s">
        <v>2689</v>
      </c>
      <c r="AM61" t="s">
        <v>2679</v>
      </c>
      <c r="AN61" t="str">
        <f t="shared" si="1"/>
        <v>h47_mapping</v>
      </c>
      <c r="AO61" t="s">
        <v>2685</v>
      </c>
    </row>
    <row r="62" spans="1:41">
      <c r="A62">
        <v>1987</v>
      </c>
      <c r="B62">
        <v>1987</v>
      </c>
      <c r="C62">
        <v>110</v>
      </c>
      <c r="D62" t="s">
        <v>1089</v>
      </c>
      <c r="E62">
        <v>-1</v>
      </c>
      <c r="F62">
        <v>-1</v>
      </c>
      <c r="G62">
        <v>-1</v>
      </c>
      <c r="H62">
        <v>74</v>
      </c>
      <c r="I62" t="s">
        <v>1056</v>
      </c>
      <c r="J62">
        <v>-1</v>
      </c>
      <c r="K62" t="s">
        <v>1433</v>
      </c>
      <c r="L62" t="s">
        <v>1035</v>
      </c>
      <c r="M62" t="s">
        <v>1035</v>
      </c>
      <c r="N62" t="s">
        <v>1035</v>
      </c>
      <c r="O62">
        <v>-1</v>
      </c>
      <c r="P62" t="s">
        <v>1344</v>
      </c>
      <c r="Q62" t="s">
        <v>1035</v>
      </c>
      <c r="R62" t="s">
        <v>1182</v>
      </c>
      <c r="S62" t="s">
        <v>1215</v>
      </c>
      <c r="T62" t="s">
        <v>1215</v>
      </c>
      <c r="U62" s="19" t="s">
        <v>215</v>
      </c>
      <c r="V62" t="s">
        <v>1016</v>
      </c>
      <c r="W62">
        <v>112</v>
      </c>
      <c r="X62" t="s">
        <v>1071</v>
      </c>
      <c r="Y62">
        <v>101</v>
      </c>
      <c r="Z62" t="s">
        <v>1505</v>
      </c>
      <c r="AA62">
        <v>25</v>
      </c>
      <c r="AB62" t="s">
        <v>1504</v>
      </c>
      <c r="AC62">
        <v>105</v>
      </c>
      <c r="AD62" t="s">
        <v>1429</v>
      </c>
      <c r="AE62" t="s">
        <v>1596</v>
      </c>
      <c r="AF62" t="s">
        <v>1596</v>
      </c>
      <c r="AG62" t="s">
        <v>1502</v>
      </c>
      <c r="AH62" t="s">
        <v>1585</v>
      </c>
      <c r="AI62" t="str">
        <f t="shared" si="0"/>
        <v>h47_tag_counts</v>
      </c>
      <c r="AJ62" t="s">
        <v>2692</v>
      </c>
      <c r="AK62" t="s">
        <v>1214</v>
      </c>
      <c r="AL62" t="s">
        <v>2689</v>
      </c>
      <c r="AM62" t="s">
        <v>2679</v>
      </c>
      <c r="AN62" t="str">
        <f t="shared" si="1"/>
        <v>h47_mapping</v>
      </c>
      <c r="AO62" t="s">
        <v>2685</v>
      </c>
    </row>
    <row r="63" spans="1:41">
      <c r="A63">
        <v>1988</v>
      </c>
      <c r="B63">
        <v>1988</v>
      </c>
      <c r="C63">
        <v>10</v>
      </c>
      <c r="D63" t="s">
        <v>1118</v>
      </c>
      <c r="E63">
        <v>-1</v>
      </c>
      <c r="F63">
        <v>-1</v>
      </c>
      <c r="G63">
        <v>-1</v>
      </c>
      <c r="H63">
        <v>75</v>
      </c>
      <c r="I63" t="s">
        <v>1213</v>
      </c>
      <c r="J63">
        <v>-1</v>
      </c>
      <c r="K63" t="s">
        <v>1433</v>
      </c>
      <c r="L63" t="s">
        <v>1035</v>
      </c>
      <c r="M63" t="s">
        <v>1035</v>
      </c>
      <c r="N63" t="s">
        <v>1035</v>
      </c>
      <c r="O63">
        <v>-1</v>
      </c>
      <c r="P63" t="s">
        <v>1344</v>
      </c>
      <c r="Q63" t="s">
        <v>1212</v>
      </c>
      <c r="R63" t="s">
        <v>1182</v>
      </c>
      <c r="S63" t="s">
        <v>1211</v>
      </c>
      <c r="T63" t="s">
        <v>1211</v>
      </c>
      <c r="U63" s="19" t="s">
        <v>212</v>
      </c>
      <c r="V63" t="s">
        <v>1016</v>
      </c>
      <c r="W63">
        <v>102</v>
      </c>
      <c r="X63" t="s">
        <v>1209</v>
      </c>
      <c r="Y63">
        <v>101</v>
      </c>
      <c r="Z63" t="s">
        <v>1505</v>
      </c>
      <c r="AA63">
        <v>25</v>
      </c>
      <c r="AB63" t="s">
        <v>1504</v>
      </c>
      <c r="AC63">
        <v>105</v>
      </c>
      <c r="AD63" t="s">
        <v>1429</v>
      </c>
      <c r="AE63" t="s">
        <v>1441</v>
      </c>
      <c r="AF63" t="s">
        <v>1441</v>
      </c>
      <c r="AG63" t="s">
        <v>1502</v>
      </c>
      <c r="AH63" t="s">
        <v>1585</v>
      </c>
      <c r="AI63" t="str">
        <f t="shared" si="0"/>
        <v>h48_tag_counts</v>
      </c>
      <c r="AJ63" t="s">
        <v>2692</v>
      </c>
      <c r="AK63" t="s">
        <v>1210</v>
      </c>
      <c r="AL63" t="s">
        <v>2689</v>
      </c>
      <c r="AM63" t="s">
        <v>2679</v>
      </c>
      <c r="AN63" t="str">
        <f t="shared" si="1"/>
        <v>h48_mapping</v>
      </c>
      <c r="AO63" t="s">
        <v>2685</v>
      </c>
    </row>
    <row r="64" spans="1:41">
      <c r="A64">
        <v>1989</v>
      </c>
      <c r="B64">
        <v>1989</v>
      </c>
      <c r="C64">
        <v>10</v>
      </c>
      <c r="D64" t="s">
        <v>1118</v>
      </c>
      <c r="E64">
        <v>-1</v>
      </c>
      <c r="F64">
        <v>-1</v>
      </c>
      <c r="G64">
        <v>-1</v>
      </c>
      <c r="H64">
        <v>76</v>
      </c>
      <c r="I64" t="s">
        <v>1436</v>
      </c>
      <c r="J64">
        <v>-1</v>
      </c>
      <c r="K64" t="s">
        <v>1433</v>
      </c>
      <c r="L64" t="s">
        <v>1035</v>
      </c>
      <c r="M64" t="s">
        <v>1035</v>
      </c>
      <c r="N64" t="s">
        <v>1035</v>
      </c>
      <c r="O64">
        <v>-1</v>
      </c>
      <c r="P64" t="s">
        <v>1344</v>
      </c>
      <c r="Q64" t="s">
        <v>1035</v>
      </c>
      <c r="R64" t="s">
        <v>1182</v>
      </c>
      <c r="S64" t="s">
        <v>1281</v>
      </c>
      <c r="T64" t="s">
        <v>1281</v>
      </c>
      <c r="U64" s="19" t="s">
        <v>211</v>
      </c>
      <c r="V64" t="s">
        <v>1016</v>
      </c>
      <c r="W64">
        <v>103</v>
      </c>
      <c r="X64" t="s">
        <v>1180</v>
      </c>
      <c r="Y64">
        <v>101</v>
      </c>
      <c r="Z64" t="s">
        <v>1505</v>
      </c>
      <c r="AA64">
        <v>25</v>
      </c>
      <c r="AB64" t="s">
        <v>1504</v>
      </c>
      <c r="AC64">
        <v>105</v>
      </c>
      <c r="AD64" t="s">
        <v>1429</v>
      </c>
      <c r="AE64" t="s">
        <v>1441</v>
      </c>
      <c r="AF64" t="s">
        <v>1441</v>
      </c>
      <c r="AG64" t="s">
        <v>1502</v>
      </c>
      <c r="AH64" t="s">
        <v>1585</v>
      </c>
      <c r="AI64" t="str">
        <f t="shared" si="0"/>
        <v>h48_tag_counts</v>
      </c>
      <c r="AJ64" t="s">
        <v>2692</v>
      </c>
      <c r="AK64" t="s">
        <v>1280</v>
      </c>
      <c r="AL64" t="s">
        <v>2689</v>
      </c>
      <c r="AM64" t="s">
        <v>2679</v>
      </c>
      <c r="AN64" t="str">
        <f t="shared" si="1"/>
        <v>h48_mapping</v>
      </c>
      <c r="AO64" t="s">
        <v>2685</v>
      </c>
    </row>
    <row r="65" spans="1:41">
      <c r="A65">
        <v>1990</v>
      </c>
      <c r="B65">
        <v>1990</v>
      </c>
      <c r="C65">
        <v>45</v>
      </c>
      <c r="D65" t="s">
        <v>1915</v>
      </c>
      <c r="E65">
        <v>-1</v>
      </c>
      <c r="F65">
        <v>-1</v>
      </c>
      <c r="G65">
        <v>-1</v>
      </c>
      <c r="H65">
        <v>77</v>
      </c>
      <c r="I65" t="s">
        <v>1452</v>
      </c>
      <c r="J65">
        <v>-1</v>
      </c>
      <c r="K65" t="s">
        <v>1433</v>
      </c>
      <c r="L65" t="s">
        <v>1035</v>
      </c>
      <c r="M65" t="s">
        <v>1035</v>
      </c>
      <c r="N65" t="s">
        <v>1035</v>
      </c>
      <c r="O65">
        <v>-1</v>
      </c>
      <c r="P65" t="s">
        <v>1344</v>
      </c>
      <c r="Q65" t="s">
        <v>1451</v>
      </c>
      <c r="R65" t="s">
        <v>1182</v>
      </c>
      <c r="S65" t="s">
        <v>1450</v>
      </c>
      <c r="T65" t="s">
        <v>1450</v>
      </c>
      <c r="U65" s="19" t="s">
        <v>210</v>
      </c>
      <c r="V65" t="s">
        <v>1016</v>
      </c>
      <c r="W65">
        <v>104</v>
      </c>
      <c r="X65" t="s">
        <v>1189</v>
      </c>
      <c r="Y65">
        <v>101</v>
      </c>
      <c r="Z65" t="s">
        <v>1505</v>
      </c>
      <c r="AA65">
        <v>25</v>
      </c>
      <c r="AB65" t="s">
        <v>1504</v>
      </c>
      <c r="AC65">
        <v>105</v>
      </c>
      <c r="AD65" t="s">
        <v>1429</v>
      </c>
      <c r="AE65" t="s">
        <v>1441</v>
      </c>
      <c r="AF65" t="s">
        <v>1441</v>
      </c>
      <c r="AG65" t="s">
        <v>1502</v>
      </c>
      <c r="AH65" t="s">
        <v>1585</v>
      </c>
      <c r="AI65" t="str">
        <f t="shared" si="0"/>
        <v>h48_tag_counts</v>
      </c>
      <c r="AJ65" t="s">
        <v>2692</v>
      </c>
      <c r="AK65" t="s">
        <v>1449</v>
      </c>
      <c r="AL65" t="s">
        <v>2689</v>
      </c>
      <c r="AM65" t="s">
        <v>2679</v>
      </c>
      <c r="AN65" t="str">
        <f t="shared" si="1"/>
        <v>h48_mapping</v>
      </c>
      <c r="AO65" t="s">
        <v>2685</v>
      </c>
    </row>
    <row r="66" spans="1:41">
      <c r="A66">
        <v>1991</v>
      </c>
      <c r="B66">
        <v>1991</v>
      </c>
      <c r="C66">
        <v>45</v>
      </c>
      <c r="D66" t="s">
        <v>1915</v>
      </c>
      <c r="E66">
        <v>-1</v>
      </c>
      <c r="F66">
        <v>-1</v>
      </c>
      <c r="G66">
        <v>-1</v>
      </c>
      <c r="H66">
        <v>78</v>
      </c>
      <c r="I66" t="s">
        <v>1448</v>
      </c>
      <c r="J66">
        <v>-1</v>
      </c>
      <c r="K66" t="s">
        <v>1433</v>
      </c>
      <c r="L66" t="s">
        <v>1035</v>
      </c>
      <c r="M66" t="s">
        <v>1035</v>
      </c>
      <c r="N66" t="s">
        <v>1035</v>
      </c>
      <c r="O66">
        <v>-1</v>
      </c>
      <c r="P66" t="s">
        <v>1344</v>
      </c>
      <c r="Q66" t="s">
        <v>1447</v>
      </c>
      <c r="R66" t="s">
        <v>1182</v>
      </c>
      <c r="S66" t="s">
        <v>1454</v>
      </c>
      <c r="T66" t="s">
        <v>1454</v>
      </c>
      <c r="U66" s="19" t="s">
        <v>209</v>
      </c>
      <c r="V66" t="s">
        <v>1016</v>
      </c>
      <c r="W66">
        <v>105</v>
      </c>
      <c r="X66" t="s">
        <v>1282</v>
      </c>
      <c r="Y66">
        <v>101</v>
      </c>
      <c r="Z66" t="s">
        <v>1505</v>
      </c>
      <c r="AA66">
        <v>25</v>
      </c>
      <c r="AB66" t="s">
        <v>1504</v>
      </c>
      <c r="AC66">
        <v>105</v>
      </c>
      <c r="AD66" t="s">
        <v>1429</v>
      </c>
      <c r="AE66" t="s">
        <v>1441</v>
      </c>
      <c r="AF66" t="s">
        <v>1441</v>
      </c>
      <c r="AG66" t="s">
        <v>1502</v>
      </c>
      <c r="AH66" t="s">
        <v>1585</v>
      </c>
      <c r="AI66" t="str">
        <f t="shared" si="0"/>
        <v>h48_tag_counts</v>
      </c>
      <c r="AJ66" t="s">
        <v>2692</v>
      </c>
      <c r="AK66" t="s">
        <v>1604</v>
      </c>
      <c r="AL66" t="s">
        <v>2689</v>
      </c>
      <c r="AM66" t="s">
        <v>2679</v>
      </c>
      <c r="AN66" t="str">
        <f t="shared" si="1"/>
        <v>h48_mapping</v>
      </c>
      <c r="AO66" t="s">
        <v>2685</v>
      </c>
    </row>
    <row r="67" spans="1:41">
      <c r="A67">
        <v>1992</v>
      </c>
      <c r="B67">
        <v>1992</v>
      </c>
      <c r="C67">
        <v>110</v>
      </c>
      <c r="D67" t="s">
        <v>1089</v>
      </c>
      <c r="E67">
        <v>-1</v>
      </c>
      <c r="F67">
        <v>-1</v>
      </c>
      <c r="G67">
        <v>-1</v>
      </c>
      <c r="H67">
        <v>79</v>
      </c>
      <c r="I67" t="s">
        <v>1603</v>
      </c>
      <c r="J67">
        <v>-1</v>
      </c>
      <c r="K67" t="s">
        <v>1433</v>
      </c>
      <c r="L67" t="s">
        <v>1035</v>
      </c>
      <c r="M67" t="s">
        <v>1035</v>
      </c>
      <c r="N67" t="s">
        <v>1035</v>
      </c>
      <c r="O67">
        <v>-1</v>
      </c>
      <c r="P67" t="s">
        <v>1344</v>
      </c>
      <c r="Q67" t="s">
        <v>1602</v>
      </c>
      <c r="R67" t="s">
        <v>1182</v>
      </c>
      <c r="S67" t="s">
        <v>1601</v>
      </c>
      <c r="T67" t="s">
        <v>1601</v>
      </c>
      <c r="U67" s="19" t="s">
        <v>214</v>
      </c>
      <c r="V67" t="s">
        <v>1016</v>
      </c>
      <c r="W67">
        <v>114</v>
      </c>
      <c r="X67" t="s">
        <v>1512</v>
      </c>
      <c r="Y67">
        <v>101</v>
      </c>
      <c r="Z67" t="s">
        <v>1505</v>
      </c>
      <c r="AA67">
        <v>25</v>
      </c>
      <c r="AB67" t="s">
        <v>1504</v>
      </c>
      <c r="AC67">
        <v>105</v>
      </c>
      <c r="AD67" t="s">
        <v>1429</v>
      </c>
      <c r="AE67" t="s">
        <v>1596</v>
      </c>
      <c r="AF67" t="s">
        <v>1596</v>
      </c>
      <c r="AG67" t="s">
        <v>1502</v>
      </c>
      <c r="AH67" t="s">
        <v>1585</v>
      </c>
      <c r="AI67" t="str">
        <f t="shared" ref="AI67:AI116" si="2">CONCATENATE(LOWER(SUBSTITUTE(AE67,"-BA","")),"_tag_counts")</f>
        <v>h47_tag_counts</v>
      </c>
      <c r="AJ67" t="s">
        <v>2692</v>
      </c>
      <c r="AK67" t="s">
        <v>1600</v>
      </c>
      <c r="AL67" t="s">
        <v>2689</v>
      </c>
      <c r="AM67" t="s">
        <v>2679</v>
      </c>
      <c r="AN67" t="str">
        <f t="shared" ref="AN67:AN118" si="3">SUBSTITUTE(AI67,"_tag_counts","_mapping")</f>
        <v>h47_mapping</v>
      </c>
      <c r="AO67" t="s">
        <v>2685</v>
      </c>
    </row>
    <row r="68" spans="1:41">
      <c r="A68">
        <v>1993</v>
      </c>
      <c r="B68">
        <v>1993</v>
      </c>
      <c r="C68">
        <v>110</v>
      </c>
      <c r="D68" t="s">
        <v>1089</v>
      </c>
      <c r="E68">
        <v>-1</v>
      </c>
      <c r="F68">
        <v>-1</v>
      </c>
      <c r="G68">
        <v>-1</v>
      </c>
      <c r="H68">
        <v>80</v>
      </c>
      <c r="I68" t="s">
        <v>1599</v>
      </c>
      <c r="J68">
        <v>-1</v>
      </c>
      <c r="K68" t="s">
        <v>1433</v>
      </c>
      <c r="L68" t="s">
        <v>1035</v>
      </c>
      <c r="M68" t="s">
        <v>1035</v>
      </c>
      <c r="N68" t="s">
        <v>1035</v>
      </c>
      <c r="O68">
        <v>-1</v>
      </c>
      <c r="P68" t="s">
        <v>1344</v>
      </c>
      <c r="Q68" t="s">
        <v>1598</v>
      </c>
      <c r="R68" t="s">
        <v>1182</v>
      </c>
      <c r="S68" t="s">
        <v>1597</v>
      </c>
      <c r="T68" t="s">
        <v>1597</v>
      </c>
      <c r="U68" s="19" t="s">
        <v>213</v>
      </c>
      <c r="V68" t="s">
        <v>1016</v>
      </c>
      <c r="W68">
        <v>115</v>
      </c>
      <c r="X68" t="s">
        <v>1341</v>
      </c>
      <c r="Y68">
        <v>101</v>
      </c>
      <c r="Z68" t="s">
        <v>1505</v>
      </c>
      <c r="AA68">
        <v>25</v>
      </c>
      <c r="AB68" t="s">
        <v>1504</v>
      </c>
      <c r="AC68">
        <v>105</v>
      </c>
      <c r="AD68" t="s">
        <v>1429</v>
      </c>
      <c r="AE68" t="s">
        <v>1596</v>
      </c>
      <c r="AF68" t="s">
        <v>1596</v>
      </c>
      <c r="AG68" t="s">
        <v>1502</v>
      </c>
      <c r="AH68" t="s">
        <v>1585</v>
      </c>
      <c r="AI68" t="str">
        <f t="shared" si="2"/>
        <v>h47_tag_counts</v>
      </c>
      <c r="AJ68" t="s">
        <v>2692</v>
      </c>
      <c r="AK68" t="s">
        <v>1595</v>
      </c>
      <c r="AL68" t="s">
        <v>2689</v>
      </c>
      <c r="AM68" t="s">
        <v>2679</v>
      </c>
      <c r="AN68" t="str">
        <f t="shared" si="3"/>
        <v>h47_mapping</v>
      </c>
      <c r="AO68" t="s">
        <v>2685</v>
      </c>
    </row>
    <row r="69" spans="1:41">
      <c r="A69">
        <v>1994</v>
      </c>
      <c r="B69">
        <v>1994</v>
      </c>
      <c r="C69">
        <v>161</v>
      </c>
      <c r="D69" t="s">
        <v>1444</v>
      </c>
      <c r="E69">
        <v>-1</v>
      </c>
      <c r="F69">
        <v>-1</v>
      </c>
      <c r="G69">
        <v>-1</v>
      </c>
      <c r="H69">
        <v>81</v>
      </c>
      <c r="I69" t="s">
        <v>1443</v>
      </c>
      <c r="J69">
        <v>-1</v>
      </c>
      <c r="K69" t="s">
        <v>1433</v>
      </c>
      <c r="L69" t="s">
        <v>1035</v>
      </c>
      <c r="M69" t="s">
        <v>1035</v>
      </c>
      <c r="N69" t="s">
        <v>1035</v>
      </c>
      <c r="O69">
        <v>-1</v>
      </c>
      <c r="P69" t="s">
        <v>1344</v>
      </c>
      <c r="Q69" t="s">
        <v>1035</v>
      </c>
      <c r="R69" t="s">
        <v>1182</v>
      </c>
      <c r="S69" t="s">
        <v>1442</v>
      </c>
      <c r="T69" t="s">
        <v>1442</v>
      </c>
      <c r="U69" s="19" t="s">
        <v>208</v>
      </c>
      <c r="V69" t="s">
        <v>1016</v>
      </c>
      <c r="W69">
        <v>106</v>
      </c>
      <c r="X69" t="s">
        <v>1135</v>
      </c>
      <c r="Y69">
        <v>101</v>
      </c>
      <c r="Z69" t="s">
        <v>1505</v>
      </c>
      <c r="AA69">
        <v>25</v>
      </c>
      <c r="AB69" t="s">
        <v>1504</v>
      </c>
      <c r="AC69">
        <v>105</v>
      </c>
      <c r="AD69" t="s">
        <v>1429</v>
      </c>
      <c r="AE69" t="s">
        <v>1441</v>
      </c>
      <c r="AF69" t="s">
        <v>1441</v>
      </c>
      <c r="AG69" t="s">
        <v>1502</v>
      </c>
      <c r="AH69" t="s">
        <v>1585</v>
      </c>
      <c r="AI69" t="str">
        <f t="shared" si="2"/>
        <v>h48_tag_counts</v>
      </c>
      <c r="AJ69" t="s">
        <v>2692</v>
      </c>
      <c r="AK69" t="s">
        <v>1440</v>
      </c>
      <c r="AL69" t="s">
        <v>2689</v>
      </c>
      <c r="AM69" t="s">
        <v>2679</v>
      </c>
      <c r="AN69" t="str">
        <f t="shared" si="3"/>
        <v>h48_mapping</v>
      </c>
      <c r="AO69" t="s">
        <v>2685</v>
      </c>
    </row>
    <row r="70" spans="1:41">
      <c r="A70">
        <v>1995</v>
      </c>
      <c r="B70">
        <v>1995</v>
      </c>
      <c r="C70">
        <v>27</v>
      </c>
      <c r="D70" t="s">
        <v>1267</v>
      </c>
      <c r="E70">
        <v>302</v>
      </c>
      <c r="F70" t="s">
        <v>1591</v>
      </c>
      <c r="G70" t="s">
        <v>1035</v>
      </c>
      <c r="H70">
        <v>-1</v>
      </c>
      <c r="I70" t="s">
        <v>1186</v>
      </c>
      <c r="J70">
        <v>-1</v>
      </c>
      <c r="K70" t="s">
        <v>1433</v>
      </c>
      <c r="L70" t="s">
        <v>1035</v>
      </c>
      <c r="M70" t="s">
        <v>1035</v>
      </c>
      <c r="N70" t="s">
        <v>1035</v>
      </c>
      <c r="O70">
        <v>-1</v>
      </c>
      <c r="P70" t="s">
        <v>1344</v>
      </c>
      <c r="Q70" t="s">
        <v>1765</v>
      </c>
      <c r="R70" t="s">
        <v>1182</v>
      </c>
      <c r="S70" t="s">
        <v>1764</v>
      </c>
      <c r="T70" t="s">
        <v>1764</v>
      </c>
      <c r="U70" s="19" t="s">
        <v>207</v>
      </c>
      <c r="V70" t="s">
        <v>1016</v>
      </c>
      <c r="W70">
        <v>107</v>
      </c>
      <c r="X70" t="s">
        <v>1129</v>
      </c>
      <c r="Y70">
        <v>101</v>
      </c>
      <c r="Z70" t="s">
        <v>1505</v>
      </c>
      <c r="AA70">
        <v>25</v>
      </c>
      <c r="AB70" t="s">
        <v>1504</v>
      </c>
      <c r="AC70">
        <v>105</v>
      </c>
      <c r="AD70" t="s">
        <v>1429</v>
      </c>
      <c r="AE70" t="s">
        <v>1170</v>
      </c>
      <c r="AF70" t="s">
        <v>1170</v>
      </c>
      <c r="AG70" t="s">
        <v>1502</v>
      </c>
      <c r="AH70" t="s">
        <v>1585</v>
      </c>
      <c r="AI70" t="str">
        <f t="shared" si="2"/>
        <v>h49_tag_counts</v>
      </c>
      <c r="AJ70" t="s">
        <v>2692</v>
      </c>
      <c r="AK70" t="s">
        <v>1763</v>
      </c>
      <c r="AL70" t="s">
        <v>2689</v>
      </c>
      <c r="AM70" t="s">
        <v>2679</v>
      </c>
      <c r="AN70" t="str">
        <f t="shared" si="3"/>
        <v>h49_mapping</v>
      </c>
      <c r="AO70" t="s">
        <v>2685</v>
      </c>
    </row>
    <row r="71" spans="1:41">
      <c r="A71">
        <v>1996</v>
      </c>
      <c r="B71">
        <v>1996</v>
      </c>
      <c r="C71">
        <v>27</v>
      </c>
      <c r="D71" t="s">
        <v>1267</v>
      </c>
      <c r="E71">
        <v>303</v>
      </c>
      <c r="F71" t="s">
        <v>1762</v>
      </c>
      <c r="G71" t="s">
        <v>1345</v>
      </c>
      <c r="H71">
        <v>-1</v>
      </c>
      <c r="I71" t="s">
        <v>1186</v>
      </c>
      <c r="J71">
        <v>-1</v>
      </c>
      <c r="K71" t="s">
        <v>1433</v>
      </c>
      <c r="L71" t="s">
        <v>1035</v>
      </c>
      <c r="M71" t="s">
        <v>1035</v>
      </c>
      <c r="N71" t="s">
        <v>1035</v>
      </c>
      <c r="O71">
        <v>-1</v>
      </c>
      <c r="P71" t="s">
        <v>1344</v>
      </c>
      <c r="Q71" t="s">
        <v>1761</v>
      </c>
      <c r="R71" t="s">
        <v>1182</v>
      </c>
      <c r="S71" t="s">
        <v>1586</v>
      </c>
      <c r="T71" t="s">
        <v>1586</v>
      </c>
      <c r="U71" s="19" t="s">
        <v>206</v>
      </c>
      <c r="V71" t="s">
        <v>1016</v>
      </c>
      <c r="W71">
        <v>108</v>
      </c>
      <c r="X71" t="s">
        <v>1427</v>
      </c>
      <c r="Y71">
        <v>101</v>
      </c>
      <c r="Z71" t="s">
        <v>1505</v>
      </c>
      <c r="AA71">
        <v>25</v>
      </c>
      <c r="AB71" t="s">
        <v>1504</v>
      </c>
      <c r="AC71">
        <v>105</v>
      </c>
      <c r="AD71" t="s">
        <v>1429</v>
      </c>
      <c r="AE71" t="s">
        <v>1170</v>
      </c>
      <c r="AF71" t="s">
        <v>1170</v>
      </c>
      <c r="AG71" t="s">
        <v>1502</v>
      </c>
      <c r="AH71" t="s">
        <v>1585</v>
      </c>
      <c r="AI71" t="str">
        <f t="shared" si="2"/>
        <v>h49_tag_counts</v>
      </c>
      <c r="AJ71" t="s">
        <v>2692</v>
      </c>
      <c r="AK71" t="s">
        <v>1770</v>
      </c>
      <c r="AL71" t="s">
        <v>2689</v>
      </c>
      <c r="AM71" t="s">
        <v>2679</v>
      </c>
      <c r="AN71" t="str">
        <f t="shared" si="3"/>
        <v>h49_mapping</v>
      </c>
      <c r="AO71" t="s">
        <v>2685</v>
      </c>
    </row>
    <row r="72" spans="1:41">
      <c r="A72">
        <v>1997</v>
      </c>
      <c r="B72">
        <v>1997</v>
      </c>
      <c r="C72">
        <v>45</v>
      </c>
      <c r="D72" t="s">
        <v>1915</v>
      </c>
      <c r="E72">
        <v>304</v>
      </c>
      <c r="F72" t="s">
        <v>1769</v>
      </c>
      <c r="G72" t="s">
        <v>1345</v>
      </c>
      <c r="H72">
        <v>-1</v>
      </c>
      <c r="I72" t="s">
        <v>1186</v>
      </c>
      <c r="J72">
        <v>-1</v>
      </c>
      <c r="K72" t="s">
        <v>1433</v>
      </c>
      <c r="L72" t="s">
        <v>1035</v>
      </c>
      <c r="M72" t="s">
        <v>1035</v>
      </c>
      <c r="N72" t="s">
        <v>1035</v>
      </c>
      <c r="O72">
        <v>-1</v>
      </c>
      <c r="P72" t="s">
        <v>1344</v>
      </c>
      <c r="Q72" t="s">
        <v>1594</v>
      </c>
      <c r="R72" t="s">
        <v>1182</v>
      </c>
      <c r="S72" t="s">
        <v>1593</v>
      </c>
      <c r="T72" t="s">
        <v>1593</v>
      </c>
      <c r="U72" s="19" t="s">
        <v>233</v>
      </c>
      <c r="V72" t="s">
        <v>1016</v>
      </c>
      <c r="W72">
        <v>101</v>
      </c>
      <c r="X72" t="s">
        <v>1188</v>
      </c>
      <c r="Y72">
        <v>101</v>
      </c>
      <c r="Z72" t="s">
        <v>1505</v>
      </c>
      <c r="AA72">
        <v>25</v>
      </c>
      <c r="AB72" t="s">
        <v>1504</v>
      </c>
      <c r="AC72">
        <v>105</v>
      </c>
      <c r="AD72" t="s">
        <v>1429</v>
      </c>
      <c r="AE72" t="s">
        <v>1424</v>
      </c>
      <c r="AF72" t="s">
        <v>1424</v>
      </c>
      <c r="AG72" t="s">
        <v>1502</v>
      </c>
      <c r="AH72" t="s">
        <v>1585</v>
      </c>
      <c r="AI72" t="str">
        <f t="shared" si="2"/>
        <v>h65_tag_counts</v>
      </c>
      <c r="AJ72" t="s">
        <v>2692</v>
      </c>
      <c r="AK72" t="s">
        <v>1592</v>
      </c>
      <c r="AL72" t="s">
        <v>2689</v>
      </c>
      <c r="AM72" t="s">
        <v>2679</v>
      </c>
      <c r="AN72" t="str">
        <f t="shared" si="3"/>
        <v>h65_mapping</v>
      </c>
      <c r="AO72" t="s">
        <v>2685</v>
      </c>
    </row>
    <row r="73" spans="1:41">
      <c r="A73">
        <v>1998</v>
      </c>
      <c r="B73">
        <v>1998</v>
      </c>
      <c r="C73">
        <v>45</v>
      </c>
      <c r="D73" t="s">
        <v>1915</v>
      </c>
      <c r="E73">
        <v>305</v>
      </c>
      <c r="F73" t="s">
        <v>1914</v>
      </c>
      <c r="G73" t="s">
        <v>1345</v>
      </c>
      <c r="H73">
        <v>-1</v>
      </c>
      <c r="I73" t="s">
        <v>1186</v>
      </c>
      <c r="J73">
        <v>-1</v>
      </c>
      <c r="K73" t="s">
        <v>1433</v>
      </c>
      <c r="L73" t="s">
        <v>1035</v>
      </c>
      <c r="M73" t="s">
        <v>1035</v>
      </c>
      <c r="N73" t="s">
        <v>1035</v>
      </c>
      <c r="O73">
        <v>-1</v>
      </c>
      <c r="P73" t="s">
        <v>1344</v>
      </c>
      <c r="Q73" t="s">
        <v>1913</v>
      </c>
      <c r="R73" t="s">
        <v>1182</v>
      </c>
      <c r="S73" t="s">
        <v>1912</v>
      </c>
      <c r="T73" t="s">
        <v>1912</v>
      </c>
      <c r="U73" s="19" t="s">
        <v>232</v>
      </c>
      <c r="V73" t="s">
        <v>1016</v>
      </c>
      <c r="W73">
        <v>102</v>
      </c>
      <c r="X73" t="s">
        <v>1209</v>
      </c>
      <c r="Y73">
        <v>101</v>
      </c>
      <c r="Z73" t="s">
        <v>1505</v>
      </c>
      <c r="AA73">
        <v>25</v>
      </c>
      <c r="AB73" t="s">
        <v>1504</v>
      </c>
      <c r="AC73">
        <v>105</v>
      </c>
      <c r="AD73" t="s">
        <v>1429</v>
      </c>
      <c r="AE73" t="s">
        <v>1424</v>
      </c>
      <c r="AF73" t="s">
        <v>1424</v>
      </c>
      <c r="AG73" t="s">
        <v>1502</v>
      </c>
      <c r="AH73" t="s">
        <v>1585</v>
      </c>
      <c r="AI73" t="str">
        <f t="shared" si="2"/>
        <v>h65_tag_counts</v>
      </c>
      <c r="AJ73" t="s">
        <v>2692</v>
      </c>
      <c r="AK73" t="s">
        <v>1911</v>
      </c>
      <c r="AL73" t="s">
        <v>2689</v>
      </c>
      <c r="AM73" t="s">
        <v>2679</v>
      </c>
      <c r="AN73" t="str">
        <f t="shared" si="3"/>
        <v>h65_mapping</v>
      </c>
      <c r="AO73" t="s">
        <v>2685</v>
      </c>
    </row>
    <row r="74" spans="1:41">
      <c r="A74">
        <v>1999</v>
      </c>
      <c r="B74">
        <v>1999</v>
      </c>
      <c r="C74">
        <v>168</v>
      </c>
      <c r="D74" t="s">
        <v>1577</v>
      </c>
      <c r="E74">
        <v>306</v>
      </c>
      <c r="F74" t="s">
        <v>1576</v>
      </c>
      <c r="G74" t="s">
        <v>1345</v>
      </c>
      <c r="H74">
        <v>-1</v>
      </c>
      <c r="I74" t="s">
        <v>1186</v>
      </c>
      <c r="J74">
        <v>-1</v>
      </c>
      <c r="K74" t="s">
        <v>1433</v>
      </c>
      <c r="L74" t="s">
        <v>1035</v>
      </c>
      <c r="M74" t="s">
        <v>1035</v>
      </c>
      <c r="N74" t="s">
        <v>1035</v>
      </c>
      <c r="O74">
        <v>-1</v>
      </c>
      <c r="P74" t="s">
        <v>1344</v>
      </c>
      <c r="Q74" t="s">
        <v>1575</v>
      </c>
      <c r="R74" t="s">
        <v>1182</v>
      </c>
      <c r="S74" t="s">
        <v>1425</v>
      </c>
      <c r="T74" t="s">
        <v>1425</v>
      </c>
      <c r="U74" s="19" t="s">
        <v>231</v>
      </c>
      <c r="V74" t="s">
        <v>1016</v>
      </c>
      <c r="W74">
        <v>103</v>
      </c>
      <c r="X74" t="s">
        <v>1180</v>
      </c>
      <c r="Y74">
        <v>101</v>
      </c>
      <c r="Z74" t="s">
        <v>1505</v>
      </c>
      <c r="AA74">
        <v>25</v>
      </c>
      <c r="AB74" t="s">
        <v>1504</v>
      </c>
      <c r="AC74">
        <v>105</v>
      </c>
      <c r="AD74" t="s">
        <v>1429</v>
      </c>
      <c r="AE74" t="s">
        <v>1424</v>
      </c>
      <c r="AF74" t="s">
        <v>1424</v>
      </c>
      <c r="AG74" t="s">
        <v>1502</v>
      </c>
      <c r="AH74" t="s">
        <v>1585</v>
      </c>
      <c r="AI74" t="str">
        <f t="shared" si="2"/>
        <v>h65_tag_counts</v>
      </c>
      <c r="AJ74" t="s">
        <v>2692</v>
      </c>
      <c r="AK74" t="s">
        <v>1423</v>
      </c>
      <c r="AL74" t="s">
        <v>2689</v>
      </c>
      <c r="AM74" t="s">
        <v>2679</v>
      </c>
      <c r="AN74" t="str">
        <f t="shared" si="3"/>
        <v>h65_mapping</v>
      </c>
      <c r="AO74" t="s">
        <v>2685</v>
      </c>
    </row>
    <row r="75" spans="1:41">
      <c r="A75">
        <v>2001</v>
      </c>
      <c r="B75">
        <v>2001</v>
      </c>
      <c r="C75">
        <v>27</v>
      </c>
      <c r="D75" t="s">
        <v>1267</v>
      </c>
      <c r="E75">
        <v>312</v>
      </c>
      <c r="F75" t="s">
        <v>1422</v>
      </c>
      <c r="G75" t="s">
        <v>1035</v>
      </c>
      <c r="H75">
        <v>-1</v>
      </c>
      <c r="I75" t="s">
        <v>1186</v>
      </c>
      <c r="J75">
        <v>-1</v>
      </c>
      <c r="K75" t="s">
        <v>1433</v>
      </c>
      <c r="L75" t="s">
        <v>1035</v>
      </c>
      <c r="M75" t="s">
        <v>1035</v>
      </c>
      <c r="N75" t="s">
        <v>1035</v>
      </c>
      <c r="O75">
        <v>-1</v>
      </c>
      <c r="P75" t="s">
        <v>1344</v>
      </c>
      <c r="Q75" t="s">
        <v>1177</v>
      </c>
      <c r="R75" t="s">
        <v>1182</v>
      </c>
      <c r="S75" t="s">
        <v>1176</v>
      </c>
      <c r="T75" t="s">
        <v>1176</v>
      </c>
      <c r="U75" s="19" t="s">
        <v>116</v>
      </c>
      <c r="V75" t="s">
        <v>1016</v>
      </c>
      <c r="W75">
        <v>109</v>
      </c>
      <c r="X75" t="s">
        <v>1426</v>
      </c>
      <c r="Y75">
        <v>101</v>
      </c>
      <c r="Z75" t="s">
        <v>1505</v>
      </c>
      <c r="AA75">
        <v>25</v>
      </c>
      <c r="AB75" t="s">
        <v>1504</v>
      </c>
      <c r="AC75">
        <v>105</v>
      </c>
      <c r="AD75" t="s">
        <v>1429</v>
      </c>
      <c r="AE75" t="s">
        <v>1170</v>
      </c>
      <c r="AF75" t="s">
        <v>1170</v>
      </c>
      <c r="AG75" t="s">
        <v>1502</v>
      </c>
      <c r="AH75" t="s">
        <v>1585</v>
      </c>
      <c r="AI75" t="str">
        <f t="shared" si="2"/>
        <v>h49_tag_counts</v>
      </c>
      <c r="AJ75" t="s">
        <v>2692</v>
      </c>
      <c r="AK75" t="s">
        <v>1175</v>
      </c>
      <c r="AL75" t="s">
        <v>2689</v>
      </c>
      <c r="AM75" t="s">
        <v>2679</v>
      </c>
      <c r="AN75" t="str">
        <f t="shared" si="3"/>
        <v>h49_mapping</v>
      </c>
      <c r="AO75" t="s">
        <v>2685</v>
      </c>
    </row>
    <row r="76" spans="1:41">
      <c r="A76">
        <v>2002</v>
      </c>
      <c r="B76">
        <v>2002</v>
      </c>
      <c r="C76">
        <v>38</v>
      </c>
      <c r="D76" t="s">
        <v>1174</v>
      </c>
      <c r="E76">
        <v>313</v>
      </c>
      <c r="F76" t="s">
        <v>1173</v>
      </c>
      <c r="G76" t="s">
        <v>1035</v>
      </c>
      <c r="H76">
        <v>-1</v>
      </c>
      <c r="I76" t="s">
        <v>1186</v>
      </c>
      <c r="J76">
        <v>-1</v>
      </c>
      <c r="K76" t="s">
        <v>1433</v>
      </c>
      <c r="L76" t="s">
        <v>1035</v>
      </c>
      <c r="M76" t="s">
        <v>1035</v>
      </c>
      <c r="N76" t="s">
        <v>1035</v>
      </c>
      <c r="O76">
        <v>-1</v>
      </c>
      <c r="P76" t="s">
        <v>1344</v>
      </c>
      <c r="Q76" t="s">
        <v>1172</v>
      </c>
      <c r="R76" t="s">
        <v>1182</v>
      </c>
      <c r="S76" t="s">
        <v>1171</v>
      </c>
      <c r="T76" t="s">
        <v>1171</v>
      </c>
      <c r="U76" s="19" t="s">
        <v>115</v>
      </c>
      <c r="V76" t="s">
        <v>1016</v>
      </c>
      <c r="W76">
        <v>110</v>
      </c>
      <c r="X76" t="s">
        <v>1350</v>
      </c>
      <c r="Y76">
        <v>101</v>
      </c>
      <c r="Z76" t="s">
        <v>1505</v>
      </c>
      <c r="AA76">
        <v>25</v>
      </c>
      <c r="AB76" t="s">
        <v>1504</v>
      </c>
      <c r="AC76">
        <v>105</v>
      </c>
      <c r="AD76" t="s">
        <v>1429</v>
      </c>
      <c r="AE76" t="s">
        <v>1170</v>
      </c>
      <c r="AF76" t="s">
        <v>1170</v>
      </c>
      <c r="AG76" t="s">
        <v>1502</v>
      </c>
      <c r="AH76" t="s">
        <v>1585</v>
      </c>
      <c r="AI76" t="str">
        <f t="shared" si="2"/>
        <v>h49_tag_counts</v>
      </c>
      <c r="AJ76" t="s">
        <v>2692</v>
      </c>
      <c r="AK76" t="s">
        <v>1169</v>
      </c>
      <c r="AL76" t="s">
        <v>2689</v>
      </c>
      <c r="AM76" t="s">
        <v>2679</v>
      </c>
      <c r="AN76" t="str">
        <f t="shared" si="3"/>
        <v>h49_mapping</v>
      </c>
      <c r="AO76" t="s">
        <v>2685</v>
      </c>
    </row>
    <row r="77" spans="1:41">
      <c r="A77">
        <v>2004</v>
      </c>
      <c r="B77">
        <v>2004</v>
      </c>
      <c r="C77">
        <v>27</v>
      </c>
      <c r="D77" t="s">
        <v>1267</v>
      </c>
      <c r="E77">
        <v>308</v>
      </c>
      <c r="F77" t="s">
        <v>1168</v>
      </c>
      <c r="G77" t="s">
        <v>1035</v>
      </c>
      <c r="H77">
        <v>-1</v>
      </c>
      <c r="I77" t="s">
        <v>1186</v>
      </c>
      <c r="J77">
        <v>-1</v>
      </c>
      <c r="K77" t="s">
        <v>1433</v>
      </c>
      <c r="L77" t="s">
        <v>1035</v>
      </c>
      <c r="M77" t="s">
        <v>1035</v>
      </c>
      <c r="N77" t="s">
        <v>1035</v>
      </c>
      <c r="O77">
        <v>-1</v>
      </c>
      <c r="P77" t="s">
        <v>1344</v>
      </c>
      <c r="Q77" t="s">
        <v>1167</v>
      </c>
      <c r="R77" t="s">
        <v>1182</v>
      </c>
      <c r="S77" t="s">
        <v>1166</v>
      </c>
      <c r="T77" t="s">
        <v>1166</v>
      </c>
      <c r="U77" s="19" t="s">
        <v>80</v>
      </c>
      <c r="V77" t="s">
        <v>1016</v>
      </c>
      <c r="W77">
        <v>105</v>
      </c>
      <c r="X77" t="s">
        <v>1282</v>
      </c>
      <c r="Y77">
        <v>101</v>
      </c>
      <c r="Z77" t="s">
        <v>1505</v>
      </c>
      <c r="AA77">
        <v>25</v>
      </c>
      <c r="AB77" t="s">
        <v>1504</v>
      </c>
      <c r="AC77">
        <v>105</v>
      </c>
      <c r="AD77" t="s">
        <v>1429</v>
      </c>
      <c r="AE77" t="s">
        <v>1151</v>
      </c>
      <c r="AF77" t="s">
        <v>1151</v>
      </c>
      <c r="AG77" t="s">
        <v>1502</v>
      </c>
      <c r="AH77" t="s">
        <v>1585</v>
      </c>
      <c r="AI77" t="str">
        <f t="shared" si="2"/>
        <v>h64_tag_counts</v>
      </c>
      <c r="AJ77" t="s">
        <v>2692</v>
      </c>
      <c r="AK77" t="s">
        <v>1165</v>
      </c>
      <c r="AL77" t="s">
        <v>2689</v>
      </c>
      <c r="AM77" t="s">
        <v>2679</v>
      </c>
      <c r="AN77" t="str">
        <f t="shared" si="3"/>
        <v>h64_mapping</v>
      </c>
      <c r="AO77" t="s">
        <v>2685</v>
      </c>
    </row>
    <row r="78" spans="1:41">
      <c r="A78">
        <v>2005</v>
      </c>
      <c r="B78">
        <v>2005</v>
      </c>
      <c r="C78">
        <v>240</v>
      </c>
      <c r="D78" t="s">
        <v>1164</v>
      </c>
      <c r="E78">
        <v>310</v>
      </c>
      <c r="F78" t="s">
        <v>1163</v>
      </c>
      <c r="G78" t="s">
        <v>1035</v>
      </c>
      <c r="H78">
        <v>-1</v>
      </c>
      <c r="I78" t="s">
        <v>1186</v>
      </c>
      <c r="J78">
        <v>-1</v>
      </c>
      <c r="K78" t="s">
        <v>1433</v>
      </c>
      <c r="L78" t="s">
        <v>1035</v>
      </c>
      <c r="M78" t="s">
        <v>1035</v>
      </c>
      <c r="N78" t="s">
        <v>1035</v>
      </c>
      <c r="O78">
        <v>-1</v>
      </c>
      <c r="P78" t="s">
        <v>1344</v>
      </c>
      <c r="Q78" t="s">
        <v>1162</v>
      </c>
      <c r="R78" t="s">
        <v>1182</v>
      </c>
      <c r="S78" t="s">
        <v>1161</v>
      </c>
      <c r="T78" t="s">
        <v>1161</v>
      </c>
      <c r="U78" s="19" t="s">
        <v>79</v>
      </c>
      <c r="V78" t="s">
        <v>1016</v>
      </c>
      <c r="W78">
        <v>106</v>
      </c>
      <c r="X78" t="s">
        <v>1135</v>
      </c>
      <c r="Y78">
        <v>101</v>
      </c>
      <c r="Z78" t="s">
        <v>1505</v>
      </c>
      <c r="AA78">
        <v>25</v>
      </c>
      <c r="AB78" t="s">
        <v>1504</v>
      </c>
      <c r="AC78">
        <v>105</v>
      </c>
      <c r="AD78" t="s">
        <v>1429</v>
      </c>
      <c r="AE78" t="s">
        <v>1151</v>
      </c>
      <c r="AF78" t="s">
        <v>1151</v>
      </c>
      <c r="AG78" t="s">
        <v>1502</v>
      </c>
      <c r="AH78" t="s">
        <v>1585</v>
      </c>
      <c r="AI78" t="str">
        <f t="shared" si="2"/>
        <v>h64_tag_counts</v>
      </c>
      <c r="AJ78" t="s">
        <v>2692</v>
      </c>
      <c r="AK78" t="s">
        <v>1160</v>
      </c>
      <c r="AL78" t="s">
        <v>2689</v>
      </c>
      <c r="AM78" t="s">
        <v>2679</v>
      </c>
      <c r="AN78" t="str">
        <f t="shared" si="3"/>
        <v>h64_mapping</v>
      </c>
      <c r="AO78" t="s">
        <v>2685</v>
      </c>
    </row>
    <row r="79" spans="1:41">
      <c r="A79">
        <v>2006</v>
      </c>
      <c r="B79">
        <v>2006</v>
      </c>
      <c r="C79">
        <v>239</v>
      </c>
      <c r="D79" t="s">
        <v>1159</v>
      </c>
      <c r="E79">
        <v>309</v>
      </c>
      <c r="F79" t="s">
        <v>1154</v>
      </c>
      <c r="G79" t="s">
        <v>1035</v>
      </c>
      <c r="H79">
        <v>-1</v>
      </c>
      <c r="I79" t="s">
        <v>1186</v>
      </c>
      <c r="J79">
        <v>-1</v>
      </c>
      <c r="K79" t="s">
        <v>1433</v>
      </c>
      <c r="L79" t="s">
        <v>1035</v>
      </c>
      <c r="M79" t="s">
        <v>1035</v>
      </c>
      <c r="N79" t="s">
        <v>1035</v>
      </c>
      <c r="O79">
        <v>-1</v>
      </c>
      <c r="P79" t="s">
        <v>1344</v>
      </c>
      <c r="Q79" t="s">
        <v>1158</v>
      </c>
      <c r="R79" t="s">
        <v>1182</v>
      </c>
      <c r="S79" t="s">
        <v>1157</v>
      </c>
      <c r="T79" t="s">
        <v>1157</v>
      </c>
      <c r="U79" s="19" t="s">
        <v>78</v>
      </c>
      <c r="V79" t="s">
        <v>1016</v>
      </c>
      <c r="W79">
        <v>107</v>
      </c>
      <c r="X79" t="s">
        <v>1129</v>
      </c>
      <c r="Y79">
        <v>101</v>
      </c>
      <c r="Z79" t="s">
        <v>1505</v>
      </c>
      <c r="AA79">
        <v>25</v>
      </c>
      <c r="AB79" t="s">
        <v>1504</v>
      </c>
      <c r="AC79">
        <v>105</v>
      </c>
      <c r="AD79" t="s">
        <v>1429</v>
      </c>
      <c r="AE79" t="s">
        <v>1151</v>
      </c>
      <c r="AF79" t="s">
        <v>1151</v>
      </c>
      <c r="AG79" t="s">
        <v>1502</v>
      </c>
      <c r="AH79" t="s">
        <v>1585</v>
      </c>
      <c r="AI79" t="str">
        <f t="shared" si="2"/>
        <v>h64_tag_counts</v>
      </c>
      <c r="AJ79" t="s">
        <v>2692</v>
      </c>
      <c r="AK79" t="s">
        <v>1156</v>
      </c>
      <c r="AL79" t="s">
        <v>2689</v>
      </c>
      <c r="AM79" t="s">
        <v>2679</v>
      </c>
      <c r="AN79" t="str">
        <f t="shared" si="3"/>
        <v>h64_mapping</v>
      </c>
      <c r="AO79" t="s">
        <v>2685</v>
      </c>
    </row>
    <row r="80" spans="1:41">
      <c r="A80">
        <v>2008</v>
      </c>
      <c r="B80">
        <v>2008</v>
      </c>
      <c r="C80">
        <v>241</v>
      </c>
      <c r="D80" t="s">
        <v>1155</v>
      </c>
      <c r="E80">
        <v>309</v>
      </c>
      <c r="F80" t="s">
        <v>1154</v>
      </c>
      <c r="G80" t="s">
        <v>1035</v>
      </c>
      <c r="H80">
        <v>-1</v>
      </c>
      <c r="I80" t="s">
        <v>1186</v>
      </c>
      <c r="J80">
        <v>-1</v>
      </c>
      <c r="K80" t="s">
        <v>1433</v>
      </c>
      <c r="L80" t="s">
        <v>1035</v>
      </c>
      <c r="M80" t="s">
        <v>1035</v>
      </c>
      <c r="N80" t="s">
        <v>1035</v>
      </c>
      <c r="O80">
        <v>-1</v>
      </c>
      <c r="P80" t="s">
        <v>1344</v>
      </c>
      <c r="Q80" t="s">
        <v>1153</v>
      </c>
      <c r="R80" t="s">
        <v>1182</v>
      </c>
      <c r="S80" t="s">
        <v>1152</v>
      </c>
      <c r="T80" t="s">
        <v>1152</v>
      </c>
      <c r="U80" s="19" t="s">
        <v>225</v>
      </c>
      <c r="V80" t="s">
        <v>1016</v>
      </c>
      <c r="W80">
        <v>111</v>
      </c>
      <c r="X80" t="s">
        <v>1077</v>
      </c>
      <c r="Y80">
        <v>101</v>
      </c>
      <c r="Z80" t="s">
        <v>1505</v>
      </c>
      <c r="AA80">
        <v>25</v>
      </c>
      <c r="AB80" t="s">
        <v>1504</v>
      </c>
      <c r="AC80">
        <v>105</v>
      </c>
      <c r="AD80" t="s">
        <v>1429</v>
      </c>
      <c r="AE80" t="s">
        <v>1151</v>
      </c>
      <c r="AF80" t="s">
        <v>1151</v>
      </c>
      <c r="AG80" t="s">
        <v>1502</v>
      </c>
      <c r="AH80" t="s">
        <v>1585</v>
      </c>
      <c r="AI80" t="str">
        <f t="shared" si="2"/>
        <v>h64_tag_counts</v>
      </c>
      <c r="AJ80" t="s">
        <v>2692</v>
      </c>
      <c r="AK80" t="s">
        <v>1127</v>
      </c>
      <c r="AL80" t="s">
        <v>2689</v>
      </c>
      <c r="AM80" t="s">
        <v>2679</v>
      </c>
      <c r="AN80" t="str">
        <f t="shared" si="3"/>
        <v>h64_mapping</v>
      </c>
      <c r="AO80" t="s">
        <v>2685</v>
      </c>
    </row>
    <row r="81" spans="1:41">
      <c r="A81">
        <v>2009</v>
      </c>
      <c r="B81">
        <v>2009</v>
      </c>
      <c r="C81">
        <v>27</v>
      </c>
      <c r="D81" t="s">
        <v>1267</v>
      </c>
      <c r="E81">
        <v>315</v>
      </c>
      <c r="F81" t="s">
        <v>1126</v>
      </c>
      <c r="G81" t="s">
        <v>1035</v>
      </c>
      <c r="H81">
        <v>-1</v>
      </c>
      <c r="I81" t="s">
        <v>1186</v>
      </c>
      <c r="J81">
        <v>-1</v>
      </c>
      <c r="K81" t="s">
        <v>1433</v>
      </c>
      <c r="L81" t="s">
        <v>1035</v>
      </c>
      <c r="M81" t="s">
        <v>1035</v>
      </c>
      <c r="N81" t="s">
        <v>1035</v>
      </c>
      <c r="O81">
        <v>-1</v>
      </c>
      <c r="P81" t="s">
        <v>1344</v>
      </c>
      <c r="Q81" t="s">
        <v>1125</v>
      </c>
      <c r="R81" t="s">
        <v>1182</v>
      </c>
      <c r="S81" t="s">
        <v>1124</v>
      </c>
      <c r="T81" t="s">
        <v>1124</v>
      </c>
      <c r="U81" s="19" t="s">
        <v>114</v>
      </c>
      <c r="V81" t="s">
        <v>1016</v>
      </c>
      <c r="W81">
        <v>108</v>
      </c>
      <c r="X81" t="s">
        <v>1427</v>
      </c>
      <c r="Y81">
        <v>101</v>
      </c>
      <c r="Z81" t="s">
        <v>1505</v>
      </c>
      <c r="AA81">
        <v>25</v>
      </c>
      <c r="AB81" t="s">
        <v>1504</v>
      </c>
      <c r="AC81">
        <v>105</v>
      </c>
      <c r="AD81" t="s">
        <v>1429</v>
      </c>
      <c r="AE81" t="s">
        <v>1098</v>
      </c>
      <c r="AF81" t="s">
        <v>1098</v>
      </c>
      <c r="AG81" t="s">
        <v>1502</v>
      </c>
      <c r="AH81" t="s">
        <v>1585</v>
      </c>
      <c r="AI81" t="str">
        <f t="shared" si="2"/>
        <v>h51_tag_counts</v>
      </c>
      <c r="AJ81" t="s">
        <v>2692</v>
      </c>
      <c r="AK81" t="s">
        <v>1123</v>
      </c>
      <c r="AL81" t="s">
        <v>2689</v>
      </c>
      <c r="AM81" t="s">
        <v>2679</v>
      </c>
      <c r="AN81" t="str">
        <f t="shared" si="3"/>
        <v>h51_mapping</v>
      </c>
      <c r="AO81" t="s">
        <v>2685</v>
      </c>
    </row>
    <row r="82" spans="1:41">
      <c r="A82">
        <v>2010</v>
      </c>
      <c r="B82">
        <v>2010</v>
      </c>
      <c r="C82">
        <v>175</v>
      </c>
      <c r="D82" t="s">
        <v>1122</v>
      </c>
      <c r="E82">
        <v>316</v>
      </c>
      <c r="F82" t="s">
        <v>1195</v>
      </c>
      <c r="G82" t="s">
        <v>1035</v>
      </c>
      <c r="H82">
        <v>-1</v>
      </c>
      <c r="I82" t="s">
        <v>1186</v>
      </c>
      <c r="J82">
        <v>-1</v>
      </c>
      <c r="K82" t="s">
        <v>1433</v>
      </c>
      <c r="L82" t="s">
        <v>1035</v>
      </c>
      <c r="M82" t="s">
        <v>1035</v>
      </c>
      <c r="N82" t="s">
        <v>1035</v>
      </c>
      <c r="O82">
        <v>-1</v>
      </c>
      <c r="P82" t="s">
        <v>1344</v>
      </c>
      <c r="Q82" t="s">
        <v>1121</v>
      </c>
      <c r="R82" t="s">
        <v>1182</v>
      </c>
      <c r="S82" t="s">
        <v>1120</v>
      </c>
      <c r="T82" t="s">
        <v>1120</v>
      </c>
      <c r="U82" s="19" t="s">
        <v>113</v>
      </c>
      <c r="V82" t="s">
        <v>1016</v>
      </c>
      <c r="W82">
        <v>110</v>
      </c>
      <c r="X82" t="s">
        <v>1350</v>
      </c>
      <c r="Y82">
        <v>101</v>
      </c>
      <c r="Z82" t="s">
        <v>1505</v>
      </c>
      <c r="AA82">
        <v>25</v>
      </c>
      <c r="AB82" t="s">
        <v>1504</v>
      </c>
      <c r="AC82">
        <v>105</v>
      </c>
      <c r="AD82" t="s">
        <v>1429</v>
      </c>
      <c r="AE82" t="s">
        <v>1098</v>
      </c>
      <c r="AF82" t="s">
        <v>1098</v>
      </c>
      <c r="AG82" t="s">
        <v>1502</v>
      </c>
      <c r="AH82" t="s">
        <v>1585</v>
      </c>
      <c r="AI82" t="str">
        <f t="shared" si="2"/>
        <v>h51_tag_counts</v>
      </c>
      <c r="AJ82" t="s">
        <v>2692</v>
      </c>
      <c r="AK82" t="s">
        <v>1119</v>
      </c>
      <c r="AL82" t="s">
        <v>2689</v>
      </c>
      <c r="AM82" t="s">
        <v>2679</v>
      </c>
      <c r="AN82" t="str">
        <f t="shared" si="3"/>
        <v>h51_mapping</v>
      </c>
      <c r="AO82" t="s">
        <v>2685</v>
      </c>
    </row>
    <row r="83" spans="1:41">
      <c r="A83">
        <v>2011</v>
      </c>
      <c r="B83">
        <v>2011</v>
      </c>
      <c r="C83">
        <v>10</v>
      </c>
      <c r="D83" t="s">
        <v>1118</v>
      </c>
      <c r="E83">
        <v>317</v>
      </c>
      <c r="F83" t="s">
        <v>1117</v>
      </c>
      <c r="G83" t="s">
        <v>1035</v>
      </c>
      <c r="H83">
        <v>-1</v>
      </c>
      <c r="I83" t="s">
        <v>1186</v>
      </c>
      <c r="J83">
        <v>-1</v>
      </c>
      <c r="K83" t="s">
        <v>1433</v>
      </c>
      <c r="L83" t="s">
        <v>1035</v>
      </c>
      <c r="M83" t="s">
        <v>1035</v>
      </c>
      <c r="N83" t="s">
        <v>1035</v>
      </c>
      <c r="O83">
        <v>-1</v>
      </c>
      <c r="P83" t="s">
        <v>1344</v>
      </c>
      <c r="Q83" t="s">
        <v>1116</v>
      </c>
      <c r="R83" t="s">
        <v>1182</v>
      </c>
      <c r="S83" t="s">
        <v>1115</v>
      </c>
      <c r="T83" t="s">
        <v>1115</v>
      </c>
      <c r="U83" s="19" t="s">
        <v>111</v>
      </c>
      <c r="V83" t="s">
        <v>1016</v>
      </c>
      <c r="W83">
        <v>101</v>
      </c>
      <c r="X83" t="s">
        <v>1188</v>
      </c>
      <c r="Y83">
        <v>101</v>
      </c>
      <c r="Z83" t="s">
        <v>1505</v>
      </c>
      <c r="AA83">
        <v>25</v>
      </c>
      <c r="AB83" t="s">
        <v>1504</v>
      </c>
      <c r="AC83">
        <v>105</v>
      </c>
      <c r="AD83" t="s">
        <v>1429</v>
      </c>
      <c r="AE83" t="s">
        <v>1192</v>
      </c>
      <c r="AF83" t="s">
        <v>1192</v>
      </c>
      <c r="AG83" t="s">
        <v>1502</v>
      </c>
      <c r="AH83" t="s">
        <v>1585</v>
      </c>
      <c r="AI83" t="str">
        <f t="shared" si="2"/>
        <v>h52_tag_counts</v>
      </c>
      <c r="AJ83" t="s">
        <v>2692</v>
      </c>
      <c r="AK83" t="s">
        <v>1114</v>
      </c>
      <c r="AL83" t="s">
        <v>2689</v>
      </c>
      <c r="AM83" t="s">
        <v>2679</v>
      </c>
      <c r="AN83" t="str">
        <f t="shared" si="3"/>
        <v>h52_mapping</v>
      </c>
      <c r="AO83" t="s">
        <v>2685</v>
      </c>
    </row>
    <row r="84" spans="1:41">
      <c r="A84">
        <v>2012</v>
      </c>
      <c r="B84">
        <v>2012</v>
      </c>
      <c r="C84">
        <v>178</v>
      </c>
      <c r="D84" t="s">
        <v>1113</v>
      </c>
      <c r="E84">
        <v>318</v>
      </c>
      <c r="F84" t="s">
        <v>1101</v>
      </c>
      <c r="G84" t="s">
        <v>1035</v>
      </c>
      <c r="H84">
        <v>-1</v>
      </c>
      <c r="I84" t="s">
        <v>1186</v>
      </c>
      <c r="J84">
        <v>-1</v>
      </c>
      <c r="K84" t="s">
        <v>1433</v>
      </c>
      <c r="L84" t="s">
        <v>1035</v>
      </c>
      <c r="M84" t="s">
        <v>1035</v>
      </c>
      <c r="N84" t="s">
        <v>1035</v>
      </c>
      <c r="O84">
        <v>-1</v>
      </c>
      <c r="P84" t="s">
        <v>1344</v>
      </c>
      <c r="Q84" t="s">
        <v>1100</v>
      </c>
      <c r="R84" t="s">
        <v>1182</v>
      </c>
      <c r="S84" t="s">
        <v>1099</v>
      </c>
      <c r="T84" t="s">
        <v>1099</v>
      </c>
      <c r="U84" s="19" t="s">
        <v>112</v>
      </c>
      <c r="V84" t="s">
        <v>1016</v>
      </c>
      <c r="W84">
        <v>112</v>
      </c>
      <c r="X84" t="s">
        <v>1071</v>
      </c>
      <c r="Y84">
        <v>101</v>
      </c>
      <c r="Z84" t="s">
        <v>1505</v>
      </c>
      <c r="AA84">
        <v>25</v>
      </c>
      <c r="AB84" t="s">
        <v>1504</v>
      </c>
      <c r="AC84">
        <v>105</v>
      </c>
      <c r="AD84" t="s">
        <v>1429</v>
      </c>
      <c r="AE84" t="s">
        <v>1098</v>
      </c>
      <c r="AF84" t="s">
        <v>1098</v>
      </c>
      <c r="AG84" t="s">
        <v>1502</v>
      </c>
      <c r="AH84" t="s">
        <v>1585</v>
      </c>
      <c r="AI84" t="str">
        <f t="shared" si="2"/>
        <v>h51_tag_counts</v>
      </c>
      <c r="AJ84" t="s">
        <v>2692</v>
      </c>
      <c r="AK84" t="s">
        <v>1103</v>
      </c>
      <c r="AL84" t="s">
        <v>2689</v>
      </c>
      <c r="AM84" t="s">
        <v>2679</v>
      </c>
      <c r="AN84" t="str">
        <f t="shared" si="3"/>
        <v>h51_mapping</v>
      </c>
      <c r="AO84" t="s">
        <v>2685</v>
      </c>
    </row>
    <row r="85" spans="1:41">
      <c r="A85">
        <v>2013</v>
      </c>
      <c r="B85">
        <v>2013</v>
      </c>
      <c r="C85">
        <v>4</v>
      </c>
      <c r="D85" t="s">
        <v>1102</v>
      </c>
      <c r="E85">
        <v>316</v>
      </c>
      <c r="F85" t="s">
        <v>1195</v>
      </c>
      <c r="G85" t="s">
        <v>1035</v>
      </c>
      <c r="H85">
        <v>-1</v>
      </c>
      <c r="I85" t="s">
        <v>1186</v>
      </c>
      <c r="J85">
        <v>-1</v>
      </c>
      <c r="K85" t="s">
        <v>1433</v>
      </c>
      <c r="L85" t="s">
        <v>1035</v>
      </c>
      <c r="M85" t="s">
        <v>1035</v>
      </c>
      <c r="N85" t="s">
        <v>1035</v>
      </c>
      <c r="O85">
        <v>-1</v>
      </c>
      <c r="P85" t="s">
        <v>1344</v>
      </c>
      <c r="Q85" t="s">
        <v>1194</v>
      </c>
      <c r="R85" t="s">
        <v>1182</v>
      </c>
      <c r="S85" t="s">
        <v>1193</v>
      </c>
      <c r="T85" t="s">
        <v>1193</v>
      </c>
      <c r="U85" s="19" t="s">
        <v>110</v>
      </c>
      <c r="V85" t="s">
        <v>1016</v>
      </c>
      <c r="W85">
        <v>102</v>
      </c>
      <c r="X85" t="s">
        <v>1209</v>
      </c>
      <c r="Y85">
        <v>101</v>
      </c>
      <c r="Z85" t="s">
        <v>1505</v>
      </c>
      <c r="AA85">
        <v>25</v>
      </c>
      <c r="AB85" t="s">
        <v>1504</v>
      </c>
      <c r="AC85">
        <v>105</v>
      </c>
      <c r="AD85" t="s">
        <v>1429</v>
      </c>
      <c r="AE85" t="s">
        <v>1192</v>
      </c>
      <c r="AF85" t="s">
        <v>1192</v>
      </c>
      <c r="AG85" t="s">
        <v>1502</v>
      </c>
      <c r="AH85" t="s">
        <v>1585</v>
      </c>
      <c r="AI85" t="str">
        <f t="shared" si="2"/>
        <v>h52_tag_counts</v>
      </c>
      <c r="AJ85" t="s">
        <v>2692</v>
      </c>
      <c r="AK85" t="s">
        <v>1191</v>
      </c>
      <c r="AL85" t="s">
        <v>2689</v>
      </c>
      <c r="AM85" t="s">
        <v>2679</v>
      </c>
      <c r="AN85" t="str">
        <f t="shared" si="3"/>
        <v>h52_mapping</v>
      </c>
      <c r="AO85" t="s">
        <v>2685</v>
      </c>
    </row>
    <row r="86" spans="1:41">
      <c r="A86">
        <v>2014</v>
      </c>
      <c r="B86">
        <v>2014</v>
      </c>
      <c r="C86">
        <v>198</v>
      </c>
      <c r="D86" t="s">
        <v>1345</v>
      </c>
      <c r="E86">
        <v>319</v>
      </c>
      <c r="F86" t="s">
        <v>1074</v>
      </c>
      <c r="G86" t="s">
        <v>1345</v>
      </c>
      <c r="H86">
        <v>-1</v>
      </c>
      <c r="I86" t="s">
        <v>1186</v>
      </c>
      <c r="J86">
        <v>-1</v>
      </c>
      <c r="K86" t="s">
        <v>1433</v>
      </c>
      <c r="L86" t="s">
        <v>1035</v>
      </c>
      <c r="M86" t="s">
        <v>1035</v>
      </c>
      <c r="N86" t="s">
        <v>1035</v>
      </c>
      <c r="O86">
        <v>-1</v>
      </c>
      <c r="P86" t="s">
        <v>1344</v>
      </c>
      <c r="Q86" t="s">
        <v>1351</v>
      </c>
      <c r="R86" t="s">
        <v>1182</v>
      </c>
      <c r="S86" t="s">
        <v>1363</v>
      </c>
      <c r="T86" t="s">
        <v>1363</v>
      </c>
      <c r="U86" s="19" t="s">
        <v>109</v>
      </c>
      <c r="V86" t="s">
        <v>1016</v>
      </c>
      <c r="W86">
        <v>103</v>
      </c>
      <c r="X86" t="s">
        <v>1180</v>
      </c>
      <c r="Y86">
        <v>101</v>
      </c>
      <c r="Z86" t="s">
        <v>1505</v>
      </c>
      <c r="AA86">
        <v>25</v>
      </c>
      <c r="AB86" t="s">
        <v>1504</v>
      </c>
      <c r="AC86">
        <v>105</v>
      </c>
      <c r="AD86" t="s">
        <v>1429</v>
      </c>
      <c r="AE86" t="s">
        <v>1515</v>
      </c>
      <c r="AF86" t="s">
        <v>1515</v>
      </c>
      <c r="AG86" t="s">
        <v>1502</v>
      </c>
      <c r="AH86" t="s">
        <v>1585</v>
      </c>
      <c r="AI86" t="str">
        <f t="shared" si="2"/>
        <v>h53_tag_counts</v>
      </c>
      <c r="AJ86" t="s">
        <v>2692</v>
      </c>
      <c r="AK86" t="s">
        <v>1362</v>
      </c>
      <c r="AL86" t="s">
        <v>2689</v>
      </c>
      <c r="AM86" t="s">
        <v>2679</v>
      </c>
      <c r="AN86" t="str">
        <f t="shared" si="3"/>
        <v>h53_mapping</v>
      </c>
      <c r="AO86" t="s">
        <v>2685</v>
      </c>
    </row>
    <row r="87" spans="1:41">
      <c r="A87">
        <v>2015</v>
      </c>
      <c r="B87">
        <v>2015</v>
      </c>
      <c r="C87">
        <v>198</v>
      </c>
      <c r="D87" t="s">
        <v>1345</v>
      </c>
      <c r="E87">
        <v>320</v>
      </c>
      <c r="F87" t="s">
        <v>1361</v>
      </c>
      <c r="G87" t="s">
        <v>1345</v>
      </c>
      <c r="H87">
        <v>-1</v>
      </c>
      <c r="I87" t="s">
        <v>1186</v>
      </c>
      <c r="J87">
        <v>-1</v>
      </c>
      <c r="K87" t="s">
        <v>1433</v>
      </c>
      <c r="L87" t="s">
        <v>1035</v>
      </c>
      <c r="M87" t="s">
        <v>1035</v>
      </c>
      <c r="N87" t="s">
        <v>1035</v>
      </c>
      <c r="O87">
        <v>-1</v>
      </c>
      <c r="P87" t="s">
        <v>1344</v>
      </c>
      <c r="Q87" t="s">
        <v>1360</v>
      </c>
      <c r="R87" t="s">
        <v>1182</v>
      </c>
      <c r="S87" t="s">
        <v>1359</v>
      </c>
      <c r="T87" t="s">
        <v>1359</v>
      </c>
      <c r="U87" s="19" t="s">
        <v>108</v>
      </c>
      <c r="V87" t="s">
        <v>1016</v>
      </c>
      <c r="W87">
        <v>104</v>
      </c>
      <c r="X87" t="s">
        <v>1189</v>
      </c>
      <c r="Y87">
        <v>101</v>
      </c>
      <c r="Z87" t="s">
        <v>1505</v>
      </c>
      <c r="AA87">
        <v>25</v>
      </c>
      <c r="AB87" t="s">
        <v>1504</v>
      </c>
      <c r="AC87">
        <v>105</v>
      </c>
      <c r="AD87" t="s">
        <v>1429</v>
      </c>
      <c r="AE87" t="s">
        <v>1515</v>
      </c>
      <c r="AF87" t="s">
        <v>1515</v>
      </c>
      <c r="AG87" t="s">
        <v>1502</v>
      </c>
      <c r="AH87" t="s">
        <v>1585</v>
      </c>
      <c r="AI87" t="str">
        <f t="shared" si="2"/>
        <v>h53_tag_counts</v>
      </c>
      <c r="AJ87" t="s">
        <v>2692</v>
      </c>
      <c r="AK87" t="s">
        <v>1358</v>
      </c>
      <c r="AL87" t="s">
        <v>2689</v>
      </c>
      <c r="AM87" t="s">
        <v>2679</v>
      </c>
      <c r="AN87" t="str">
        <f t="shared" si="3"/>
        <v>h53_mapping</v>
      </c>
      <c r="AO87" t="s">
        <v>2685</v>
      </c>
    </row>
    <row r="88" spans="1:41">
      <c r="A88">
        <v>2016</v>
      </c>
      <c r="B88">
        <v>2016</v>
      </c>
      <c r="C88">
        <v>198</v>
      </c>
      <c r="D88" t="s">
        <v>1345</v>
      </c>
      <c r="E88">
        <v>321</v>
      </c>
      <c r="F88" t="s">
        <v>1357</v>
      </c>
      <c r="G88" t="s">
        <v>1345</v>
      </c>
      <c r="H88">
        <v>-1</v>
      </c>
      <c r="I88" t="s">
        <v>1186</v>
      </c>
      <c r="J88">
        <v>-1</v>
      </c>
      <c r="K88" t="s">
        <v>1433</v>
      </c>
      <c r="L88" t="s">
        <v>1035</v>
      </c>
      <c r="M88" t="s">
        <v>1035</v>
      </c>
      <c r="N88" t="s">
        <v>1035</v>
      </c>
      <c r="O88">
        <v>-1</v>
      </c>
      <c r="P88" t="s">
        <v>1344</v>
      </c>
      <c r="Q88" t="s">
        <v>1356</v>
      </c>
      <c r="R88" t="s">
        <v>1182</v>
      </c>
      <c r="S88" t="s">
        <v>1352</v>
      </c>
      <c r="T88" t="s">
        <v>1352</v>
      </c>
      <c r="U88" s="19" t="s">
        <v>107</v>
      </c>
      <c r="V88" t="s">
        <v>1016</v>
      </c>
      <c r="W88">
        <v>105</v>
      </c>
      <c r="X88" t="s">
        <v>1282</v>
      </c>
      <c r="Y88">
        <v>101</v>
      </c>
      <c r="Z88" t="s">
        <v>1505</v>
      </c>
      <c r="AA88">
        <v>25</v>
      </c>
      <c r="AB88" t="s">
        <v>1504</v>
      </c>
      <c r="AC88">
        <v>105</v>
      </c>
      <c r="AD88" t="s">
        <v>1429</v>
      </c>
      <c r="AE88" t="s">
        <v>1515</v>
      </c>
      <c r="AF88" t="s">
        <v>1515</v>
      </c>
      <c r="AG88" t="s">
        <v>1502</v>
      </c>
      <c r="AH88" t="s">
        <v>1585</v>
      </c>
      <c r="AI88" t="str">
        <f t="shared" si="2"/>
        <v>h53_tag_counts</v>
      </c>
      <c r="AJ88" t="s">
        <v>2692</v>
      </c>
      <c r="AK88" t="s">
        <v>1514</v>
      </c>
      <c r="AL88" t="s">
        <v>2689</v>
      </c>
      <c r="AM88" t="s">
        <v>2679</v>
      </c>
      <c r="AN88" t="str">
        <f t="shared" si="3"/>
        <v>h53_mapping</v>
      </c>
      <c r="AO88" t="s">
        <v>2685</v>
      </c>
    </row>
    <row r="89" spans="1:41">
      <c r="A89">
        <v>2017</v>
      </c>
      <c r="B89">
        <v>2017</v>
      </c>
      <c r="C89">
        <v>198</v>
      </c>
      <c r="D89" t="s">
        <v>1345</v>
      </c>
      <c r="E89">
        <v>322</v>
      </c>
      <c r="F89" t="s">
        <v>1069</v>
      </c>
      <c r="G89" t="s">
        <v>1345</v>
      </c>
      <c r="H89">
        <v>-1</v>
      </c>
      <c r="I89" t="s">
        <v>1186</v>
      </c>
      <c r="J89">
        <v>-1</v>
      </c>
      <c r="K89" t="s">
        <v>1433</v>
      </c>
      <c r="L89" t="s">
        <v>1035</v>
      </c>
      <c r="M89" t="s">
        <v>1035</v>
      </c>
      <c r="N89" t="s">
        <v>1035</v>
      </c>
      <c r="O89">
        <v>-1</v>
      </c>
      <c r="P89" t="s">
        <v>1344</v>
      </c>
      <c r="Q89" t="s">
        <v>1523</v>
      </c>
      <c r="R89" t="s">
        <v>1182</v>
      </c>
      <c r="S89" t="s">
        <v>1522</v>
      </c>
      <c r="T89" t="s">
        <v>1522</v>
      </c>
      <c r="U89" s="19" t="s">
        <v>230</v>
      </c>
      <c r="V89" t="s">
        <v>1016</v>
      </c>
      <c r="W89">
        <v>106</v>
      </c>
      <c r="X89" t="s">
        <v>1135</v>
      </c>
      <c r="Y89">
        <v>101</v>
      </c>
      <c r="Z89" t="s">
        <v>1505</v>
      </c>
      <c r="AA89">
        <v>25</v>
      </c>
      <c r="AB89" t="s">
        <v>1504</v>
      </c>
      <c r="AC89">
        <v>105</v>
      </c>
      <c r="AD89" t="s">
        <v>1429</v>
      </c>
      <c r="AE89" t="s">
        <v>1353</v>
      </c>
      <c r="AF89" t="s">
        <v>1353</v>
      </c>
      <c r="AG89" t="s">
        <v>1502</v>
      </c>
      <c r="AH89" t="s">
        <v>1585</v>
      </c>
      <c r="AI89" t="str">
        <f t="shared" si="2"/>
        <v>h69_tag_counts</v>
      </c>
      <c r="AJ89" t="s">
        <v>2692</v>
      </c>
      <c r="AK89" t="s">
        <v>1521</v>
      </c>
      <c r="AL89" t="s">
        <v>2689</v>
      </c>
      <c r="AM89" t="s">
        <v>2679</v>
      </c>
      <c r="AN89" t="str">
        <f t="shared" si="3"/>
        <v>h69_mapping</v>
      </c>
      <c r="AO89" t="s">
        <v>2685</v>
      </c>
    </row>
    <row r="90" spans="1:41">
      <c r="A90">
        <v>2018</v>
      </c>
      <c r="B90">
        <v>2018</v>
      </c>
      <c r="C90">
        <v>198</v>
      </c>
      <c r="D90" t="s">
        <v>1345</v>
      </c>
      <c r="E90">
        <v>323</v>
      </c>
      <c r="F90" t="s">
        <v>1338</v>
      </c>
      <c r="G90" t="s">
        <v>1345</v>
      </c>
      <c r="H90">
        <v>-1</v>
      </c>
      <c r="I90" t="s">
        <v>1186</v>
      </c>
      <c r="J90">
        <v>-1</v>
      </c>
      <c r="K90" t="s">
        <v>1433</v>
      </c>
      <c r="L90" t="s">
        <v>1035</v>
      </c>
      <c r="M90" t="s">
        <v>1035</v>
      </c>
      <c r="N90" t="s">
        <v>1035</v>
      </c>
      <c r="O90">
        <v>-1</v>
      </c>
      <c r="P90" t="s">
        <v>1344</v>
      </c>
      <c r="Q90" t="s">
        <v>1520</v>
      </c>
      <c r="R90" t="s">
        <v>1182</v>
      </c>
      <c r="S90" t="s">
        <v>1519</v>
      </c>
      <c r="T90" t="s">
        <v>1519</v>
      </c>
      <c r="U90" s="19" t="s">
        <v>229</v>
      </c>
      <c r="V90" t="s">
        <v>1016</v>
      </c>
      <c r="W90">
        <v>107</v>
      </c>
      <c r="X90" t="s">
        <v>1129</v>
      </c>
      <c r="Y90">
        <v>101</v>
      </c>
      <c r="Z90" t="s">
        <v>1505</v>
      </c>
      <c r="AA90">
        <v>25</v>
      </c>
      <c r="AB90" t="s">
        <v>1504</v>
      </c>
      <c r="AC90">
        <v>105</v>
      </c>
      <c r="AD90" t="s">
        <v>1429</v>
      </c>
      <c r="AE90" t="s">
        <v>1353</v>
      </c>
      <c r="AF90" t="s">
        <v>1353</v>
      </c>
      <c r="AG90" t="s">
        <v>1502</v>
      </c>
      <c r="AH90" t="s">
        <v>1585</v>
      </c>
      <c r="AI90" t="str">
        <f t="shared" si="2"/>
        <v>h69_tag_counts</v>
      </c>
      <c r="AJ90" t="s">
        <v>2692</v>
      </c>
      <c r="AK90" t="s">
        <v>1518</v>
      </c>
      <c r="AL90" t="s">
        <v>2689</v>
      </c>
      <c r="AM90" t="s">
        <v>2679</v>
      </c>
      <c r="AN90" t="str">
        <f t="shared" si="3"/>
        <v>h69_mapping</v>
      </c>
      <c r="AO90" t="s">
        <v>2685</v>
      </c>
    </row>
    <row r="91" spans="1:41">
      <c r="A91">
        <v>2019</v>
      </c>
      <c r="B91">
        <v>2019</v>
      </c>
      <c r="C91">
        <v>198</v>
      </c>
      <c r="D91" t="s">
        <v>1345</v>
      </c>
      <c r="E91">
        <v>324</v>
      </c>
      <c r="F91" t="s">
        <v>1346</v>
      </c>
      <c r="G91" t="s">
        <v>1345</v>
      </c>
      <c r="H91">
        <v>-1</v>
      </c>
      <c r="I91" t="s">
        <v>1186</v>
      </c>
      <c r="J91">
        <v>-1</v>
      </c>
      <c r="K91" t="s">
        <v>1433</v>
      </c>
      <c r="L91" t="s">
        <v>1035</v>
      </c>
      <c r="M91" t="s">
        <v>1035</v>
      </c>
      <c r="N91" t="s">
        <v>1035</v>
      </c>
      <c r="O91">
        <v>-1</v>
      </c>
      <c r="P91" t="s">
        <v>1344</v>
      </c>
      <c r="Q91" t="s">
        <v>1355</v>
      </c>
      <c r="R91" t="s">
        <v>1182</v>
      </c>
      <c r="S91" t="s">
        <v>1354</v>
      </c>
      <c r="T91" t="s">
        <v>1354</v>
      </c>
      <c r="U91" s="19" t="s">
        <v>228</v>
      </c>
      <c r="V91" t="s">
        <v>1016</v>
      </c>
      <c r="W91">
        <v>108</v>
      </c>
      <c r="X91" t="s">
        <v>1427</v>
      </c>
      <c r="Y91">
        <v>101</v>
      </c>
      <c r="Z91" t="s">
        <v>1505</v>
      </c>
      <c r="AA91">
        <v>25</v>
      </c>
      <c r="AB91" t="s">
        <v>1504</v>
      </c>
      <c r="AC91">
        <v>105</v>
      </c>
      <c r="AD91" t="s">
        <v>1429</v>
      </c>
      <c r="AE91" t="s">
        <v>1353</v>
      </c>
      <c r="AF91" t="s">
        <v>1353</v>
      </c>
      <c r="AG91" t="s">
        <v>1502</v>
      </c>
      <c r="AH91" t="s">
        <v>1585</v>
      </c>
      <c r="AI91" t="str">
        <f t="shared" si="2"/>
        <v>h69_tag_counts</v>
      </c>
      <c r="AJ91" t="s">
        <v>2692</v>
      </c>
      <c r="AK91" t="s">
        <v>1673</v>
      </c>
      <c r="AL91" t="s">
        <v>2689</v>
      </c>
      <c r="AM91" t="s">
        <v>2679</v>
      </c>
      <c r="AN91" t="str">
        <f t="shared" si="3"/>
        <v>h69_mapping</v>
      </c>
      <c r="AO91" t="s">
        <v>2685</v>
      </c>
    </row>
    <row r="92" spans="1:41">
      <c r="A92">
        <v>2020</v>
      </c>
      <c r="B92">
        <v>2020</v>
      </c>
      <c r="C92">
        <v>88</v>
      </c>
      <c r="D92" t="s">
        <v>1507</v>
      </c>
      <c r="E92">
        <v>319</v>
      </c>
      <c r="F92" t="s">
        <v>1074</v>
      </c>
      <c r="G92" t="s">
        <v>1345</v>
      </c>
      <c r="H92">
        <v>-1</v>
      </c>
      <c r="I92" t="s">
        <v>1186</v>
      </c>
      <c r="J92">
        <v>-1</v>
      </c>
      <c r="K92" t="s">
        <v>1433</v>
      </c>
      <c r="L92" t="s">
        <v>1035</v>
      </c>
      <c r="M92" t="s">
        <v>1035</v>
      </c>
      <c r="N92" t="s">
        <v>1035</v>
      </c>
      <c r="O92">
        <v>-1</v>
      </c>
      <c r="P92" t="s">
        <v>1344</v>
      </c>
      <c r="Q92" t="s">
        <v>1672</v>
      </c>
      <c r="R92" t="s">
        <v>1182</v>
      </c>
      <c r="S92" t="s">
        <v>1671</v>
      </c>
      <c r="T92" t="s">
        <v>1671</v>
      </c>
      <c r="U92" s="19" t="s">
        <v>183</v>
      </c>
      <c r="V92" t="s">
        <v>1016</v>
      </c>
      <c r="W92">
        <v>109</v>
      </c>
      <c r="X92" t="s">
        <v>1426</v>
      </c>
      <c r="Y92">
        <v>101</v>
      </c>
      <c r="Z92" t="s">
        <v>1505</v>
      </c>
      <c r="AA92">
        <v>25</v>
      </c>
      <c r="AB92" t="s">
        <v>1504</v>
      </c>
      <c r="AC92">
        <v>105</v>
      </c>
      <c r="AD92" t="s">
        <v>1429</v>
      </c>
      <c r="AE92" t="s">
        <v>1340</v>
      </c>
      <c r="AF92" t="s">
        <v>1340</v>
      </c>
      <c r="AG92" t="s">
        <v>1502</v>
      </c>
      <c r="AH92" t="s">
        <v>1585</v>
      </c>
      <c r="AI92" t="str">
        <f t="shared" si="2"/>
        <v>h63_tag_counts</v>
      </c>
      <c r="AJ92" t="s">
        <v>2692</v>
      </c>
      <c r="AK92" t="s">
        <v>1670</v>
      </c>
      <c r="AL92" t="s">
        <v>2689</v>
      </c>
      <c r="AM92" t="s">
        <v>2679</v>
      </c>
      <c r="AN92" t="str">
        <f t="shared" si="3"/>
        <v>h63_mapping</v>
      </c>
      <c r="AO92" t="s">
        <v>2685</v>
      </c>
    </row>
    <row r="93" spans="1:41">
      <c r="A93">
        <v>2021</v>
      </c>
      <c r="B93">
        <v>2021</v>
      </c>
      <c r="C93">
        <v>88</v>
      </c>
      <c r="D93" t="s">
        <v>1507</v>
      </c>
      <c r="E93">
        <v>322</v>
      </c>
      <c r="F93" t="s">
        <v>1069</v>
      </c>
      <c r="G93" t="s">
        <v>1345</v>
      </c>
      <c r="H93">
        <v>-1</v>
      </c>
      <c r="I93" t="s">
        <v>1186</v>
      </c>
      <c r="J93">
        <v>-1</v>
      </c>
      <c r="K93" t="s">
        <v>1433</v>
      </c>
      <c r="L93" t="s">
        <v>1035</v>
      </c>
      <c r="M93" t="s">
        <v>1035</v>
      </c>
      <c r="N93" t="s">
        <v>1035</v>
      </c>
      <c r="O93">
        <v>-1</v>
      </c>
      <c r="P93" t="s">
        <v>1344</v>
      </c>
      <c r="Q93" t="s">
        <v>1510</v>
      </c>
      <c r="R93" t="s">
        <v>1182</v>
      </c>
      <c r="S93" t="s">
        <v>1509</v>
      </c>
      <c r="T93" t="s">
        <v>1509</v>
      </c>
      <c r="U93" s="19" t="s">
        <v>85</v>
      </c>
      <c r="V93" t="s">
        <v>1016</v>
      </c>
      <c r="W93">
        <v>110</v>
      </c>
      <c r="X93" t="s">
        <v>1350</v>
      </c>
      <c r="Y93">
        <v>101</v>
      </c>
      <c r="Z93" t="s">
        <v>1505</v>
      </c>
      <c r="AA93">
        <v>25</v>
      </c>
      <c r="AB93" t="s">
        <v>1504</v>
      </c>
      <c r="AC93">
        <v>105</v>
      </c>
      <c r="AD93" t="s">
        <v>1429</v>
      </c>
      <c r="AE93" t="s">
        <v>1340</v>
      </c>
      <c r="AF93" t="s">
        <v>1340</v>
      </c>
      <c r="AG93" t="s">
        <v>1502</v>
      </c>
      <c r="AH93" t="s">
        <v>1585</v>
      </c>
      <c r="AI93" t="str">
        <f t="shared" si="2"/>
        <v>h63_tag_counts</v>
      </c>
      <c r="AJ93" t="s">
        <v>2692</v>
      </c>
      <c r="AK93" t="s">
        <v>1508</v>
      </c>
      <c r="AL93" t="s">
        <v>2689</v>
      </c>
      <c r="AM93" t="s">
        <v>2679</v>
      </c>
      <c r="AN93" t="str">
        <f t="shared" si="3"/>
        <v>h63_mapping</v>
      </c>
      <c r="AO93" t="s">
        <v>2685</v>
      </c>
    </row>
    <row r="94" spans="1:41">
      <c r="A94">
        <v>2022</v>
      </c>
      <c r="B94">
        <v>2022</v>
      </c>
      <c r="C94">
        <v>88</v>
      </c>
      <c r="D94" t="s">
        <v>1507</v>
      </c>
      <c r="E94">
        <v>324</v>
      </c>
      <c r="F94" t="s">
        <v>1346</v>
      </c>
      <c r="G94" t="s">
        <v>1345</v>
      </c>
      <c r="H94">
        <v>-1</v>
      </c>
      <c r="I94" t="s">
        <v>1186</v>
      </c>
      <c r="J94">
        <v>-1</v>
      </c>
      <c r="K94" t="s">
        <v>1433</v>
      </c>
      <c r="L94" t="s">
        <v>1035</v>
      </c>
      <c r="M94" t="s">
        <v>1035</v>
      </c>
      <c r="N94" t="s">
        <v>1035</v>
      </c>
      <c r="O94">
        <v>-1</v>
      </c>
      <c r="P94" t="s">
        <v>1344</v>
      </c>
      <c r="Q94" t="s">
        <v>1506</v>
      </c>
      <c r="R94" t="s">
        <v>1182</v>
      </c>
      <c r="S94" t="s">
        <v>1674</v>
      </c>
      <c r="T94" t="s">
        <v>1674</v>
      </c>
      <c r="U94" s="19" t="s">
        <v>84</v>
      </c>
      <c r="V94" t="s">
        <v>1016</v>
      </c>
      <c r="W94">
        <v>111</v>
      </c>
      <c r="X94" t="s">
        <v>1077</v>
      </c>
      <c r="Y94">
        <v>101</v>
      </c>
      <c r="Z94" t="s">
        <v>1505</v>
      </c>
      <c r="AA94">
        <v>25</v>
      </c>
      <c r="AB94" t="s">
        <v>1504</v>
      </c>
      <c r="AC94">
        <v>105</v>
      </c>
      <c r="AD94" t="s">
        <v>1429</v>
      </c>
      <c r="AE94" t="s">
        <v>1340</v>
      </c>
      <c r="AF94" t="s">
        <v>1340</v>
      </c>
      <c r="AG94" t="s">
        <v>1502</v>
      </c>
      <c r="AH94" t="s">
        <v>1585</v>
      </c>
      <c r="AI94" t="str">
        <f t="shared" si="2"/>
        <v>h63_tag_counts</v>
      </c>
      <c r="AJ94" t="s">
        <v>2692</v>
      </c>
      <c r="AK94" t="s">
        <v>1848</v>
      </c>
      <c r="AL94" t="s">
        <v>2689</v>
      </c>
      <c r="AM94" t="s">
        <v>2679</v>
      </c>
      <c r="AN94" t="str">
        <f t="shared" si="3"/>
        <v>h63_mapping</v>
      </c>
      <c r="AO94" t="s">
        <v>2685</v>
      </c>
    </row>
    <row r="95" spans="1:41">
      <c r="A95">
        <v>2026</v>
      </c>
      <c r="B95">
        <v>2026</v>
      </c>
      <c r="C95">
        <v>27</v>
      </c>
      <c r="D95" t="s">
        <v>1267</v>
      </c>
      <c r="E95">
        <v>322</v>
      </c>
      <c r="F95" t="s">
        <v>1069</v>
      </c>
      <c r="G95" t="s">
        <v>1345</v>
      </c>
      <c r="H95">
        <v>-1</v>
      </c>
      <c r="I95" t="s">
        <v>1186</v>
      </c>
      <c r="J95">
        <v>-1</v>
      </c>
      <c r="K95" t="s">
        <v>1433</v>
      </c>
      <c r="L95" t="s">
        <v>1035</v>
      </c>
      <c r="M95" t="s">
        <v>1035</v>
      </c>
      <c r="N95" t="s">
        <v>1035</v>
      </c>
      <c r="O95">
        <v>-1</v>
      </c>
      <c r="P95" t="s">
        <v>1344</v>
      </c>
      <c r="Q95" t="s">
        <v>1847</v>
      </c>
      <c r="R95" t="s">
        <v>1182</v>
      </c>
      <c r="S95" t="s">
        <v>1846</v>
      </c>
      <c r="T95" t="s">
        <v>1846</v>
      </c>
      <c r="U95" s="19" t="s">
        <v>106</v>
      </c>
      <c r="V95" t="s">
        <v>1016</v>
      </c>
      <c r="W95">
        <v>101</v>
      </c>
      <c r="X95" t="s">
        <v>1188</v>
      </c>
      <c r="Y95">
        <v>101</v>
      </c>
      <c r="Z95" t="s">
        <v>1505</v>
      </c>
      <c r="AA95">
        <v>25</v>
      </c>
      <c r="AB95" t="s">
        <v>1504</v>
      </c>
      <c r="AC95">
        <v>105</v>
      </c>
      <c r="AD95" t="s">
        <v>1429</v>
      </c>
      <c r="AE95" t="s">
        <v>1097</v>
      </c>
      <c r="AF95" t="s">
        <v>1097</v>
      </c>
      <c r="AG95" t="s">
        <v>1502</v>
      </c>
      <c r="AH95" t="s">
        <v>1585</v>
      </c>
      <c r="AI95" t="str">
        <f t="shared" si="2"/>
        <v>h57_tag_counts</v>
      </c>
      <c r="AJ95" t="s">
        <v>2692</v>
      </c>
      <c r="AK95" t="s">
        <v>1845</v>
      </c>
      <c r="AL95" t="s">
        <v>2689</v>
      </c>
      <c r="AM95" t="s">
        <v>2679</v>
      </c>
      <c r="AN95" t="str">
        <f t="shared" si="3"/>
        <v>h57_mapping</v>
      </c>
      <c r="AO95" t="s">
        <v>2685</v>
      </c>
    </row>
    <row r="96" spans="1:41">
      <c r="A96">
        <v>2027</v>
      </c>
      <c r="B96">
        <v>2027</v>
      </c>
      <c r="C96">
        <v>27</v>
      </c>
      <c r="D96" t="s">
        <v>1267</v>
      </c>
      <c r="E96">
        <v>323</v>
      </c>
      <c r="F96" t="s">
        <v>1338</v>
      </c>
      <c r="G96" t="s">
        <v>1345</v>
      </c>
      <c r="H96">
        <v>-1</v>
      </c>
      <c r="I96" t="s">
        <v>1186</v>
      </c>
      <c r="J96">
        <v>-1</v>
      </c>
      <c r="K96" t="s">
        <v>1433</v>
      </c>
      <c r="L96" t="s">
        <v>1035</v>
      </c>
      <c r="M96" t="s">
        <v>1035</v>
      </c>
      <c r="N96" t="s">
        <v>1035</v>
      </c>
      <c r="O96">
        <v>-1</v>
      </c>
      <c r="P96" t="s">
        <v>1344</v>
      </c>
      <c r="Q96" t="s">
        <v>1337</v>
      </c>
      <c r="R96" t="s">
        <v>1182</v>
      </c>
      <c r="S96" t="s">
        <v>1336</v>
      </c>
      <c r="T96" t="s">
        <v>1336</v>
      </c>
      <c r="U96" s="19" t="s">
        <v>105</v>
      </c>
      <c r="V96" t="s">
        <v>1016</v>
      </c>
      <c r="W96">
        <v>105</v>
      </c>
      <c r="X96" t="s">
        <v>1282</v>
      </c>
      <c r="Y96">
        <v>101</v>
      </c>
      <c r="Z96" t="s">
        <v>1505</v>
      </c>
      <c r="AA96">
        <v>25</v>
      </c>
      <c r="AB96" t="s">
        <v>1504</v>
      </c>
      <c r="AC96">
        <v>105</v>
      </c>
      <c r="AD96" t="s">
        <v>1429</v>
      </c>
      <c r="AE96" t="s">
        <v>1097</v>
      </c>
      <c r="AF96" t="s">
        <v>1097</v>
      </c>
      <c r="AG96" t="s">
        <v>1502</v>
      </c>
      <c r="AH96" t="s">
        <v>1585</v>
      </c>
      <c r="AI96" t="str">
        <f t="shared" si="2"/>
        <v>h57_tag_counts</v>
      </c>
      <c r="AJ96" t="s">
        <v>2692</v>
      </c>
      <c r="AK96" t="s">
        <v>1335</v>
      </c>
      <c r="AL96" t="s">
        <v>2689</v>
      </c>
      <c r="AM96" t="s">
        <v>2679</v>
      </c>
      <c r="AN96" t="str">
        <f t="shared" si="3"/>
        <v>h57_mapping</v>
      </c>
      <c r="AO96" t="s">
        <v>2685</v>
      </c>
    </row>
    <row r="97" spans="1:41">
      <c r="A97">
        <v>2028</v>
      </c>
      <c r="B97">
        <v>2028</v>
      </c>
      <c r="C97">
        <v>27</v>
      </c>
      <c r="D97" t="s">
        <v>1267</v>
      </c>
      <c r="E97">
        <v>324</v>
      </c>
      <c r="F97" t="s">
        <v>1346</v>
      </c>
      <c r="G97" t="s">
        <v>1345</v>
      </c>
      <c r="H97">
        <v>-1</v>
      </c>
      <c r="I97" t="s">
        <v>1186</v>
      </c>
      <c r="J97">
        <v>-1</v>
      </c>
      <c r="K97" t="s">
        <v>1433</v>
      </c>
      <c r="L97" t="s">
        <v>1035</v>
      </c>
      <c r="M97" t="s">
        <v>1035</v>
      </c>
      <c r="N97" t="s">
        <v>1035</v>
      </c>
      <c r="O97">
        <v>-1</v>
      </c>
      <c r="P97" t="s">
        <v>1344</v>
      </c>
      <c r="Q97" t="s">
        <v>1266</v>
      </c>
      <c r="R97" t="s">
        <v>1182</v>
      </c>
      <c r="S97" t="s">
        <v>1265</v>
      </c>
      <c r="T97" t="s">
        <v>1265</v>
      </c>
      <c r="U97" s="19" t="s">
        <v>104</v>
      </c>
      <c r="V97" t="s">
        <v>1016</v>
      </c>
      <c r="W97">
        <v>107</v>
      </c>
      <c r="X97" t="s">
        <v>1129</v>
      </c>
      <c r="Y97">
        <v>101</v>
      </c>
      <c r="Z97" t="s">
        <v>1505</v>
      </c>
      <c r="AA97">
        <v>25</v>
      </c>
      <c r="AB97" t="s">
        <v>1504</v>
      </c>
      <c r="AC97">
        <v>105</v>
      </c>
      <c r="AD97" t="s">
        <v>1429</v>
      </c>
      <c r="AE97" t="s">
        <v>1097</v>
      </c>
      <c r="AF97" t="s">
        <v>1097</v>
      </c>
      <c r="AG97" t="s">
        <v>1502</v>
      </c>
      <c r="AH97" t="s">
        <v>1585</v>
      </c>
      <c r="AI97" t="str">
        <f t="shared" si="2"/>
        <v>h57_tag_counts</v>
      </c>
      <c r="AJ97" t="s">
        <v>2692</v>
      </c>
      <c r="AK97" t="s">
        <v>1096</v>
      </c>
      <c r="AL97" t="s">
        <v>2689</v>
      </c>
      <c r="AM97" t="s">
        <v>2679</v>
      </c>
      <c r="AN97" t="str">
        <f t="shared" si="3"/>
        <v>h57_mapping</v>
      </c>
      <c r="AO97" t="s">
        <v>2685</v>
      </c>
    </row>
    <row r="98" spans="1:41">
      <c r="A98">
        <v>2029</v>
      </c>
      <c r="B98">
        <v>2029</v>
      </c>
      <c r="C98">
        <v>110</v>
      </c>
      <c r="D98" t="s">
        <v>1089</v>
      </c>
      <c r="E98">
        <v>319</v>
      </c>
      <c r="F98" t="s">
        <v>1074</v>
      </c>
      <c r="G98" t="s">
        <v>1345</v>
      </c>
      <c r="H98">
        <v>-1</v>
      </c>
      <c r="I98" t="s">
        <v>1186</v>
      </c>
      <c r="J98">
        <v>-1</v>
      </c>
      <c r="K98" t="s">
        <v>1433</v>
      </c>
      <c r="L98" t="s">
        <v>1035</v>
      </c>
      <c r="M98" t="s">
        <v>1035</v>
      </c>
      <c r="N98" t="s">
        <v>1035</v>
      </c>
      <c r="O98">
        <v>-1</v>
      </c>
      <c r="P98" t="s">
        <v>1344</v>
      </c>
      <c r="Q98" t="s">
        <v>1095</v>
      </c>
      <c r="R98" t="s">
        <v>1182</v>
      </c>
      <c r="S98" t="s">
        <v>1094</v>
      </c>
      <c r="T98" t="s">
        <v>1094</v>
      </c>
      <c r="U98" s="19" t="s">
        <v>103</v>
      </c>
      <c r="V98" t="s">
        <v>1016</v>
      </c>
      <c r="W98">
        <v>102</v>
      </c>
      <c r="X98" t="s">
        <v>1209</v>
      </c>
      <c r="Y98">
        <v>101</v>
      </c>
      <c r="Z98" t="s">
        <v>1505</v>
      </c>
      <c r="AA98">
        <v>25</v>
      </c>
      <c r="AB98" t="s">
        <v>1504</v>
      </c>
      <c r="AC98">
        <v>105</v>
      </c>
      <c r="AD98" t="s">
        <v>1429</v>
      </c>
      <c r="AE98" t="s">
        <v>1076</v>
      </c>
      <c r="AF98" t="s">
        <v>1076</v>
      </c>
      <c r="AG98" t="s">
        <v>1502</v>
      </c>
      <c r="AH98" t="s">
        <v>1585</v>
      </c>
      <c r="AI98" t="str">
        <f t="shared" si="2"/>
        <v>h61_tag_counts</v>
      </c>
      <c r="AJ98" t="s">
        <v>2692</v>
      </c>
      <c r="AK98" t="s">
        <v>1093</v>
      </c>
      <c r="AL98" t="s">
        <v>2689</v>
      </c>
      <c r="AM98" t="s">
        <v>2679</v>
      </c>
      <c r="AN98" t="str">
        <f t="shared" si="3"/>
        <v>h61_mapping</v>
      </c>
      <c r="AO98" t="s">
        <v>2685</v>
      </c>
    </row>
    <row r="99" spans="1:41">
      <c r="A99">
        <v>2030</v>
      </c>
      <c r="B99">
        <v>2030</v>
      </c>
      <c r="C99">
        <v>110</v>
      </c>
      <c r="D99" t="s">
        <v>1089</v>
      </c>
      <c r="E99">
        <v>322</v>
      </c>
      <c r="F99" t="s">
        <v>1069</v>
      </c>
      <c r="G99" t="s">
        <v>1345</v>
      </c>
      <c r="H99">
        <v>-1</v>
      </c>
      <c r="I99" t="s">
        <v>1186</v>
      </c>
      <c r="J99">
        <v>-1</v>
      </c>
      <c r="K99" t="s">
        <v>1433</v>
      </c>
      <c r="L99" t="s">
        <v>1035</v>
      </c>
      <c r="M99" t="s">
        <v>1035</v>
      </c>
      <c r="N99" t="s">
        <v>1035</v>
      </c>
      <c r="O99">
        <v>-1</v>
      </c>
      <c r="P99" t="s">
        <v>1344</v>
      </c>
      <c r="Q99" t="s">
        <v>1092</v>
      </c>
      <c r="R99" t="s">
        <v>1182</v>
      </c>
      <c r="S99" t="s">
        <v>1091</v>
      </c>
      <c r="T99" t="s">
        <v>1091</v>
      </c>
      <c r="U99" s="19" t="s">
        <v>102</v>
      </c>
      <c r="V99" t="s">
        <v>1016</v>
      </c>
      <c r="W99">
        <v>103</v>
      </c>
      <c r="X99" t="s">
        <v>1180</v>
      </c>
      <c r="Y99">
        <v>101</v>
      </c>
      <c r="Z99" t="s">
        <v>1505</v>
      </c>
      <c r="AA99">
        <v>25</v>
      </c>
      <c r="AB99" t="s">
        <v>1504</v>
      </c>
      <c r="AC99">
        <v>105</v>
      </c>
      <c r="AD99" t="s">
        <v>1429</v>
      </c>
      <c r="AE99" t="s">
        <v>1076</v>
      </c>
      <c r="AF99" t="s">
        <v>1076</v>
      </c>
      <c r="AG99" t="s">
        <v>1502</v>
      </c>
      <c r="AH99" t="s">
        <v>1585</v>
      </c>
      <c r="AI99" t="str">
        <f t="shared" si="2"/>
        <v>h61_tag_counts</v>
      </c>
      <c r="AJ99" t="s">
        <v>2692</v>
      </c>
      <c r="AK99" t="s">
        <v>1090</v>
      </c>
      <c r="AL99" t="s">
        <v>2689</v>
      </c>
      <c r="AM99" t="s">
        <v>2679</v>
      </c>
      <c r="AN99" t="str">
        <f t="shared" si="3"/>
        <v>h61_mapping</v>
      </c>
      <c r="AO99" t="s">
        <v>2685</v>
      </c>
    </row>
    <row r="100" spans="1:41">
      <c r="A100">
        <v>2031</v>
      </c>
      <c r="B100">
        <v>2031</v>
      </c>
      <c r="C100">
        <v>110</v>
      </c>
      <c r="D100" t="s">
        <v>1089</v>
      </c>
      <c r="E100">
        <v>324</v>
      </c>
      <c r="F100" t="s">
        <v>1346</v>
      </c>
      <c r="G100" t="s">
        <v>1345</v>
      </c>
      <c r="H100">
        <v>-1</v>
      </c>
      <c r="I100" t="s">
        <v>1186</v>
      </c>
      <c r="J100">
        <v>-1</v>
      </c>
      <c r="K100" t="s">
        <v>1433</v>
      </c>
      <c r="L100" t="s">
        <v>1035</v>
      </c>
      <c r="M100" t="s">
        <v>1035</v>
      </c>
      <c r="N100" t="s">
        <v>1035</v>
      </c>
      <c r="O100">
        <v>-1</v>
      </c>
      <c r="P100" t="s">
        <v>1344</v>
      </c>
      <c r="Q100" t="s">
        <v>1088</v>
      </c>
      <c r="R100" t="s">
        <v>1182</v>
      </c>
      <c r="S100" t="s">
        <v>1087</v>
      </c>
      <c r="T100" t="s">
        <v>1087</v>
      </c>
      <c r="U100" s="19" t="s">
        <v>101</v>
      </c>
      <c r="V100" t="s">
        <v>1016</v>
      </c>
      <c r="W100">
        <v>104</v>
      </c>
      <c r="X100" t="s">
        <v>1189</v>
      </c>
      <c r="Y100">
        <v>101</v>
      </c>
      <c r="Z100" t="s">
        <v>1505</v>
      </c>
      <c r="AA100">
        <v>25</v>
      </c>
      <c r="AB100" t="s">
        <v>1504</v>
      </c>
      <c r="AC100">
        <v>105</v>
      </c>
      <c r="AD100" t="s">
        <v>1429</v>
      </c>
      <c r="AE100" t="s">
        <v>1076</v>
      </c>
      <c r="AF100" t="s">
        <v>1076</v>
      </c>
      <c r="AG100" t="s">
        <v>1502</v>
      </c>
      <c r="AH100" t="s">
        <v>1585</v>
      </c>
      <c r="AI100" t="str">
        <f t="shared" si="2"/>
        <v>h61_tag_counts</v>
      </c>
      <c r="AJ100" t="s">
        <v>2692</v>
      </c>
      <c r="AK100" t="s">
        <v>1086</v>
      </c>
      <c r="AL100" t="s">
        <v>2689</v>
      </c>
      <c r="AM100" t="s">
        <v>2679</v>
      </c>
      <c r="AN100" t="str">
        <f t="shared" si="3"/>
        <v>h61_mapping</v>
      </c>
      <c r="AO100" t="s">
        <v>2685</v>
      </c>
    </row>
    <row r="101" spans="1:41">
      <c r="A101">
        <v>2032</v>
      </c>
      <c r="B101">
        <v>2032</v>
      </c>
      <c r="C101">
        <v>106</v>
      </c>
      <c r="D101" t="s">
        <v>1274</v>
      </c>
      <c r="E101">
        <v>319</v>
      </c>
      <c r="F101" t="s">
        <v>1074</v>
      </c>
      <c r="G101" t="s">
        <v>1345</v>
      </c>
      <c r="H101">
        <v>-1</v>
      </c>
      <c r="I101" t="s">
        <v>1186</v>
      </c>
      <c r="J101">
        <v>-1</v>
      </c>
      <c r="K101" t="s">
        <v>1433</v>
      </c>
      <c r="L101" t="s">
        <v>1035</v>
      </c>
      <c r="M101" t="s">
        <v>1035</v>
      </c>
      <c r="N101" t="s">
        <v>1035</v>
      </c>
      <c r="O101">
        <v>-1</v>
      </c>
      <c r="P101" t="s">
        <v>1344</v>
      </c>
      <c r="Q101" t="s">
        <v>1085</v>
      </c>
      <c r="R101" t="s">
        <v>1182</v>
      </c>
      <c r="S101" t="s">
        <v>1084</v>
      </c>
      <c r="T101" t="s">
        <v>1084</v>
      </c>
      <c r="U101" s="19" t="s">
        <v>100</v>
      </c>
      <c r="V101" t="s">
        <v>1016</v>
      </c>
      <c r="W101">
        <v>106</v>
      </c>
      <c r="X101" t="s">
        <v>1135</v>
      </c>
      <c r="Y101">
        <v>101</v>
      </c>
      <c r="Z101" t="s">
        <v>1505</v>
      </c>
      <c r="AA101">
        <v>25</v>
      </c>
      <c r="AB101" t="s">
        <v>1504</v>
      </c>
      <c r="AC101">
        <v>105</v>
      </c>
      <c r="AD101" t="s">
        <v>1429</v>
      </c>
      <c r="AE101" t="s">
        <v>1076</v>
      </c>
      <c r="AF101" t="s">
        <v>1076</v>
      </c>
      <c r="AG101" t="s">
        <v>1502</v>
      </c>
      <c r="AH101" t="s">
        <v>1585</v>
      </c>
      <c r="AI101" t="str">
        <f t="shared" si="2"/>
        <v>h61_tag_counts</v>
      </c>
      <c r="AJ101" t="s">
        <v>2692</v>
      </c>
      <c r="AK101" t="s">
        <v>1083</v>
      </c>
      <c r="AL101" t="s">
        <v>2689</v>
      </c>
      <c r="AM101" t="s">
        <v>2679</v>
      </c>
      <c r="AN101" t="str">
        <f t="shared" si="3"/>
        <v>h61_mapping</v>
      </c>
      <c r="AO101" t="s">
        <v>2685</v>
      </c>
    </row>
    <row r="102" spans="1:41">
      <c r="A102">
        <v>2033</v>
      </c>
      <c r="B102">
        <v>2033</v>
      </c>
      <c r="C102">
        <v>106</v>
      </c>
      <c r="D102" t="s">
        <v>1274</v>
      </c>
      <c r="E102">
        <v>322</v>
      </c>
      <c r="F102" t="s">
        <v>1069</v>
      </c>
      <c r="G102" t="s">
        <v>1345</v>
      </c>
      <c r="H102">
        <v>-1</v>
      </c>
      <c r="I102" t="s">
        <v>1186</v>
      </c>
      <c r="J102">
        <v>-1</v>
      </c>
      <c r="K102" t="s">
        <v>1433</v>
      </c>
      <c r="L102" t="s">
        <v>1035</v>
      </c>
      <c r="M102" t="s">
        <v>1035</v>
      </c>
      <c r="N102" t="s">
        <v>1035</v>
      </c>
      <c r="O102">
        <v>-1</v>
      </c>
      <c r="P102" t="s">
        <v>1344</v>
      </c>
      <c r="Q102" t="s">
        <v>1082</v>
      </c>
      <c r="R102" t="s">
        <v>1182</v>
      </c>
      <c r="S102" t="s">
        <v>1081</v>
      </c>
      <c r="T102" t="s">
        <v>1081</v>
      </c>
      <c r="U102" s="19" t="s">
        <v>193</v>
      </c>
      <c r="V102" t="s">
        <v>1016</v>
      </c>
      <c r="W102">
        <v>109</v>
      </c>
      <c r="X102" t="s">
        <v>1426</v>
      </c>
      <c r="Y102">
        <v>101</v>
      </c>
      <c r="Z102" t="s">
        <v>1505</v>
      </c>
      <c r="AA102">
        <v>25</v>
      </c>
      <c r="AB102" t="s">
        <v>1504</v>
      </c>
      <c r="AC102">
        <v>105</v>
      </c>
      <c r="AD102" t="s">
        <v>1429</v>
      </c>
      <c r="AE102" t="s">
        <v>1076</v>
      </c>
      <c r="AF102" t="s">
        <v>1076</v>
      </c>
      <c r="AG102" t="s">
        <v>1502</v>
      </c>
      <c r="AH102" t="s">
        <v>1585</v>
      </c>
      <c r="AI102" t="str">
        <f t="shared" si="2"/>
        <v>h61_tag_counts</v>
      </c>
      <c r="AJ102" t="s">
        <v>2692</v>
      </c>
      <c r="AK102" t="s">
        <v>1080</v>
      </c>
      <c r="AL102" t="s">
        <v>2689</v>
      </c>
      <c r="AM102" t="s">
        <v>2679</v>
      </c>
      <c r="AN102" t="str">
        <f t="shared" si="3"/>
        <v>h61_mapping</v>
      </c>
      <c r="AO102" t="s">
        <v>2685</v>
      </c>
    </row>
    <row r="103" spans="1:41">
      <c r="A103">
        <v>2034</v>
      </c>
      <c r="B103">
        <v>2034</v>
      </c>
      <c r="C103">
        <v>106</v>
      </c>
      <c r="D103" t="s">
        <v>1274</v>
      </c>
      <c r="E103">
        <v>324</v>
      </c>
      <c r="F103" t="s">
        <v>1346</v>
      </c>
      <c r="G103" t="s">
        <v>1345</v>
      </c>
      <c r="H103">
        <v>-1</v>
      </c>
      <c r="I103" t="s">
        <v>1186</v>
      </c>
      <c r="J103">
        <v>-1</v>
      </c>
      <c r="K103" t="s">
        <v>1433</v>
      </c>
      <c r="L103" t="s">
        <v>1035</v>
      </c>
      <c r="M103" t="s">
        <v>1035</v>
      </c>
      <c r="N103" t="s">
        <v>1035</v>
      </c>
      <c r="O103">
        <v>-1</v>
      </c>
      <c r="P103" t="s">
        <v>1344</v>
      </c>
      <c r="Q103" t="s">
        <v>1079</v>
      </c>
      <c r="R103" t="s">
        <v>1182</v>
      </c>
      <c r="S103" t="s">
        <v>1078</v>
      </c>
      <c r="T103" t="s">
        <v>1078</v>
      </c>
      <c r="U103" s="19" t="s">
        <v>192</v>
      </c>
      <c r="V103" t="s">
        <v>1016</v>
      </c>
      <c r="W103">
        <v>111</v>
      </c>
      <c r="X103" t="s">
        <v>1077</v>
      </c>
      <c r="Y103">
        <v>101</v>
      </c>
      <c r="Z103" t="s">
        <v>1505</v>
      </c>
      <c r="AA103">
        <v>25</v>
      </c>
      <c r="AB103" t="s">
        <v>1504</v>
      </c>
      <c r="AC103">
        <v>105</v>
      </c>
      <c r="AD103" t="s">
        <v>1429</v>
      </c>
      <c r="AE103" t="s">
        <v>1076</v>
      </c>
      <c r="AF103" t="s">
        <v>1076</v>
      </c>
      <c r="AG103" t="s">
        <v>1502</v>
      </c>
      <c r="AH103" t="s">
        <v>1585</v>
      </c>
      <c r="AI103" t="str">
        <f t="shared" si="2"/>
        <v>h61_tag_counts</v>
      </c>
      <c r="AJ103" t="s">
        <v>2692</v>
      </c>
      <c r="AK103" t="s">
        <v>1075</v>
      </c>
      <c r="AL103" t="s">
        <v>2689</v>
      </c>
      <c r="AM103" t="s">
        <v>2679</v>
      </c>
      <c r="AN103" t="str">
        <f t="shared" si="3"/>
        <v>h61_mapping</v>
      </c>
      <c r="AO103" t="s">
        <v>2685</v>
      </c>
    </row>
    <row r="104" spans="1:41">
      <c r="A104">
        <v>2038</v>
      </c>
      <c r="B104">
        <v>2038</v>
      </c>
      <c r="C104">
        <v>123</v>
      </c>
      <c r="D104" t="s">
        <v>1347</v>
      </c>
      <c r="E104">
        <v>319</v>
      </c>
      <c r="F104" t="s">
        <v>1074</v>
      </c>
      <c r="G104" t="s">
        <v>1345</v>
      </c>
      <c r="H104">
        <v>-1</v>
      </c>
      <c r="I104" t="s">
        <v>1186</v>
      </c>
      <c r="J104">
        <v>-1</v>
      </c>
      <c r="K104" t="s">
        <v>1433</v>
      </c>
      <c r="L104" t="s">
        <v>1035</v>
      </c>
      <c r="M104" t="s">
        <v>1035</v>
      </c>
      <c r="N104" t="s">
        <v>1035</v>
      </c>
      <c r="O104">
        <v>-1</v>
      </c>
      <c r="P104" t="s">
        <v>1344</v>
      </c>
      <c r="Q104" t="s">
        <v>1073</v>
      </c>
      <c r="R104" t="s">
        <v>1182</v>
      </c>
      <c r="S104" t="s">
        <v>1072</v>
      </c>
      <c r="T104" t="s">
        <v>1072</v>
      </c>
      <c r="U104" s="19" t="s">
        <v>83</v>
      </c>
      <c r="V104" t="s">
        <v>1016</v>
      </c>
      <c r="W104">
        <v>112</v>
      </c>
      <c r="X104" t="s">
        <v>1071</v>
      </c>
      <c r="Y104">
        <v>101</v>
      </c>
      <c r="Z104" t="s">
        <v>1505</v>
      </c>
      <c r="AA104">
        <v>25</v>
      </c>
      <c r="AB104" t="s">
        <v>1504</v>
      </c>
      <c r="AC104">
        <v>105</v>
      </c>
      <c r="AD104" t="s">
        <v>1429</v>
      </c>
      <c r="AE104" t="s">
        <v>1340</v>
      </c>
      <c r="AF104" t="s">
        <v>1340</v>
      </c>
      <c r="AG104" t="s">
        <v>1502</v>
      </c>
      <c r="AH104" t="s">
        <v>1585</v>
      </c>
      <c r="AI104" t="str">
        <f t="shared" si="2"/>
        <v>h63_tag_counts</v>
      </c>
      <c r="AJ104" t="s">
        <v>2692</v>
      </c>
      <c r="AK104" t="s">
        <v>1070</v>
      </c>
      <c r="AL104" t="s">
        <v>2689</v>
      </c>
      <c r="AM104" t="s">
        <v>2679</v>
      </c>
      <c r="AN104" t="str">
        <f t="shared" si="3"/>
        <v>h63_mapping</v>
      </c>
      <c r="AO104" t="s">
        <v>2685</v>
      </c>
    </row>
    <row r="105" spans="1:41">
      <c r="A105">
        <v>2039</v>
      </c>
      <c r="B105">
        <v>2039</v>
      </c>
      <c r="C105">
        <v>123</v>
      </c>
      <c r="D105" t="s">
        <v>1347</v>
      </c>
      <c r="E105">
        <v>322</v>
      </c>
      <c r="F105" t="s">
        <v>1069</v>
      </c>
      <c r="G105" t="s">
        <v>1345</v>
      </c>
      <c r="H105">
        <v>-1</v>
      </c>
      <c r="I105" t="s">
        <v>1186</v>
      </c>
      <c r="J105">
        <v>-1</v>
      </c>
      <c r="K105" t="s">
        <v>1433</v>
      </c>
      <c r="L105" t="s">
        <v>1035</v>
      </c>
      <c r="M105" t="s">
        <v>1035</v>
      </c>
      <c r="N105" t="s">
        <v>1035</v>
      </c>
      <c r="O105">
        <v>-1</v>
      </c>
      <c r="P105" t="s">
        <v>1344</v>
      </c>
      <c r="Q105" t="s">
        <v>1179</v>
      </c>
      <c r="R105" t="s">
        <v>1182</v>
      </c>
      <c r="S105" t="s">
        <v>1513</v>
      </c>
      <c r="T105" t="s">
        <v>1513</v>
      </c>
      <c r="U105" s="19" t="s">
        <v>82</v>
      </c>
      <c r="V105" t="s">
        <v>1016</v>
      </c>
      <c r="W105">
        <v>114</v>
      </c>
      <c r="X105" t="s">
        <v>1512</v>
      </c>
      <c r="Y105">
        <v>101</v>
      </c>
      <c r="Z105" t="s">
        <v>1505</v>
      </c>
      <c r="AA105">
        <v>25</v>
      </c>
      <c r="AB105" t="s">
        <v>1504</v>
      </c>
      <c r="AC105">
        <v>105</v>
      </c>
      <c r="AD105" t="s">
        <v>1429</v>
      </c>
      <c r="AE105" t="s">
        <v>1340</v>
      </c>
      <c r="AF105" t="s">
        <v>1340</v>
      </c>
      <c r="AG105" t="s">
        <v>1502</v>
      </c>
      <c r="AH105" t="s">
        <v>1585</v>
      </c>
      <c r="AI105" t="str">
        <f t="shared" si="2"/>
        <v>h63_tag_counts</v>
      </c>
      <c r="AJ105" t="s">
        <v>2692</v>
      </c>
      <c r="AK105" t="s">
        <v>1511</v>
      </c>
      <c r="AL105" t="s">
        <v>2689</v>
      </c>
      <c r="AM105" t="s">
        <v>2679</v>
      </c>
      <c r="AN105" t="str">
        <f t="shared" si="3"/>
        <v>h63_mapping</v>
      </c>
      <c r="AO105" t="s">
        <v>2685</v>
      </c>
    </row>
    <row r="106" spans="1:41">
      <c r="A106">
        <v>2040</v>
      </c>
      <c r="B106">
        <v>2040</v>
      </c>
      <c r="C106">
        <v>123</v>
      </c>
      <c r="D106" t="s">
        <v>1347</v>
      </c>
      <c r="E106">
        <v>324</v>
      </c>
      <c r="F106" t="s">
        <v>1346</v>
      </c>
      <c r="G106" t="s">
        <v>1345</v>
      </c>
      <c r="H106">
        <v>-1</v>
      </c>
      <c r="I106" t="s">
        <v>1186</v>
      </c>
      <c r="J106">
        <v>-1</v>
      </c>
      <c r="K106" t="s">
        <v>1433</v>
      </c>
      <c r="L106" t="s">
        <v>1035</v>
      </c>
      <c r="M106" t="s">
        <v>1035</v>
      </c>
      <c r="N106" t="s">
        <v>1035</v>
      </c>
      <c r="O106">
        <v>-1</v>
      </c>
      <c r="P106" t="s">
        <v>1344</v>
      </c>
      <c r="Q106" t="s">
        <v>1343</v>
      </c>
      <c r="R106" t="s">
        <v>1182</v>
      </c>
      <c r="S106" t="s">
        <v>1342</v>
      </c>
      <c r="T106" t="s">
        <v>1342</v>
      </c>
      <c r="U106" s="19" t="s">
        <v>81</v>
      </c>
      <c r="V106" t="s">
        <v>1016</v>
      </c>
      <c r="W106">
        <v>115</v>
      </c>
      <c r="X106" t="s">
        <v>1341</v>
      </c>
      <c r="Y106">
        <v>101</v>
      </c>
      <c r="Z106" t="s">
        <v>1505</v>
      </c>
      <c r="AA106">
        <v>25</v>
      </c>
      <c r="AB106" t="s">
        <v>1504</v>
      </c>
      <c r="AC106">
        <v>105</v>
      </c>
      <c r="AD106" t="s">
        <v>1429</v>
      </c>
      <c r="AE106" t="s">
        <v>1340</v>
      </c>
      <c r="AF106" t="s">
        <v>1340</v>
      </c>
      <c r="AG106" t="s">
        <v>1502</v>
      </c>
      <c r="AH106" t="s">
        <v>1585</v>
      </c>
      <c r="AI106" t="str">
        <f t="shared" si="2"/>
        <v>h63_tag_counts</v>
      </c>
      <c r="AJ106" t="s">
        <v>2692</v>
      </c>
      <c r="AK106" t="s">
        <v>1339</v>
      </c>
      <c r="AL106" t="s">
        <v>2689</v>
      </c>
      <c r="AM106" t="s">
        <v>2679</v>
      </c>
      <c r="AN106" t="str">
        <f t="shared" si="3"/>
        <v>h63_mapping</v>
      </c>
      <c r="AO106" t="s">
        <v>2685</v>
      </c>
    </row>
    <row r="107" spans="1:41">
      <c r="A107">
        <v>2058</v>
      </c>
      <c r="B107">
        <v>2058</v>
      </c>
      <c r="C107">
        <v>25</v>
      </c>
      <c r="D107" t="s">
        <v>1279</v>
      </c>
      <c r="E107">
        <v>-1</v>
      </c>
      <c r="F107">
        <v>-1</v>
      </c>
      <c r="G107">
        <v>-1</v>
      </c>
      <c r="H107">
        <v>82</v>
      </c>
      <c r="I107" t="s">
        <v>1278</v>
      </c>
      <c r="J107">
        <v>-1</v>
      </c>
      <c r="K107" t="s">
        <v>1433</v>
      </c>
      <c r="L107" t="s">
        <v>1035</v>
      </c>
      <c r="M107" t="s">
        <v>1035</v>
      </c>
      <c r="N107" t="s">
        <v>1137</v>
      </c>
      <c r="O107">
        <v>49</v>
      </c>
      <c r="P107" t="s">
        <v>1270</v>
      </c>
      <c r="Q107" t="s">
        <v>1035</v>
      </c>
      <c r="R107" t="s">
        <v>1182</v>
      </c>
      <c r="S107" t="s">
        <v>1299</v>
      </c>
      <c r="T107" t="s">
        <v>1299</v>
      </c>
      <c r="U107" s="19" t="s">
        <v>191</v>
      </c>
      <c r="V107" t="s">
        <v>1016</v>
      </c>
      <c r="W107">
        <v>102</v>
      </c>
      <c r="X107" t="s">
        <v>1209</v>
      </c>
      <c r="Y107">
        <v>101</v>
      </c>
      <c r="Z107" t="s">
        <v>1505</v>
      </c>
      <c r="AA107">
        <v>25</v>
      </c>
      <c r="AB107" t="s">
        <v>1504</v>
      </c>
      <c r="AC107">
        <v>105</v>
      </c>
      <c r="AD107" t="s">
        <v>1429</v>
      </c>
      <c r="AE107" t="s">
        <v>1276</v>
      </c>
      <c r="AF107" t="s">
        <v>1276</v>
      </c>
      <c r="AG107" t="s">
        <v>1502</v>
      </c>
      <c r="AH107" t="s">
        <v>1585</v>
      </c>
      <c r="AI107" t="str">
        <f t="shared" si="2"/>
        <v>h59_tag_counts</v>
      </c>
      <c r="AJ107" t="s">
        <v>2692</v>
      </c>
      <c r="AK107" t="s">
        <v>1300</v>
      </c>
      <c r="AL107" t="s">
        <v>2689</v>
      </c>
      <c r="AM107" t="s">
        <v>2679</v>
      </c>
      <c r="AN107" t="str">
        <f t="shared" si="3"/>
        <v>h59_mapping</v>
      </c>
      <c r="AO107" t="s">
        <v>2685</v>
      </c>
    </row>
    <row r="108" spans="1:41">
      <c r="A108">
        <v>2058</v>
      </c>
      <c r="B108">
        <v>2058</v>
      </c>
      <c r="C108">
        <v>25</v>
      </c>
      <c r="D108" t="s">
        <v>1279</v>
      </c>
      <c r="E108">
        <v>-1</v>
      </c>
      <c r="F108">
        <v>-1</v>
      </c>
      <c r="G108">
        <v>-1</v>
      </c>
      <c r="H108">
        <v>82</v>
      </c>
      <c r="I108" t="s">
        <v>1278</v>
      </c>
      <c r="J108">
        <v>-1</v>
      </c>
      <c r="K108" t="s">
        <v>1433</v>
      </c>
      <c r="L108" t="s">
        <v>1035</v>
      </c>
      <c r="M108" t="s">
        <v>1035</v>
      </c>
      <c r="N108" t="s">
        <v>1137</v>
      </c>
      <c r="O108">
        <v>49</v>
      </c>
      <c r="P108" t="s">
        <v>1270</v>
      </c>
      <c r="Q108" t="s">
        <v>1035</v>
      </c>
      <c r="R108" t="s">
        <v>1182</v>
      </c>
      <c r="S108" t="s">
        <v>1299</v>
      </c>
      <c r="T108" t="s">
        <v>1299</v>
      </c>
      <c r="U108" s="19" t="s">
        <v>191</v>
      </c>
      <c r="V108" t="s">
        <v>1016</v>
      </c>
      <c r="W108">
        <v>102</v>
      </c>
      <c r="X108" t="s">
        <v>1209</v>
      </c>
      <c r="Y108">
        <v>101</v>
      </c>
      <c r="Z108" t="s">
        <v>1505</v>
      </c>
      <c r="AA108">
        <v>25</v>
      </c>
      <c r="AB108" t="s">
        <v>1504</v>
      </c>
      <c r="AC108">
        <v>105</v>
      </c>
      <c r="AD108" t="s">
        <v>1429</v>
      </c>
      <c r="AE108" t="s">
        <v>1268</v>
      </c>
      <c r="AF108" t="s">
        <v>1268</v>
      </c>
      <c r="AG108" t="s">
        <v>1502</v>
      </c>
      <c r="AH108" t="s">
        <v>1585</v>
      </c>
      <c r="AI108" t="str">
        <f t="shared" si="2"/>
        <v>h62_tag_counts</v>
      </c>
      <c r="AJ108" t="s">
        <v>2692</v>
      </c>
      <c r="AK108" t="s">
        <v>1035</v>
      </c>
      <c r="AL108" t="s">
        <v>2689</v>
      </c>
      <c r="AM108" t="s">
        <v>2679</v>
      </c>
      <c r="AN108" t="str">
        <f t="shared" si="3"/>
        <v>h62_mapping</v>
      </c>
      <c r="AO108" t="s">
        <v>2685</v>
      </c>
    </row>
    <row r="109" spans="1:41">
      <c r="A109">
        <v>2052</v>
      </c>
      <c r="B109">
        <v>2052</v>
      </c>
      <c r="C109">
        <v>106</v>
      </c>
      <c r="D109" t="s">
        <v>1274</v>
      </c>
      <c r="E109">
        <v>300</v>
      </c>
      <c r="F109" t="s">
        <v>1273</v>
      </c>
      <c r="G109" t="s">
        <v>1035</v>
      </c>
      <c r="H109">
        <v>84</v>
      </c>
      <c r="I109" t="s">
        <v>1272</v>
      </c>
      <c r="J109">
        <v>-1</v>
      </c>
      <c r="K109" t="s">
        <v>1433</v>
      </c>
      <c r="L109" t="s">
        <v>1035</v>
      </c>
      <c r="M109" t="s">
        <v>1035</v>
      </c>
      <c r="N109" t="s">
        <v>1137</v>
      </c>
      <c r="O109">
        <v>49</v>
      </c>
      <c r="P109" t="s">
        <v>1270</v>
      </c>
      <c r="Q109" t="s">
        <v>1035</v>
      </c>
      <c r="R109" t="s">
        <v>1182</v>
      </c>
      <c r="S109" t="s">
        <v>1136</v>
      </c>
      <c r="T109" t="s">
        <v>1136</v>
      </c>
      <c r="U109" s="19" t="s">
        <v>190</v>
      </c>
      <c r="V109" t="s">
        <v>1016</v>
      </c>
      <c r="W109">
        <v>106</v>
      </c>
      <c r="X109" t="s">
        <v>1135</v>
      </c>
      <c r="Y109">
        <v>101</v>
      </c>
      <c r="Z109" t="s">
        <v>1505</v>
      </c>
      <c r="AA109">
        <v>25</v>
      </c>
      <c r="AB109" t="s">
        <v>1504</v>
      </c>
      <c r="AC109">
        <v>105</v>
      </c>
      <c r="AD109" t="s">
        <v>1429</v>
      </c>
      <c r="AE109" t="s">
        <v>1276</v>
      </c>
      <c r="AF109" t="s">
        <v>1276</v>
      </c>
      <c r="AG109" t="s">
        <v>1502</v>
      </c>
      <c r="AH109" t="s">
        <v>1585</v>
      </c>
      <c r="AI109" t="str">
        <f t="shared" si="2"/>
        <v>h59_tag_counts</v>
      </c>
      <c r="AJ109" t="s">
        <v>2692</v>
      </c>
      <c r="AK109" t="s">
        <v>1138</v>
      </c>
      <c r="AL109" t="s">
        <v>2689</v>
      </c>
      <c r="AM109" t="s">
        <v>2679</v>
      </c>
      <c r="AN109" t="str">
        <f t="shared" si="3"/>
        <v>h59_mapping</v>
      </c>
      <c r="AO109" t="s">
        <v>2685</v>
      </c>
    </row>
    <row r="110" spans="1:41">
      <c r="A110">
        <v>2052</v>
      </c>
      <c r="B110">
        <v>2052</v>
      </c>
      <c r="C110">
        <v>106</v>
      </c>
      <c r="D110" t="s">
        <v>1274</v>
      </c>
      <c r="E110">
        <v>300</v>
      </c>
      <c r="F110" t="s">
        <v>1273</v>
      </c>
      <c r="G110" t="s">
        <v>1035</v>
      </c>
      <c r="H110">
        <v>84</v>
      </c>
      <c r="I110" t="s">
        <v>1272</v>
      </c>
      <c r="J110">
        <v>-1</v>
      </c>
      <c r="K110" t="s">
        <v>1433</v>
      </c>
      <c r="L110" t="s">
        <v>1035</v>
      </c>
      <c r="M110" t="s">
        <v>1035</v>
      </c>
      <c r="N110" t="s">
        <v>1137</v>
      </c>
      <c r="O110">
        <v>49</v>
      </c>
      <c r="P110" t="s">
        <v>1270</v>
      </c>
      <c r="Q110" t="s">
        <v>1035</v>
      </c>
      <c r="R110" t="s">
        <v>1182</v>
      </c>
      <c r="S110" t="s">
        <v>1136</v>
      </c>
      <c r="T110" t="s">
        <v>1136</v>
      </c>
      <c r="U110" s="19" t="s">
        <v>190</v>
      </c>
      <c r="V110" t="s">
        <v>1016</v>
      </c>
      <c r="W110">
        <v>106</v>
      </c>
      <c r="X110" t="s">
        <v>1135</v>
      </c>
      <c r="Y110">
        <v>101</v>
      </c>
      <c r="Z110" t="s">
        <v>1505</v>
      </c>
      <c r="AA110">
        <v>25</v>
      </c>
      <c r="AB110" t="s">
        <v>1504</v>
      </c>
      <c r="AC110">
        <v>105</v>
      </c>
      <c r="AD110" t="s">
        <v>1429</v>
      </c>
      <c r="AE110" t="s">
        <v>1268</v>
      </c>
      <c r="AF110" t="s">
        <v>1268</v>
      </c>
      <c r="AG110" t="s">
        <v>1502</v>
      </c>
      <c r="AH110" t="s">
        <v>1585</v>
      </c>
      <c r="AI110" t="str">
        <f t="shared" si="2"/>
        <v>h62_tag_counts</v>
      </c>
      <c r="AJ110" t="s">
        <v>2692</v>
      </c>
      <c r="AK110" t="s">
        <v>1035</v>
      </c>
      <c r="AL110" t="s">
        <v>2689</v>
      </c>
      <c r="AM110" t="s">
        <v>2679</v>
      </c>
      <c r="AN110" t="str">
        <f t="shared" si="3"/>
        <v>h62_mapping</v>
      </c>
      <c r="AO110" t="s">
        <v>2685</v>
      </c>
    </row>
    <row r="111" spans="1:41">
      <c r="A111">
        <v>2059</v>
      </c>
      <c r="B111">
        <v>2059</v>
      </c>
      <c r="C111">
        <v>25</v>
      </c>
      <c r="D111" t="s">
        <v>1279</v>
      </c>
      <c r="E111">
        <v>-1</v>
      </c>
      <c r="F111">
        <v>-1</v>
      </c>
      <c r="G111">
        <v>-1</v>
      </c>
      <c r="H111">
        <v>82</v>
      </c>
      <c r="I111" t="s">
        <v>1278</v>
      </c>
      <c r="J111">
        <v>-1</v>
      </c>
      <c r="K111" t="s">
        <v>1433</v>
      </c>
      <c r="L111" t="s">
        <v>1035</v>
      </c>
      <c r="M111" t="s">
        <v>1035</v>
      </c>
      <c r="N111" t="s">
        <v>1271</v>
      </c>
      <c r="O111">
        <v>49</v>
      </c>
      <c r="P111" t="s">
        <v>1270</v>
      </c>
      <c r="Q111" t="s">
        <v>1035</v>
      </c>
      <c r="R111" t="s">
        <v>1182</v>
      </c>
      <c r="S111" t="s">
        <v>1277</v>
      </c>
      <c r="T111" t="s">
        <v>1277</v>
      </c>
      <c r="U111" s="19" t="s">
        <v>189</v>
      </c>
      <c r="V111" t="s">
        <v>1016</v>
      </c>
      <c r="W111">
        <v>104</v>
      </c>
      <c r="X111" t="s">
        <v>1189</v>
      </c>
      <c r="Y111">
        <v>101</v>
      </c>
      <c r="Z111" t="s">
        <v>1505</v>
      </c>
      <c r="AA111">
        <v>25</v>
      </c>
      <c r="AB111" t="s">
        <v>1504</v>
      </c>
      <c r="AC111">
        <v>105</v>
      </c>
      <c r="AD111" t="s">
        <v>1429</v>
      </c>
      <c r="AE111" t="s">
        <v>1276</v>
      </c>
      <c r="AF111" t="s">
        <v>1276</v>
      </c>
      <c r="AG111" t="s">
        <v>1502</v>
      </c>
      <c r="AH111" t="s">
        <v>1585</v>
      </c>
      <c r="AI111" t="str">
        <f t="shared" si="2"/>
        <v>h59_tag_counts</v>
      </c>
      <c r="AJ111" t="s">
        <v>2692</v>
      </c>
      <c r="AK111" t="s">
        <v>1134</v>
      </c>
      <c r="AL111" t="s">
        <v>2689</v>
      </c>
      <c r="AM111" t="s">
        <v>2679</v>
      </c>
      <c r="AN111" t="str">
        <f t="shared" si="3"/>
        <v>h59_mapping</v>
      </c>
      <c r="AO111" t="s">
        <v>2685</v>
      </c>
    </row>
    <row r="112" spans="1:41">
      <c r="A112">
        <v>2059</v>
      </c>
      <c r="B112">
        <v>2059</v>
      </c>
      <c r="C112">
        <v>25</v>
      </c>
      <c r="D112" t="s">
        <v>1279</v>
      </c>
      <c r="E112">
        <v>-1</v>
      </c>
      <c r="F112">
        <v>-1</v>
      </c>
      <c r="G112">
        <v>-1</v>
      </c>
      <c r="H112">
        <v>82</v>
      </c>
      <c r="I112" t="s">
        <v>1278</v>
      </c>
      <c r="J112">
        <v>-1</v>
      </c>
      <c r="K112" t="s">
        <v>1433</v>
      </c>
      <c r="L112" t="s">
        <v>1035</v>
      </c>
      <c r="M112" t="s">
        <v>1035</v>
      </c>
      <c r="N112" t="s">
        <v>1271</v>
      </c>
      <c r="O112">
        <v>49</v>
      </c>
      <c r="P112" t="s">
        <v>1270</v>
      </c>
      <c r="Q112" t="s">
        <v>1035</v>
      </c>
      <c r="R112" t="s">
        <v>1182</v>
      </c>
      <c r="S112" t="s">
        <v>1277</v>
      </c>
      <c r="T112" t="s">
        <v>1277</v>
      </c>
      <c r="U112" s="19" t="s">
        <v>189</v>
      </c>
      <c r="V112" t="s">
        <v>1016</v>
      </c>
      <c r="W112">
        <v>104</v>
      </c>
      <c r="X112" t="s">
        <v>1189</v>
      </c>
      <c r="Y112">
        <v>101</v>
      </c>
      <c r="Z112" t="s">
        <v>1505</v>
      </c>
      <c r="AA112">
        <v>25</v>
      </c>
      <c r="AB112" t="s">
        <v>1504</v>
      </c>
      <c r="AC112">
        <v>105</v>
      </c>
      <c r="AD112" t="s">
        <v>1429</v>
      </c>
      <c r="AE112" t="s">
        <v>1268</v>
      </c>
      <c r="AF112" t="s">
        <v>1268</v>
      </c>
      <c r="AG112" t="s">
        <v>1502</v>
      </c>
      <c r="AH112" t="s">
        <v>1585</v>
      </c>
      <c r="AI112" t="str">
        <f t="shared" si="2"/>
        <v>h62_tag_counts</v>
      </c>
      <c r="AJ112" t="s">
        <v>2692</v>
      </c>
      <c r="AK112" t="s">
        <v>1035</v>
      </c>
      <c r="AL112" t="s">
        <v>2689</v>
      </c>
      <c r="AM112" t="s">
        <v>2679</v>
      </c>
      <c r="AN112" t="str">
        <f t="shared" si="3"/>
        <v>h62_mapping</v>
      </c>
      <c r="AO112" t="s">
        <v>2685</v>
      </c>
    </row>
    <row r="113" spans="1:41">
      <c r="A113">
        <v>2053</v>
      </c>
      <c r="B113">
        <v>2053</v>
      </c>
      <c r="C113">
        <v>106</v>
      </c>
      <c r="D113" t="s">
        <v>1274</v>
      </c>
      <c r="E113">
        <v>300</v>
      </c>
      <c r="F113" t="s">
        <v>1273</v>
      </c>
      <c r="G113" t="s">
        <v>1035</v>
      </c>
      <c r="H113">
        <v>84</v>
      </c>
      <c r="I113" t="s">
        <v>1272</v>
      </c>
      <c r="J113">
        <v>-1</v>
      </c>
      <c r="K113" t="s">
        <v>1433</v>
      </c>
      <c r="L113" t="s">
        <v>1035</v>
      </c>
      <c r="M113" t="s">
        <v>1035</v>
      </c>
      <c r="N113" t="s">
        <v>1271</v>
      </c>
      <c r="O113">
        <v>49</v>
      </c>
      <c r="P113" t="s">
        <v>1270</v>
      </c>
      <c r="Q113" t="s">
        <v>1035</v>
      </c>
      <c r="R113" t="s">
        <v>1182</v>
      </c>
      <c r="S113" t="s">
        <v>1269</v>
      </c>
      <c r="T113" t="s">
        <v>1269</v>
      </c>
      <c r="U113" s="19" t="s">
        <v>188</v>
      </c>
      <c r="V113" t="s">
        <v>1016</v>
      </c>
      <c r="W113">
        <v>108</v>
      </c>
      <c r="X113" t="s">
        <v>1427</v>
      </c>
      <c r="Y113">
        <v>101</v>
      </c>
      <c r="Z113" t="s">
        <v>1505</v>
      </c>
      <c r="AA113">
        <v>25</v>
      </c>
      <c r="AB113" t="s">
        <v>1504</v>
      </c>
      <c r="AC113">
        <v>105</v>
      </c>
      <c r="AD113" t="s">
        <v>1429</v>
      </c>
      <c r="AE113" t="s">
        <v>1276</v>
      </c>
      <c r="AF113" t="s">
        <v>1276</v>
      </c>
      <c r="AG113" t="s">
        <v>1502</v>
      </c>
      <c r="AH113" t="s">
        <v>1585</v>
      </c>
      <c r="AI113" t="str">
        <f t="shared" si="2"/>
        <v>h59_tag_counts</v>
      </c>
      <c r="AJ113" t="s">
        <v>2692</v>
      </c>
      <c r="AK113" t="s">
        <v>1275</v>
      </c>
      <c r="AL113" t="s">
        <v>2689</v>
      </c>
      <c r="AM113" t="s">
        <v>2679</v>
      </c>
      <c r="AN113" t="str">
        <f t="shared" si="3"/>
        <v>h59_mapping</v>
      </c>
      <c r="AO113" t="s">
        <v>2685</v>
      </c>
    </row>
    <row r="114" spans="1:41">
      <c r="A114">
        <v>2053</v>
      </c>
      <c r="B114">
        <v>2053</v>
      </c>
      <c r="C114">
        <v>106</v>
      </c>
      <c r="D114" t="s">
        <v>1274</v>
      </c>
      <c r="E114">
        <v>300</v>
      </c>
      <c r="F114" t="s">
        <v>1273</v>
      </c>
      <c r="G114" t="s">
        <v>1035</v>
      </c>
      <c r="H114">
        <v>84</v>
      </c>
      <c r="I114" t="s">
        <v>1272</v>
      </c>
      <c r="J114">
        <v>-1</v>
      </c>
      <c r="K114" t="s">
        <v>1433</v>
      </c>
      <c r="L114" t="s">
        <v>1035</v>
      </c>
      <c r="M114" t="s">
        <v>1035</v>
      </c>
      <c r="N114" t="s">
        <v>1271</v>
      </c>
      <c r="O114">
        <v>49</v>
      </c>
      <c r="P114" t="s">
        <v>1270</v>
      </c>
      <c r="Q114" t="s">
        <v>1035</v>
      </c>
      <c r="R114" t="s">
        <v>1182</v>
      </c>
      <c r="S114" t="s">
        <v>1269</v>
      </c>
      <c r="T114" t="s">
        <v>1269</v>
      </c>
      <c r="U114" s="19" t="s">
        <v>188</v>
      </c>
      <c r="V114" t="s">
        <v>1016</v>
      </c>
      <c r="W114">
        <v>108</v>
      </c>
      <c r="X114" t="s">
        <v>1427</v>
      </c>
      <c r="Y114">
        <v>101</v>
      </c>
      <c r="Z114" t="s">
        <v>1505</v>
      </c>
      <c r="AA114">
        <v>25</v>
      </c>
      <c r="AB114" t="s">
        <v>1504</v>
      </c>
      <c r="AC114">
        <v>105</v>
      </c>
      <c r="AD114" t="s">
        <v>1429</v>
      </c>
      <c r="AE114" t="s">
        <v>1268</v>
      </c>
      <c r="AF114" t="s">
        <v>1268</v>
      </c>
      <c r="AG114" t="s">
        <v>1502</v>
      </c>
      <c r="AH114" t="s">
        <v>1585</v>
      </c>
      <c r="AI114" t="str">
        <f t="shared" si="2"/>
        <v>h62_tag_counts</v>
      </c>
      <c r="AJ114" t="s">
        <v>2692</v>
      </c>
      <c r="AK114" t="s">
        <v>1035</v>
      </c>
      <c r="AL114" t="s">
        <v>2689</v>
      </c>
      <c r="AM114" t="s">
        <v>2679</v>
      </c>
      <c r="AN114" t="str">
        <f t="shared" si="3"/>
        <v>h62_mapping</v>
      </c>
      <c r="AO114" t="s">
        <v>2685</v>
      </c>
    </row>
    <row r="115" spans="1:41">
      <c r="A115">
        <v>2060</v>
      </c>
      <c r="B115">
        <v>2060</v>
      </c>
      <c r="C115">
        <v>114</v>
      </c>
      <c r="D115" t="s">
        <v>1446</v>
      </c>
      <c r="E115">
        <v>326</v>
      </c>
      <c r="F115" t="s">
        <v>1445</v>
      </c>
      <c r="G115" t="s">
        <v>1035</v>
      </c>
      <c r="H115">
        <v>90</v>
      </c>
      <c r="I115" t="s">
        <v>1284</v>
      </c>
      <c r="J115">
        <v>-1</v>
      </c>
      <c r="K115" t="s">
        <v>1433</v>
      </c>
      <c r="L115" t="s">
        <v>1035</v>
      </c>
      <c r="M115" t="s">
        <v>1035</v>
      </c>
      <c r="N115" t="s">
        <v>1035</v>
      </c>
      <c r="O115">
        <v>63</v>
      </c>
      <c r="P115" t="s">
        <v>1432</v>
      </c>
      <c r="Q115" t="s">
        <v>1283</v>
      </c>
      <c r="R115" t="s">
        <v>1182</v>
      </c>
      <c r="S115" t="s">
        <v>1590</v>
      </c>
      <c r="T115" t="s">
        <v>1590</v>
      </c>
      <c r="U115" s="19" t="s">
        <v>120</v>
      </c>
      <c r="V115" t="s">
        <v>1016</v>
      </c>
      <c r="W115">
        <v>101</v>
      </c>
      <c r="X115" t="s">
        <v>1188</v>
      </c>
      <c r="Y115">
        <v>101</v>
      </c>
      <c r="Z115" t="s">
        <v>1505</v>
      </c>
      <c r="AA115">
        <v>25</v>
      </c>
      <c r="AB115" t="s">
        <v>1504</v>
      </c>
      <c r="AC115">
        <v>105</v>
      </c>
      <c r="AD115" t="s">
        <v>1429</v>
      </c>
      <c r="AE115" t="s">
        <v>1589</v>
      </c>
      <c r="AF115" t="s">
        <v>1589</v>
      </c>
      <c r="AG115" t="s">
        <v>1502</v>
      </c>
      <c r="AH115" t="s">
        <v>1585</v>
      </c>
      <c r="AI115" t="str">
        <f t="shared" si="2"/>
        <v>h74_tag_counts</v>
      </c>
      <c r="AJ115" t="s">
        <v>2692</v>
      </c>
      <c r="AK115" t="s">
        <v>1588</v>
      </c>
      <c r="AL115" t="s">
        <v>2689</v>
      </c>
      <c r="AM115" t="s">
        <v>2679</v>
      </c>
      <c r="AN115" t="str">
        <f t="shared" si="3"/>
        <v>h74_mapping</v>
      </c>
      <c r="AO115" t="s">
        <v>2685</v>
      </c>
    </row>
    <row r="116" spans="1:41">
      <c r="A116">
        <v>2061</v>
      </c>
      <c r="B116">
        <v>2061</v>
      </c>
      <c r="C116">
        <v>114</v>
      </c>
      <c r="D116" t="s">
        <v>1587</v>
      </c>
      <c r="E116">
        <v>327</v>
      </c>
      <c r="F116" t="s">
        <v>1435</v>
      </c>
      <c r="G116" t="s">
        <v>1035</v>
      </c>
      <c r="H116">
        <v>97</v>
      </c>
      <c r="I116" t="s">
        <v>1434</v>
      </c>
      <c r="J116">
        <v>-1</v>
      </c>
      <c r="K116" t="s">
        <v>1433</v>
      </c>
      <c r="L116" t="s">
        <v>1035</v>
      </c>
      <c r="M116" t="s">
        <v>1035</v>
      </c>
      <c r="N116" t="s">
        <v>1035</v>
      </c>
      <c r="O116">
        <v>63</v>
      </c>
      <c r="P116" t="s">
        <v>1432</v>
      </c>
      <c r="Q116" t="s">
        <v>1431</v>
      </c>
      <c r="R116" t="s">
        <v>1182</v>
      </c>
      <c r="S116" t="s">
        <v>1430</v>
      </c>
      <c r="T116" t="s">
        <v>1430</v>
      </c>
      <c r="U116" s="19" t="s">
        <v>227</v>
      </c>
      <c r="V116" t="s">
        <v>1016</v>
      </c>
      <c r="W116">
        <v>102</v>
      </c>
      <c r="X116" t="s">
        <v>1209</v>
      </c>
      <c r="Y116">
        <v>101</v>
      </c>
      <c r="Z116" t="s">
        <v>1505</v>
      </c>
      <c r="AA116">
        <v>25</v>
      </c>
      <c r="AB116" t="s">
        <v>1504</v>
      </c>
      <c r="AC116">
        <v>105</v>
      </c>
      <c r="AD116" t="s">
        <v>1429</v>
      </c>
      <c r="AE116" t="s">
        <v>1428</v>
      </c>
      <c r="AF116" t="s">
        <v>1428</v>
      </c>
      <c r="AG116" t="s">
        <v>1502</v>
      </c>
      <c r="AH116" t="s">
        <v>1585</v>
      </c>
      <c r="AI116" t="str">
        <f t="shared" si="2"/>
        <v>h73_tag_counts</v>
      </c>
      <c r="AJ116" t="s">
        <v>2692</v>
      </c>
      <c r="AK116" t="s">
        <v>1584</v>
      </c>
      <c r="AL116" t="s">
        <v>2689</v>
      </c>
      <c r="AM116" t="s">
        <v>2679</v>
      </c>
      <c r="AN116" t="str">
        <f t="shared" si="3"/>
        <v>h73_mapping</v>
      </c>
      <c r="AO116" t="s">
        <v>2685</v>
      </c>
    </row>
    <row r="117" spans="1:41">
      <c r="A117">
        <v>2143</v>
      </c>
      <c r="B117">
        <v>2143</v>
      </c>
      <c r="C117">
        <v>237</v>
      </c>
      <c r="D117" t="s">
        <v>1033</v>
      </c>
      <c r="E117">
        <v>-1</v>
      </c>
      <c r="F117">
        <v>-1</v>
      </c>
      <c r="G117">
        <v>-1</v>
      </c>
      <c r="H117">
        <v>-1</v>
      </c>
      <c r="I117" t="s">
        <v>1186</v>
      </c>
      <c r="J117">
        <v>14</v>
      </c>
      <c r="K117" t="s">
        <v>1349</v>
      </c>
      <c r="L117" t="s">
        <v>1035</v>
      </c>
      <c r="M117" t="s">
        <v>1035</v>
      </c>
      <c r="N117" t="s">
        <v>1035</v>
      </c>
      <c r="O117">
        <v>6</v>
      </c>
      <c r="P117" t="s">
        <v>1051</v>
      </c>
      <c r="Q117" t="s">
        <v>260</v>
      </c>
      <c r="R117" t="s">
        <v>1182</v>
      </c>
      <c r="S117" t="s">
        <v>1348</v>
      </c>
      <c r="T117" t="s">
        <v>1348</v>
      </c>
      <c r="U117" s="19" t="s">
        <v>135</v>
      </c>
      <c r="V117" t="s">
        <v>1018</v>
      </c>
      <c r="W117">
        <v>101</v>
      </c>
      <c r="X117" t="s">
        <v>1188</v>
      </c>
      <c r="Y117">
        <v>101</v>
      </c>
      <c r="Z117" t="s">
        <v>1505</v>
      </c>
      <c r="AA117">
        <v>25</v>
      </c>
      <c r="AB117" t="s">
        <v>1504</v>
      </c>
      <c r="AC117">
        <v>99</v>
      </c>
      <c r="AD117" t="s">
        <v>1503</v>
      </c>
      <c r="AE117" t="s">
        <v>2523</v>
      </c>
      <c r="AF117" t="s">
        <v>2523</v>
      </c>
      <c r="AG117" t="s">
        <v>1502</v>
      </c>
      <c r="AH117">
        <v>454</v>
      </c>
      <c r="AI117" t="str">
        <f>CONCATENATE(LOWER(SUBSTITUTE(AE117,"-CA","")),"_tag_counts")</f>
        <v>h95ctrls_tag_counts</v>
      </c>
      <c r="AJ117" t="s">
        <v>2692</v>
      </c>
      <c r="AK117" t="s">
        <v>1187</v>
      </c>
      <c r="AL117" t="s">
        <v>2689</v>
      </c>
      <c r="AM117" t="s">
        <v>2679</v>
      </c>
      <c r="AN117" t="str">
        <f t="shared" si="3"/>
        <v>h95ctrls_mapping</v>
      </c>
      <c r="AO117" t="s">
        <v>2685</v>
      </c>
    </row>
    <row r="118" spans="1:41">
      <c r="A118">
        <v>2144</v>
      </c>
      <c r="B118">
        <v>2144</v>
      </c>
      <c r="C118">
        <v>237</v>
      </c>
      <c r="D118" t="s">
        <v>1033</v>
      </c>
      <c r="E118">
        <v>-1</v>
      </c>
      <c r="F118">
        <v>-1</v>
      </c>
      <c r="G118">
        <v>-1</v>
      </c>
      <c r="H118">
        <v>-1</v>
      </c>
      <c r="I118" t="s">
        <v>1186</v>
      </c>
      <c r="J118">
        <v>113</v>
      </c>
      <c r="K118" t="s">
        <v>1185</v>
      </c>
      <c r="L118" s="18">
        <v>35064</v>
      </c>
      <c r="M118" t="s">
        <v>1035</v>
      </c>
      <c r="N118" t="s">
        <v>1184</v>
      </c>
      <c r="O118">
        <v>6</v>
      </c>
      <c r="P118" t="s">
        <v>1051</v>
      </c>
      <c r="Q118" t="s">
        <v>1183</v>
      </c>
      <c r="R118" t="s">
        <v>1182</v>
      </c>
      <c r="S118" t="s">
        <v>1181</v>
      </c>
      <c r="T118" t="s">
        <v>1181</v>
      </c>
      <c r="U118" s="19" t="s">
        <v>136</v>
      </c>
      <c r="V118" t="s">
        <v>1018</v>
      </c>
      <c r="W118">
        <v>103</v>
      </c>
      <c r="X118" t="s">
        <v>1180</v>
      </c>
      <c r="Y118">
        <v>101</v>
      </c>
      <c r="Z118" t="s">
        <v>1505</v>
      </c>
      <c r="AA118">
        <v>25</v>
      </c>
      <c r="AB118" t="s">
        <v>1504</v>
      </c>
      <c r="AC118">
        <v>99</v>
      </c>
      <c r="AD118" t="s">
        <v>1503</v>
      </c>
      <c r="AE118" t="s">
        <v>2524</v>
      </c>
      <c r="AF118" t="s">
        <v>2524</v>
      </c>
      <c r="AG118" t="s">
        <v>1502</v>
      </c>
      <c r="AH118">
        <v>454</v>
      </c>
      <c r="AI118" t="str">
        <f>CONCATENATE(LOWER(SUBSTITUTE(AE118,"-CA","")),"_tag_counts")</f>
        <v>h96ctrls_tag_counts</v>
      </c>
      <c r="AJ118" t="s">
        <v>2692</v>
      </c>
      <c r="AK118" t="s">
        <v>1501</v>
      </c>
      <c r="AL118" t="s">
        <v>2689</v>
      </c>
      <c r="AM118" t="s">
        <v>2679</v>
      </c>
      <c r="AN118" t="str">
        <f t="shared" si="3"/>
        <v>h96ctrls_mapping</v>
      </c>
      <c r="AO118" t="s">
        <v>2685</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AS240"/>
  <sheetViews>
    <sheetView topLeftCell="AQ1" workbookViewId="0">
      <selection activeCell="AM111" sqref="AM111"/>
    </sheetView>
  </sheetViews>
  <sheetFormatPr baseColWidth="12" defaultRowHeight="17"/>
  <cols>
    <col min="1" max="1" width="9.5" bestFit="1" customWidth="1"/>
    <col min="2" max="2" width="21.375" bestFit="1" customWidth="1"/>
    <col min="3" max="3" width="17.375" bestFit="1" customWidth="1"/>
    <col min="4" max="4" width="19.875" bestFit="1" customWidth="1"/>
    <col min="5" max="5" width="17.625" bestFit="1" customWidth="1"/>
    <col min="6" max="6" width="19.375" bestFit="1" customWidth="1"/>
    <col min="7" max="7" width="20.625" bestFit="1" customWidth="1"/>
    <col min="8" max="8" width="23.125" bestFit="1" customWidth="1"/>
    <col min="9" max="9" width="28" bestFit="1" customWidth="1"/>
    <col min="10" max="10" width="19" bestFit="1" customWidth="1"/>
    <col min="11" max="11" width="22.25" bestFit="1" customWidth="1"/>
    <col min="12" max="12" width="19.875" bestFit="1" customWidth="1"/>
    <col min="13" max="13" width="22.25" bestFit="1" customWidth="1"/>
    <col min="14" max="14" width="19.75" bestFit="1" customWidth="1"/>
    <col min="15" max="15" width="69.75" bestFit="1" customWidth="1"/>
    <col min="16" max="16" width="24.25" bestFit="1" customWidth="1"/>
    <col min="17" max="17" width="16.5" bestFit="1" customWidth="1"/>
    <col min="18" max="18" width="70.375" bestFit="1" customWidth="1"/>
    <col min="19" max="19" width="22.125" bestFit="1" customWidth="1"/>
    <col min="20" max="20" width="29.5" bestFit="1" customWidth="1"/>
    <col min="21" max="21" width="51" bestFit="1" customWidth="1"/>
    <col min="22" max="22" width="13.375" bestFit="1" customWidth="1"/>
    <col min="23" max="23" width="9.75" bestFit="1" customWidth="1"/>
    <col min="24" max="24" width="18.125" bestFit="1" customWidth="1"/>
    <col min="25" max="25" width="62.875" style="19" customWidth="1"/>
    <col min="26" max="26" width="12" bestFit="1" customWidth="1"/>
    <col min="27" max="27" width="17.625" bestFit="1" customWidth="1"/>
    <col min="28" max="28" width="19.5" bestFit="1" customWidth="1"/>
    <col min="29" max="29" width="15.5" bestFit="1" customWidth="1"/>
    <col min="30" max="30" width="18" bestFit="1" customWidth="1"/>
    <col min="31" max="31" width="21.25" bestFit="1" customWidth="1"/>
    <col min="32" max="32" width="23.625" bestFit="1" customWidth="1"/>
    <col min="33" max="33" width="21.5" bestFit="1" customWidth="1"/>
    <col min="34" max="34" width="18" bestFit="1" customWidth="1"/>
    <col min="35" max="35" width="9.5" bestFit="1" customWidth="1"/>
    <col min="36" max="36" width="17.5" bestFit="1" customWidth="1"/>
    <col min="37" max="37" width="9.125" bestFit="1" customWidth="1"/>
    <col min="38" max="38" width="18.375" bestFit="1" customWidth="1"/>
    <col min="39" max="39" width="12.5" bestFit="1" customWidth="1"/>
    <col min="40" max="40" width="25.25" bestFit="1" customWidth="1"/>
    <col min="41" max="41" width="52.875" bestFit="1" customWidth="1"/>
    <col min="45" max="45" width="49.125" bestFit="1" customWidth="1"/>
  </cols>
  <sheetData>
    <row r="1" spans="1:45">
      <c r="A1" t="s">
        <v>1857</v>
      </c>
      <c r="B1" t="s">
        <v>1040</v>
      </c>
      <c r="C1" t="s">
        <v>1715</v>
      </c>
      <c r="D1" t="s">
        <v>1879</v>
      </c>
      <c r="E1" t="s">
        <v>1026</v>
      </c>
      <c r="F1" t="s">
        <v>1027</v>
      </c>
      <c r="G1" t="s">
        <v>1028</v>
      </c>
      <c r="H1" t="s">
        <v>1878</v>
      </c>
      <c r="I1" t="s">
        <v>1030</v>
      </c>
      <c r="J1" t="s">
        <v>1031</v>
      </c>
      <c r="K1" t="s">
        <v>1032</v>
      </c>
      <c r="L1" t="s">
        <v>2103</v>
      </c>
      <c r="M1" t="s">
        <v>2102</v>
      </c>
      <c r="N1" t="s">
        <v>1971</v>
      </c>
      <c r="O1" t="s">
        <v>1038</v>
      </c>
      <c r="P1" t="s">
        <v>1970</v>
      </c>
      <c r="Q1" t="s">
        <v>1969</v>
      </c>
      <c r="R1" t="s">
        <v>1321</v>
      </c>
      <c r="S1" t="s">
        <v>1320</v>
      </c>
      <c r="T1" t="s">
        <v>1047</v>
      </c>
      <c r="U1" t="s">
        <v>1049</v>
      </c>
      <c r="V1" t="s">
        <v>1858</v>
      </c>
      <c r="W1" t="s">
        <v>1316</v>
      </c>
      <c r="X1" t="s">
        <v>1315</v>
      </c>
      <c r="Y1" s="19" t="s">
        <v>2023</v>
      </c>
      <c r="Z1" t="s">
        <v>1859</v>
      </c>
      <c r="AA1" t="s">
        <v>1314</v>
      </c>
      <c r="AB1" t="s">
        <v>1319</v>
      </c>
      <c r="AC1" t="s">
        <v>1318</v>
      </c>
      <c r="AD1" t="s">
        <v>1331</v>
      </c>
      <c r="AE1" t="s">
        <v>1330</v>
      </c>
      <c r="AF1" t="s">
        <v>1329</v>
      </c>
      <c r="AG1" t="s">
        <v>1328</v>
      </c>
      <c r="AH1" t="s">
        <v>1327</v>
      </c>
      <c r="AI1" t="s">
        <v>1311</v>
      </c>
      <c r="AJ1" t="s">
        <v>1109</v>
      </c>
      <c r="AK1" t="s">
        <v>1688</v>
      </c>
      <c r="AL1" t="s">
        <v>1310</v>
      </c>
      <c r="AM1" t="s">
        <v>2682</v>
      </c>
      <c r="AN1" t="s">
        <v>1309</v>
      </c>
      <c r="AO1" t="s">
        <v>2683</v>
      </c>
      <c r="AP1" t="s">
        <v>2525</v>
      </c>
      <c r="AQ1" t="s">
        <v>2678</v>
      </c>
      <c r="AR1" t="s">
        <v>2690</v>
      </c>
      <c r="AS1" t="s">
        <v>2519</v>
      </c>
    </row>
    <row r="2" spans="1:45">
      <c r="A2">
        <v>389</v>
      </c>
      <c r="B2">
        <v>389</v>
      </c>
      <c r="C2">
        <v>1</v>
      </c>
      <c r="D2" t="s">
        <v>1696</v>
      </c>
      <c r="E2">
        <v>175</v>
      </c>
      <c r="F2" t="s">
        <v>1122</v>
      </c>
      <c r="G2">
        <v>18</v>
      </c>
      <c r="H2" t="s">
        <v>2101</v>
      </c>
      <c r="I2" t="s">
        <v>1345</v>
      </c>
      <c r="J2">
        <v>-1</v>
      </c>
      <c r="K2" t="s">
        <v>1186</v>
      </c>
      <c r="L2">
        <v>1</v>
      </c>
      <c r="M2" t="s">
        <v>1700</v>
      </c>
      <c r="N2">
        <v>-1</v>
      </c>
      <c r="O2" t="s">
        <v>1433</v>
      </c>
      <c r="P2" t="s">
        <v>1035</v>
      </c>
      <c r="Q2" t="s">
        <v>1035</v>
      </c>
      <c r="R2" t="s">
        <v>1035</v>
      </c>
      <c r="S2">
        <v>-1</v>
      </c>
      <c r="T2" t="s">
        <v>1344</v>
      </c>
      <c r="U2" t="s">
        <v>1035</v>
      </c>
      <c r="V2" t="s">
        <v>1182</v>
      </c>
      <c r="W2">
        <v>60</v>
      </c>
      <c r="X2">
        <v>60</v>
      </c>
      <c r="Y2" s="19" t="s">
        <v>2222</v>
      </c>
      <c r="Z2" t="s">
        <v>970</v>
      </c>
      <c r="AA2">
        <v>114</v>
      </c>
      <c r="AB2" t="s">
        <v>1512</v>
      </c>
      <c r="AC2">
        <v>1</v>
      </c>
      <c r="AD2" t="s">
        <v>1068</v>
      </c>
      <c r="AE2">
        <v>25</v>
      </c>
      <c r="AF2" t="s">
        <v>1504</v>
      </c>
      <c r="AG2">
        <v>104</v>
      </c>
      <c r="AH2" t="s">
        <v>1691</v>
      </c>
      <c r="AI2" t="s">
        <v>1217</v>
      </c>
      <c r="AJ2" t="s">
        <v>1217</v>
      </c>
      <c r="AK2" t="s">
        <v>1502</v>
      </c>
      <c r="AL2" t="s">
        <v>1585</v>
      </c>
      <c r="AM2" t="str">
        <f>CONCATENATE(LOWER(SUBSTITUTE(SUBSTITUTE(SUBSTITUTE(AI2,"-AA",""),"-BA",""),"-CA","")),"_tag_counts")</f>
        <v>093_tag_counts</v>
      </c>
      <c r="AN2" t="s">
        <v>2100</v>
      </c>
      <c r="AO2" t="s">
        <v>2684</v>
      </c>
      <c r="AP2" t="s">
        <v>2689</v>
      </c>
      <c r="AQ2" t="s">
        <v>2680</v>
      </c>
      <c r="AR2" t="str">
        <f>SUBSTITUTE(AM2,"_tag_counts","_mapping")</f>
        <v>093_mapping</v>
      </c>
      <c r="AS2" t="s">
        <v>2681</v>
      </c>
    </row>
    <row r="3" spans="1:45">
      <c r="A3">
        <v>850</v>
      </c>
      <c r="B3">
        <v>850</v>
      </c>
      <c r="C3">
        <v>1</v>
      </c>
      <c r="D3" t="s">
        <v>1696</v>
      </c>
      <c r="E3">
        <v>38</v>
      </c>
      <c r="F3" t="s">
        <v>1174</v>
      </c>
      <c r="G3">
        <v>114</v>
      </c>
      <c r="H3" t="s">
        <v>2235</v>
      </c>
      <c r="I3" t="s">
        <v>1035</v>
      </c>
      <c r="J3">
        <v>-1</v>
      </c>
      <c r="K3" t="s">
        <v>1186</v>
      </c>
      <c r="L3">
        <v>3</v>
      </c>
      <c r="M3" t="s">
        <v>1693</v>
      </c>
      <c r="N3">
        <v>-1</v>
      </c>
      <c r="O3" t="s">
        <v>1433</v>
      </c>
      <c r="P3" t="s">
        <v>1035</v>
      </c>
      <c r="Q3" t="s">
        <v>1035</v>
      </c>
      <c r="R3" t="s">
        <v>1035</v>
      </c>
      <c r="S3">
        <v>-1</v>
      </c>
      <c r="T3" t="s">
        <v>1344</v>
      </c>
      <c r="U3" t="s">
        <v>1035</v>
      </c>
      <c r="V3" t="s">
        <v>1182</v>
      </c>
      <c r="W3" t="s">
        <v>2234</v>
      </c>
      <c r="X3" t="s">
        <v>2234</v>
      </c>
      <c r="Y3" s="19" t="s">
        <v>2072</v>
      </c>
      <c r="Z3" t="s">
        <v>970</v>
      </c>
      <c r="AA3">
        <v>100</v>
      </c>
      <c r="AB3" t="s">
        <v>1062</v>
      </c>
      <c r="AC3">
        <v>1</v>
      </c>
      <c r="AD3" t="s">
        <v>1068</v>
      </c>
      <c r="AE3">
        <v>25</v>
      </c>
      <c r="AF3" t="s">
        <v>1504</v>
      </c>
      <c r="AG3">
        <v>104</v>
      </c>
      <c r="AH3" t="s">
        <v>1691</v>
      </c>
      <c r="AI3" t="s">
        <v>2099</v>
      </c>
      <c r="AJ3" t="s">
        <v>2099</v>
      </c>
      <c r="AK3" t="s">
        <v>1502</v>
      </c>
      <c r="AL3" t="s">
        <v>1585</v>
      </c>
      <c r="AM3" t="str">
        <f t="shared" ref="AM3:AM66" si="0">CONCATENATE(LOWER(SUBSTITUTE(SUBSTITUTE(SUBSTITUTE(AI3,"-AA",""),"-BA",""),"-CA","")),"_tag_counts")</f>
        <v>003_tag_counts</v>
      </c>
      <c r="AN3" t="s">
        <v>2098</v>
      </c>
      <c r="AO3" t="s">
        <v>2684</v>
      </c>
      <c r="AP3" t="s">
        <v>2689</v>
      </c>
      <c r="AQ3" t="s">
        <v>2680</v>
      </c>
      <c r="AR3" t="str">
        <f t="shared" ref="AR3:AR18" si="1">SUBSTITUTE(AM3,"_tag_counts","_mapping")</f>
        <v>003_mapping</v>
      </c>
      <c r="AS3" t="s">
        <v>2681</v>
      </c>
    </row>
    <row r="4" spans="1:45">
      <c r="A4">
        <v>850</v>
      </c>
      <c r="B4">
        <v>850</v>
      </c>
      <c r="C4">
        <v>1</v>
      </c>
      <c r="D4" t="s">
        <v>1696</v>
      </c>
      <c r="E4">
        <v>38</v>
      </c>
      <c r="F4" t="s">
        <v>1174</v>
      </c>
      <c r="G4">
        <v>114</v>
      </c>
      <c r="H4" t="s">
        <v>2235</v>
      </c>
      <c r="I4" t="s">
        <v>1035</v>
      </c>
      <c r="J4">
        <v>-1</v>
      </c>
      <c r="K4" t="s">
        <v>1186</v>
      </c>
      <c r="L4">
        <v>3</v>
      </c>
      <c r="M4" t="s">
        <v>1693</v>
      </c>
      <c r="N4">
        <v>-1</v>
      </c>
      <c r="O4" t="s">
        <v>1433</v>
      </c>
      <c r="P4" t="s">
        <v>1035</v>
      </c>
      <c r="Q4" t="s">
        <v>1035</v>
      </c>
      <c r="R4" t="s">
        <v>1035</v>
      </c>
      <c r="S4">
        <v>-1</v>
      </c>
      <c r="T4" t="s">
        <v>1344</v>
      </c>
      <c r="U4" t="s">
        <v>1035</v>
      </c>
      <c r="V4" t="s">
        <v>1182</v>
      </c>
      <c r="W4" t="s">
        <v>2234</v>
      </c>
      <c r="X4" t="s">
        <v>2234</v>
      </c>
      <c r="Y4" s="19" t="s">
        <v>2072</v>
      </c>
      <c r="Z4" t="s">
        <v>970</v>
      </c>
      <c r="AA4">
        <v>100</v>
      </c>
      <c r="AB4" t="s">
        <v>1062</v>
      </c>
      <c r="AC4">
        <v>1</v>
      </c>
      <c r="AD4" t="s">
        <v>1068</v>
      </c>
      <c r="AE4">
        <v>25</v>
      </c>
      <c r="AF4" t="s">
        <v>1504</v>
      </c>
      <c r="AG4">
        <v>104</v>
      </c>
      <c r="AH4" t="s">
        <v>1691</v>
      </c>
      <c r="AI4" t="s">
        <v>2233</v>
      </c>
      <c r="AJ4" t="s">
        <v>2233</v>
      </c>
      <c r="AK4" t="s">
        <v>1502</v>
      </c>
      <c r="AL4" t="s">
        <v>1585</v>
      </c>
      <c r="AM4" t="str">
        <f t="shared" si="0"/>
        <v>004_tag_counts</v>
      </c>
      <c r="AN4" t="s">
        <v>1035</v>
      </c>
      <c r="AO4" t="s">
        <v>2684</v>
      </c>
      <c r="AP4" t="s">
        <v>2689</v>
      </c>
      <c r="AQ4" t="s">
        <v>2680</v>
      </c>
      <c r="AR4" t="str">
        <f t="shared" si="1"/>
        <v>004_mapping</v>
      </c>
      <c r="AS4" t="s">
        <v>2681</v>
      </c>
    </row>
    <row r="5" spans="1:45">
      <c r="A5">
        <v>13</v>
      </c>
      <c r="B5">
        <v>13</v>
      </c>
      <c r="C5">
        <v>1</v>
      </c>
      <c r="D5" t="s">
        <v>1696</v>
      </c>
      <c r="E5">
        <v>91</v>
      </c>
      <c r="F5" t="s">
        <v>1695</v>
      </c>
      <c r="G5">
        <v>201</v>
      </c>
      <c r="H5" t="s">
        <v>1701</v>
      </c>
      <c r="I5" t="s">
        <v>1035</v>
      </c>
      <c r="J5">
        <v>-1</v>
      </c>
      <c r="K5" t="s">
        <v>1186</v>
      </c>
      <c r="L5">
        <v>1</v>
      </c>
      <c r="M5" t="s">
        <v>1700</v>
      </c>
      <c r="N5">
        <v>-1</v>
      </c>
      <c r="O5" t="s">
        <v>1433</v>
      </c>
      <c r="P5" t="s">
        <v>1035</v>
      </c>
      <c r="Q5" t="s">
        <v>1035</v>
      </c>
      <c r="R5" t="s">
        <v>1035</v>
      </c>
      <c r="S5">
        <v>-1</v>
      </c>
      <c r="T5" t="s">
        <v>1344</v>
      </c>
      <c r="U5" t="s">
        <v>1035</v>
      </c>
      <c r="V5" t="s">
        <v>1182</v>
      </c>
      <c r="W5" t="s">
        <v>1657</v>
      </c>
      <c r="X5" t="s">
        <v>1657</v>
      </c>
      <c r="Y5" s="19" t="s">
        <v>2223</v>
      </c>
      <c r="Z5" t="s">
        <v>1016</v>
      </c>
      <c r="AA5">
        <v>104</v>
      </c>
      <c r="AB5" t="s">
        <v>1189</v>
      </c>
      <c r="AC5">
        <v>1</v>
      </c>
      <c r="AD5" t="s">
        <v>1068</v>
      </c>
      <c r="AE5">
        <v>25</v>
      </c>
      <c r="AF5" t="s">
        <v>1504</v>
      </c>
      <c r="AG5">
        <v>105</v>
      </c>
      <c r="AH5" t="s">
        <v>1429</v>
      </c>
      <c r="AI5" t="s">
        <v>2232</v>
      </c>
      <c r="AJ5" t="s">
        <v>2232</v>
      </c>
      <c r="AK5" t="s">
        <v>1502</v>
      </c>
      <c r="AL5" t="s">
        <v>1585</v>
      </c>
      <c r="AM5" t="str">
        <f t="shared" si="0"/>
        <v>137_tag_counts</v>
      </c>
      <c r="AN5" t="s">
        <v>2231</v>
      </c>
      <c r="AO5" t="s">
        <v>2684</v>
      </c>
      <c r="AP5" t="s">
        <v>2689</v>
      </c>
      <c r="AQ5" t="s">
        <v>2680</v>
      </c>
      <c r="AR5" t="str">
        <f t="shared" si="1"/>
        <v>137_mapping</v>
      </c>
      <c r="AS5" t="s">
        <v>2681</v>
      </c>
    </row>
    <row r="6" spans="1:45">
      <c r="A6">
        <v>13</v>
      </c>
      <c r="B6">
        <v>13</v>
      </c>
      <c r="C6">
        <v>1</v>
      </c>
      <c r="D6" t="s">
        <v>1696</v>
      </c>
      <c r="E6">
        <v>91</v>
      </c>
      <c r="F6" t="s">
        <v>1695</v>
      </c>
      <c r="G6">
        <v>201</v>
      </c>
      <c r="H6" t="s">
        <v>1701</v>
      </c>
      <c r="I6" t="s">
        <v>1035</v>
      </c>
      <c r="J6">
        <v>-1</v>
      </c>
      <c r="K6" t="s">
        <v>1186</v>
      </c>
      <c r="L6">
        <v>1</v>
      </c>
      <c r="M6" t="s">
        <v>1700</v>
      </c>
      <c r="N6">
        <v>-1</v>
      </c>
      <c r="O6" t="s">
        <v>1433</v>
      </c>
      <c r="P6" t="s">
        <v>1035</v>
      </c>
      <c r="Q6" t="s">
        <v>1035</v>
      </c>
      <c r="R6" t="s">
        <v>1035</v>
      </c>
      <c r="S6">
        <v>-1</v>
      </c>
      <c r="T6" t="s">
        <v>1344</v>
      </c>
      <c r="U6" t="s">
        <v>1035</v>
      </c>
      <c r="V6" t="s">
        <v>1182</v>
      </c>
      <c r="W6" t="s">
        <v>1657</v>
      </c>
      <c r="X6" t="s">
        <v>1657</v>
      </c>
      <c r="Y6" s="19" t="s">
        <v>2223</v>
      </c>
      <c r="Z6" t="s">
        <v>1020</v>
      </c>
      <c r="AA6">
        <v>104</v>
      </c>
      <c r="AB6" t="s">
        <v>1189</v>
      </c>
      <c r="AC6">
        <v>1</v>
      </c>
      <c r="AD6" t="s">
        <v>1068</v>
      </c>
      <c r="AE6">
        <v>25</v>
      </c>
      <c r="AF6" t="s">
        <v>1504</v>
      </c>
      <c r="AG6">
        <v>99</v>
      </c>
      <c r="AH6" t="s">
        <v>1503</v>
      </c>
      <c r="AI6" t="s">
        <v>2230</v>
      </c>
      <c r="AJ6" t="s">
        <v>2230</v>
      </c>
      <c r="AK6" t="s">
        <v>1502</v>
      </c>
      <c r="AL6">
        <v>454</v>
      </c>
      <c r="AM6" t="str">
        <f t="shared" si="0"/>
        <v>139_tag_counts</v>
      </c>
      <c r="AN6" t="s">
        <v>2229</v>
      </c>
      <c r="AO6" t="s">
        <v>2684</v>
      </c>
      <c r="AP6" t="s">
        <v>2689</v>
      </c>
      <c r="AQ6" t="s">
        <v>2680</v>
      </c>
      <c r="AR6" t="str">
        <f t="shared" si="1"/>
        <v>139_mapping</v>
      </c>
      <c r="AS6" t="s">
        <v>2681</v>
      </c>
    </row>
    <row r="7" spans="1:45">
      <c r="A7">
        <v>13</v>
      </c>
      <c r="B7">
        <v>13</v>
      </c>
      <c r="C7">
        <v>1</v>
      </c>
      <c r="D7" t="s">
        <v>1696</v>
      </c>
      <c r="E7">
        <v>91</v>
      </c>
      <c r="F7" t="s">
        <v>1695</v>
      </c>
      <c r="G7">
        <v>201</v>
      </c>
      <c r="H7" t="s">
        <v>1701</v>
      </c>
      <c r="I7" t="s">
        <v>1035</v>
      </c>
      <c r="J7">
        <v>-1</v>
      </c>
      <c r="K7" t="s">
        <v>1186</v>
      </c>
      <c r="L7">
        <v>1</v>
      </c>
      <c r="M7" t="s">
        <v>1700</v>
      </c>
      <c r="N7">
        <v>-1</v>
      </c>
      <c r="O7" t="s">
        <v>1433</v>
      </c>
      <c r="P7" t="s">
        <v>1035</v>
      </c>
      <c r="Q7" t="s">
        <v>1035</v>
      </c>
      <c r="R7" t="s">
        <v>1035</v>
      </c>
      <c r="S7">
        <v>-1</v>
      </c>
      <c r="T7" t="s">
        <v>1344</v>
      </c>
      <c r="U7" t="s">
        <v>1035</v>
      </c>
      <c r="V7" t="s">
        <v>1182</v>
      </c>
      <c r="W7" t="s">
        <v>1657</v>
      </c>
      <c r="X7" t="s">
        <v>1657</v>
      </c>
      <c r="Y7" s="19" t="s">
        <v>2223</v>
      </c>
      <c r="Z7" t="s">
        <v>1016</v>
      </c>
      <c r="AA7">
        <v>103</v>
      </c>
      <c r="AB7" t="s">
        <v>1180</v>
      </c>
      <c r="AC7">
        <v>101</v>
      </c>
      <c r="AD7" t="s">
        <v>1505</v>
      </c>
      <c r="AE7">
        <v>25</v>
      </c>
      <c r="AF7" t="s">
        <v>1504</v>
      </c>
      <c r="AG7">
        <v>105</v>
      </c>
      <c r="AH7" t="s">
        <v>1429</v>
      </c>
      <c r="AI7" t="s">
        <v>2228</v>
      </c>
      <c r="AJ7" t="s">
        <v>2228</v>
      </c>
      <c r="AK7" t="s">
        <v>1502</v>
      </c>
      <c r="AL7" t="s">
        <v>1585</v>
      </c>
      <c r="AM7" t="str">
        <f t="shared" si="0"/>
        <v>136_tag_counts</v>
      </c>
      <c r="AN7" t="s">
        <v>2227</v>
      </c>
      <c r="AO7" t="s">
        <v>2684</v>
      </c>
      <c r="AP7" t="s">
        <v>2689</v>
      </c>
      <c r="AQ7" t="s">
        <v>2680</v>
      </c>
      <c r="AR7" t="str">
        <f t="shared" si="1"/>
        <v>136_mapping</v>
      </c>
      <c r="AS7" t="s">
        <v>2681</v>
      </c>
    </row>
    <row r="8" spans="1:45">
      <c r="A8">
        <v>13</v>
      </c>
      <c r="B8">
        <v>13</v>
      </c>
      <c r="C8">
        <v>1</v>
      </c>
      <c r="D8" t="s">
        <v>1696</v>
      </c>
      <c r="E8">
        <v>91</v>
      </c>
      <c r="F8" t="s">
        <v>1695</v>
      </c>
      <c r="G8">
        <v>201</v>
      </c>
      <c r="H8" t="s">
        <v>1701</v>
      </c>
      <c r="I8" t="s">
        <v>1035</v>
      </c>
      <c r="J8">
        <v>-1</v>
      </c>
      <c r="K8" t="s">
        <v>1186</v>
      </c>
      <c r="L8">
        <v>1</v>
      </c>
      <c r="M8" t="s">
        <v>1700</v>
      </c>
      <c r="N8">
        <v>-1</v>
      </c>
      <c r="O8" t="s">
        <v>1433</v>
      </c>
      <c r="P8" t="s">
        <v>1035</v>
      </c>
      <c r="Q8" t="s">
        <v>1035</v>
      </c>
      <c r="R8" t="s">
        <v>1035</v>
      </c>
      <c r="S8">
        <v>-1</v>
      </c>
      <c r="T8" t="s">
        <v>1344</v>
      </c>
      <c r="U8" t="s">
        <v>1035</v>
      </c>
      <c r="V8" t="s">
        <v>1182</v>
      </c>
      <c r="W8" t="s">
        <v>1657</v>
      </c>
      <c r="X8" t="s">
        <v>1657</v>
      </c>
      <c r="Y8" s="19" t="s">
        <v>2223</v>
      </c>
      <c r="Z8" t="s">
        <v>1020</v>
      </c>
      <c r="AA8">
        <v>103</v>
      </c>
      <c r="AB8" t="s">
        <v>1180</v>
      </c>
      <c r="AC8">
        <v>101</v>
      </c>
      <c r="AD8" t="s">
        <v>1505</v>
      </c>
      <c r="AE8">
        <v>25</v>
      </c>
      <c r="AF8" t="s">
        <v>1504</v>
      </c>
      <c r="AG8">
        <v>99</v>
      </c>
      <c r="AH8" t="s">
        <v>1503</v>
      </c>
      <c r="AI8" t="s">
        <v>2226</v>
      </c>
      <c r="AJ8" t="s">
        <v>2226</v>
      </c>
      <c r="AK8" t="s">
        <v>1502</v>
      </c>
      <c r="AL8">
        <v>454</v>
      </c>
      <c r="AM8" t="str">
        <f t="shared" si="0"/>
        <v>138_tag_counts</v>
      </c>
      <c r="AN8" t="s">
        <v>2225</v>
      </c>
      <c r="AO8" t="s">
        <v>2684</v>
      </c>
      <c r="AP8" t="s">
        <v>2689</v>
      </c>
      <c r="AQ8" t="s">
        <v>2680</v>
      </c>
      <c r="AR8" t="str">
        <f t="shared" si="1"/>
        <v>138_mapping</v>
      </c>
      <c r="AS8" t="s">
        <v>2681</v>
      </c>
    </row>
    <row r="9" spans="1:45">
      <c r="A9">
        <v>13</v>
      </c>
      <c r="B9">
        <v>13</v>
      </c>
      <c r="C9">
        <v>1</v>
      </c>
      <c r="D9" t="s">
        <v>1696</v>
      </c>
      <c r="E9">
        <v>91</v>
      </c>
      <c r="F9" t="s">
        <v>1695</v>
      </c>
      <c r="G9">
        <v>201</v>
      </c>
      <c r="H9" t="s">
        <v>1701</v>
      </c>
      <c r="I9" t="s">
        <v>1035</v>
      </c>
      <c r="J9">
        <v>-1</v>
      </c>
      <c r="K9" t="s">
        <v>1186</v>
      </c>
      <c r="L9">
        <v>1</v>
      </c>
      <c r="M9" t="s">
        <v>1700</v>
      </c>
      <c r="N9">
        <v>-1</v>
      </c>
      <c r="O9" t="s">
        <v>1433</v>
      </c>
      <c r="P9" t="s">
        <v>1035</v>
      </c>
      <c r="Q9" t="s">
        <v>1035</v>
      </c>
      <c r="R9" t="s">
        <v>1035</v>
      </c>
      <c r="S9">
        <v>-1</v>
      </c>
      <c r="T9" t="s">
        <v>1344</v>
      </c>
      <c r="U9" t="s">
        <v>1035</v>
      </c>
      <c r="V9" t="s">
        <v>1182</v>
      </c>
      <c r="W9" t="s">
        <v>1657</v>
      </c>
      <c r="X9" t="s">
        <v>1657</v>
      </c>
      <c r="Y9" s="19" t="s">
        <v>2223</v>
      </c>
      <c r="Z9" t="s">
        <v>1020</v>
      </c>
      <c r="AA9">
        <v>103</v>
      </c>
      <c r="AB9" t="s">
        <v>1180</v>
      </c>
      <c r="AC9">
        <v>101</v>
      </c>
      <c r="AD9" t="s">
        <v>1505</v>
      </c>
      <c r="AE9">
        <v>25</v>
      </c>
      <c r="AF9" t="s">
        <v>1504</v>
      </c>
      <c r="AG9">
        <v>99</v>
      </c>
      <c r="AH9" t="s">
        <v>1503</v>
      </c>
      <c r="AI9" t="s">
        <v>2089</v>
      </c>
      <c r="AJ9" t="s">
        <v>2089</v>
      </c>
      <c r="AK9" t="s">
        <v>1502</v>
      </c>
      <c r="AL9">
        <v>454</v>
      </c>
      <c r="AM9" t="str">
        <f t="shared" si="0"/>
        <v>140_tag_counts</v>
      </c>
      <c r="AN9" t="s">
        <v>1035</v>
      </c>
      <c r="AO9" t="s">
        <v>2684</v>
      </c>
      <c r="AP9" t="s">
        <v>2689</v>
      </c>
      <c r="AQ9" t="s">
        <v>2680</v>
      </c>
      <c r="AR9" t="str">
        <f t="shared" si="1"/>
        <v>140_mapping</v>
      </c>
      <c r="AS9" t="s">
        <v>2681</v>
      </c>
    </row>
    <row r="10" spans="1:45">
      <c r="A10">
        <v>13</v>
      </c>
      <c r="B10">
        <v>13</v>
      </c>
      <c r="C10">
        <v>1</v>
      </c>
      <c r="D10" t="s">
        <v>1696</v>
      </c>
      <c r="E10">
        <v>91</v>
      </c>
      <c r="F10" t="s">
        <v>1695</v>
      </c>
      <c r="G10">
        <v>201</v>
      </c>
      <c r="H10" t="s">
        <v>1701</v>
      </c>
      <c r="I10" t="s">
        <v>1035</v>
      </c>
      <c r="J10">
        <v>-1</v>
      </c>
      <c r="K10" t="s">
        <v>1186</v>
      </c>
      <c r="L10">
        <v>1</v>
      </c>
      <c r="M10" t="s">
        <v>1700</v>
      </c>
      <c r="N10">
        <v>-1</v>
      </c>
      <c r="O10" t="s">
        <v>1433</v>
      </c>
      <c r="P10" t="s">
        <v>1035</v>
      </c>
      <c r="Q10" t="s">
        <v>1035</v>
      </c>
      <c r="R10" t="s">
        <v>1035</v>
      </c>
      <c r="S10">
        <v>-1</v>
      </c>
      <c r="T10" t="s">
        <v>1344</v>
      </c>
      <c r="U10" t="s">
        <v>1035</v>
      </c>
      <c r="V10" t="s">
        <v>1182</v>
      </c>
      <c r="W10" t="s">
        <v>1657</v>
      </c>
      <c r="X10" t="s">
        <v>1657</v>
      </c>
      <c r="Y10" s="19" t="s">
        <v>2223</v>
      </c>
      <c r="Z10" t="s">
        <v>1020</v>
      </c>
      <c r="AA10">
        <v>103</v>
      </c>
      <c r="AB10" t="s">
        <v>1180</v>
      </c>
      <c r="AC10">
        <v>101</v>
      </c>
      <c r="AD10" t="s">
        <v>1505</v>
      </c>
      <c r="AE10">
        <v>25</v>
      </c>
      <c r="AF10" t="s">
        <v>1504</v>
      </c>
      <c r="AG10">
        <v>99</v>
      </c>
      <c r="AH10" t="s">
        <v>1503</v>
      </c>
      <c r="AI10" t="s">
        <v>1844</v>
      </c>
      <c r="AJ10" t="s">
        <v>1844</v>
      </c>
      <c r="AK10" t="s">
        <v>1502</v>
      </c>
      <c r="AL10">
        <v>454</v>
      </c>
      <c r="AM10" t="str">
        <f t="shared" si="0"/>
        <v>141_tag_counts</v>
      </c>
      <c r="AN10" t="s">
        <v>1035</v>
      </c>
      <c r="AO10" t="s">
        <v>2684</v>
      </c>
      <c r="AP10" t="s">
        <v>2689</v>
      </c>
      <c r="AQ10" t="s">
        <v>2680</v>
      </c>
      <c r="AR10" t="str">
        <f t="shared" si="1"/>
        <v>141_mapping</v>
      </c>
      <c r="AS10" t="s">
        <v>2681</v>
      </c>
    </row>
    <row r="11" spans="1:45">
      <c r="A11">
        <v>13</v>
      </c>
      <c r="B11">
        <v>13</v>
      </c>
      <c r="C11">
        <v>1</v>
      </c>
      <c r="D11" t="s">
        <v>1696</v>
      </c>
      <c r="E11">
        <v>91</v>
      </c>
      <c r="F11" t="s">
        <v>1695</v>
      </c>
      <c r="G11">
        <v>201</v>
      </c>
      <c r="H11" t="s">
        <v>1701</v>
      </c>
      <c r="I11" t="s">
        <v>1035</v>
      </c>
      <c r="J11">
        <v>-1</v>
      </c>
      <c r="K11" t="s">
        <v>1186</v>
      </c>
      <c r="L11">
        <v>1</v>
      </c>
      <c r="M11" t="s">
        <v>1700</v>
      </c>
      <c r="N11">
        <v>-1</v>
      </c>
      <c r="O11" t="s">
        <v>1433</v>
      </c>
      <c r="P11" t="s">
        <v>1035</v>
      </c>
      <c r="Q11" t="s">
        <v>1035</v>
      </c>
      <c r="R11" t="s">
        <v>1035</v>
      </c>
      <c r="S11">
        <v>-1</v>
      </c>
      <c r="T11" t="s">
        <v>1344</v>
      </c>
      <c r="U11" t="s">
        <v>1035</v>
      </c>
      <c r="V11" t="s">
        <v>1182</v>
      </c>
      <c r="W11" t="s">
        <v>1657</v>
      </c>
      <c r="X11" t="s">
        <v>1657</v>
      </c>
      <c r="Y11" s="19" t="s">
        <v>2223</v>
      </c>
      <c r="Z11" t="s">
        <v>1020</v>
      </c>
      <c r="AA11">
        <v>103</v>
      </c>
      <c r="AB11" t="s">
        <v>1180</v>
      </c>
      <c r="AC11">
        <v>101</v>
      </c>
      <c r="AD11" t="s">
        <v>1505</v>
      </c>
      <c r="AE11">
        <v>25</v>
      </c>
      <c r="AF11" t="s">
        <v>1504</v>
      </c>
      <c r="AG11">
        <v>99</v>
      </c>
      <c r="AH11" t="s">
        <v>1503</v>
      </c>
      <c r="AI11" t="s">
        <v>1843</v>
      </c>
      <c r="AJ11" t="s">
        <v>1843</v>
      </c>
      <c r="AK11" t="s">
        <v>1502</v>
      </c>
      <c r="AL11">
        <v>454</v>
      </c>
      <c r="AM11" t="str">
        <f t="shared" si="0"/>
        <v>142_tag_counts</v>
      </c>
      <c r="AN11" t="s">
        <v>1035</v>
      </c>
      <c r="AO11" t="s">
        <v>2684</v>
      </c>
      <c r="AP11" t="s">
        <v>2689</v>
      </c>
      <c r="AQ11" t="s">
        <v>2680</v>
      </c>
      <c r="AR11" t="str">
        <f t="shared" si="1"/>
        <v>142_mapping</v>
      </c>
      <c r="AS11" t="s">
        <v>2681</v>
      </c>
    </row>
    <row r="12" spans="1:45">
      <c r="A12">
        <v>13</v>
      </c>
      <c r="B12">
        <v>13</v>
      </c>
      <c r="C12">
        <v>1</v>
      </c>
      <c r="D12" t="s">
        <v>1696</v>
      </c>
      <c r="E12">
        <v>91</v>
      </c>
      <c r="F12" t="s">
        <v>1695</v>
      </c>
      <c r="G12">
        <v>201</v>
      </c>
      <c r="H12" t="s">
        <v>1701</v>
      </c>
      <c r="I12" t="s">
        <v>1035</v>
      </c>
      <c r="J12">
        <v>-1</v>
      </c>
      <c r="K12" t="s">
        <v>1186</v>
      </c>
      <c r="L12">
        <v>1</v>
      </c>
      <c r="M12" t="s">
        <v>1700</v>
      </c>
      <c r="N12">
        <v>-1</v>
      </c>
      <c r="O12" t="s">
        <v>1433</v>
      </c>
      <c r="P12" t="s">
        <v>1035</v>
      </c>
      <c r="Q12" t="s">
        <v>1035</v>
      </c>
      <c r="R12" t="s">
        <v>1035</v>
      </c>
      <c r="S12">
        <v>-1</v>
      </c>
      <c r="T12" t="s">
        <v>1344</v>
      </c>
      <c r="U12" t="s">
        <v>1035</v>
      </c>
      <c r="V12" t="s">
        <v>1182</v>
      </c>
      <c r="W12" t="s">
        <v>1657</v>
      </c>
      <c r="X12" t="s">
        <v>1657</v>
      </c>
      <c r="Y12" s="19" t="s">
        <v>2223</v>
      </c>
      <c r="Z12" t="s">
        <v>970</v>
      </c>
      <c r="AA12">
        <v>100</v>
      </c>
      <c r="AB12" t="s">
        <v>1062</v>
      </c>
      <c r="AC12">
        <v>101</v>
      </c>
      <c r="AD12" t="s">
        <v>1505</v>
      </c>
      <c r="AE12">
        <v>25</v>
      </c>
      <c r="AF12" t="s">
        <v>1504</v>
      </c>
      <c r="AG12">
        <v>99</v>
      </c>
      <c r="AH12" t="s">
        <v>1503</v>
      </c>
      <c r="AI12" t="s">
        <v>1656</v>
      </c>
      <c r="AJ12" t="s">
        <v>1656</v>
      </c>
      <c r="AK12" t="s">
        <v>1502</v>
      </c>
      <c r="AL12" t="s">
        <v>1585</v>
      </c>
      <c r="AM12" t="str">
        <f t="shared" si="0"/>
        <v>143_tag_counts</v>
      </c>
      <c r="AN12" t="s">
        <v>1841</v>
      </c>
      <c r="AO12" t="s">
        <v>2684</v>
      </c>
      <c r="AP12" t="s">
        <v>2689</v>
      </c>
      <c r="AQ12" t="s">
        <v>2680</v>
      </c>
      <c r="AR12" t="str">
        <f t="shared" si="1"/>
        <v>143_mapping</v>
      </c>
      <c r="AS12" t="s">
        <v>2681</v>
      </c>
    </row>
    <row r="13" spans="1:45">
      <c r="A13">
        <v>1637</v>
      </c>
      <c r="B13">
        <v>1637</v>
      </c>
      <c r="C13">
        <v>1</v>
      </c>
      <c r="D13" t="s">
        <v>1696</v>
      </c>
      <c r="E13">
        <v>196</v>
      </c>
      <c r="F13" t="s">
        <v>1637</v>
      </c>
      <c r="G13">
        <v>201</v>
      </c>
      <c r="H13" t="s">
        <v>1701</v>
      </c>
      <c r="I13" t="s">
        <v>1035</v>
      </c>
      <c r="J13">
        <v>-1</v>
      </c>
      <c r="K13" t="s">
        <v>1186</v>
      </c>
      <c r="L13">
        <v>3</v>
      </c>
      <c r="M13" t="s">
        <v>1693</v>
      </c>
      <c r="N13">
        <v>34</v>
      </c>
      <c r="O13" t="s">
        <v>1827</v>
      </c>
      <c r="P13" s="18">
        <v>35064</v>
      </c>
      <c r="Q13" t="s">
        <v>1035</v>
      </c>
      <c r="R13" t="s">
        <v>1035</v>
      </c>
      <c r="S13">
        <v>24</v>
      </c>
      <c r="T13" t="s">
        <v>2151</v>
      </c>
      <c r="U13" t="s">
        <v>1826</v>
      </c>
      <c r="V13" t="s">
        <v>1182</v>
      </c>
      <c r="W13" t="s">
        <v>1839</v>
      </c>
      <c r="X13" t="s">
        <v>1839</v>
      </c>
      <c r="Y13" s="19" t="s">
        <v>2224</v>
      </c>
      <c r="Z13" t="s">
        <v>970</v>
      </c>
      <c r="AA13">
        <v>103</v>
      </c>
      <c r="AB13" t="s">
        <v>1180</v>
      </c>
      <c r="AC13">
        <v>1</v>
      </c>
      <c r="AD13" t="s">
        <v>1068</v>
      </c>
      <c r="AE13">
        <v>25</v>
      </c>
      <c r="AF13" t="s">
        <v>1504</v>
      </c>
      <c r="AG13">
        <v>104</v>
      </c>
      <c r="AH13" t="s">
        <v>1691</v>
      </c>
      <c r="AI13" t="s">
        <v>1635</v>
      </c>
      <c r="AJ13" t="s">
        <v>1635</v>
      </c>
      <c r="AK13" t="s">
        <v>1502</v>
      </c>
      <c r="AL13" t="s">
        <v>1585</v>
      </c>
      <c r="AM13" t="str">
        <f t="shared" si="0"/>
        <v>061_tag_counts</v>
      </c>
      <c r="AN13" t="s">
        <v>1840</v>
      </c>
      <c r="AO13" t="s">
        <v>2684</v>
      </c>
      <c r="AP13" t="s">
        <v>2689</v>
      </c>
      <c r="AQ13" t="s">
        <v>2680</v>
      </c>
      <c r="AR13" t="str">
        <f t="shared" si="1"/>
        <v>061_mapping</v>
      </c>
      <c r="AS13" t="s">
        <v>2681</v>
      </c>
    </row>
    <row r="14" spans="1:45">
      <c r="A14">
        <v>1637</v>
      </c>
      <c r="B14">
        <v>1637</v>
      </c>
      <c r="C14">
        <v>1</v>
      </c>
      <c r="D14" t="s">
        <v>1696</v>
      </c>
      <c r="E14">
        <v>196</v>
      </c>
      <c r="F14" t="s">
        <v>1637</v>
      </c>
      <c r="G14">
        <v>201</v>
      </c>
      <c r="H14" t="s">
        <v>1701</v>
      </c>
      <c r="I14" t="s">
        <v>1035</v>
      </c>
      <c r="J14">
        <v>-1</v>
      </c>
      <c r="K14" t="s">
        <v>1186</v>
      </c>
      <c r="L14">
        <v>3</v>
      </c>
      <c r="M14" t="s">
        <v>1693</v>
      </c>
      <c r="N14">
        <v>34</v>
      </c>
      <c r="O14" t="s">
        <v>1827</v>
      </c>
      <c r="P14" s="18">
        <v>35064</v>
      </c>
      <c r="Q14" t="s">
        <v>1035</v>
      </c>
      <c r="R14" t="s">
        <v>1035</v>
      </c>
      <c r="S14">
        <v>24</v>
      </c>
      <c r="T14" t="s">
        <v>2151</v>
      </c>
      <c r="U14" t="s">
        <v>1826</v>
      </c>
      <c r="V14" t="s">
        <v>1182</v>
      </c>
      <c r="W14" t="s">
        <v>1839</v>
      </c>
      <c r="X14" t="s">
        <v>1839</v>
      </c>
      <c r="Y14" s="19" t="s">
        <v>2224</v>
      </c>
      <c r="Z14" t="s">
        <v>970</v>
      </c>
      <c r="AA14">
        <v>103</v>
      </c>
      <c r="AB14" t="s">
        <v>1180</v>
      </c>
      <c r="AC14">
        <v>1</v>
      </c>
      <c r="AD14" t="s">
        <v>1068</v>
      </c>
      <c r="AE14">
        <v>25</v>
      </c>
      <c r="AF14" t="s">
        <v>1504</v>
      </c>
      <c r="AG14">
        <v>104</v>
      </c>
      <c r="AH14" t="s">
        <v>1691</v>
      </c>
      <c r="AI14" t="s">
        <v>1633</v>
      </c>
      <c r="AJ14" t="s">
        <v>1633</v>
      </c>
      <c r="AK14" t="s">
        <v>1502</v>
      </c>
      <c r="AL14" t="s">
        <v>1585</v>
      </c>
      <c r="AM14" t="str">
        <f t="shared" si="0"/>
        <v>062_tag_counts</v>
      </c>
      <c r="AN14" t="s">
        <v>1035</v>
      </c>
      <c r="AO14" t="s">
        <v>2684</v>
      </c>
      <c r="AP14" t="s">
        <v>2689</v>
      </c>
      <c r="AQ14" t="s">
        <v>2680</v>
      </c>
      <c r="AR14" t="str">
        <f t="shared" si="1"/>
        <v>062_mapping</v>
      </c>
      <c r="AS14" t="s">
        <v>2681</v>
      </c>
    </row>
    <row r="15" spans="1:45">
      <c r="A15">
        <v>1637</v>
      </c>
      <c r="B15">
        <v>1637</v>
      </c>
      <c r="C15">
        <v>1</v>
      </c>
      <c r="D15" t="s">
        <v>1696</v>
      </c>
      <c r="E15">
        <v>196</v>
      </c>
      <c r="F15" t="s">
        <v>1637</v>
      </c>
      <c r="G15">
        <v>201</v>
      </c>
      <c r="H15" t="s">
        <v>1701</v>
      </c>
      <c r="I15" t="s">
        <v>1035</v>
      </c>
      <c r="J15">
        <v>-1</v>
      </c>
      <c r="K15" t="s">
        <v>1186</v>
      </c>
      <c r="L15">
        <v>3</v>
      </c>
      <c r="M15" t="s">
        <v>1693</v>
      </c>
      <c r="N15">
        <v>34</v>
      </c>
      <c r="O15" t="s">
        <v>1827</v>
      </c>
      <c r="P15" s="18">
        <v>35064</v>
      </c>
      <c r="Q15" t="s">
        <v>1035</v>
      </c>
      <c r="R15" t="s">
        <v>1035</v>
      </c>
      <c r="S15">
        <v>24</v>
      </c>
      <c r="T15" t="s">
        <v>2151</v>
      </c>
      <c r="U15" t="s">
        <v>1826</v>
      </c>
      <c r="V15" t="s">
        <v>1182</v>
      </c>
      <c r="W15" t="s">
        <v>1839</v>
      </c>
      <c r="X15" t="s">
        <v>1839</v>
      </c>
      <c r="Y15" s="19" t="s">
        <v>2224</v>
      </c>
      <c r="Z15" t="s">
        <v>970</v>
      </c>
      <c r="AA15">
        <v>103</v>
      </c>
      <c r="AB15" t="s">
        <v>1180</v>
      </c>
      <c r="AC15">
        <v>1</v>
      </c>
      <c r="AD15" t="s">
        <v>1068</v>
      </c>
      <c r="AE15">
        <v>25</v>
      </c>
      <c r="AF15" t="s">
        <v>1504</v>
      </c>
      <c r="AG15">
        <v>105</v>
      </c>
      <c r="AH15" t="s">
        <v>1429</v>
      </c>
      <c r="AI15" t="s">
        <v>2149</v>
      </c>
      <c r="AJ15" t="s">
        <v>2149</v>
      </c>
      <c r="AK15" t="s">
        <v>1502</v>
      </c>
      <c r="AL15" t="s">
        <v>1585</v>
      </c>
      <c r="AM15" t="str">
        <f t="shared" si="0"/>
        <v>114_tag_counts</v>
      </c>
      <c r="AN15" t="s">
        <v>1035</v>
      </c>
      <c r="AO15" t="s">
        <v>2684</v>
      </c>
      <c r="AP15" t="s">
        <v>2689</v>
      </c>
      <c r="AQ15" t="s">
        <v>2680</v>
      </c>
      <c r="AR15" t="str">
        <f t="shared" si="1"/>
        <v>114_mapping</v>
      </c>
      <c r="AS15" t="s">
        <v>2681</v>
      </c>
    </row>
    <row r="16" spans="1:45">
      <c r="A16">
        <v>1636</v>
      </c>
      <c r="B16">
        <v>1636</v>
      </c>
      <c r="C16">
        <v>1</v>
      </c>
      <c r="D16" t="s">
        <v>1696</v>
      </c>
      <c r="E16">
        <v>222</v>
      </c>
      <c r="F16" t="s">
        <v>1632</v>
      </c>
      <c r="G16">
        <v>201</v>
      </c>
      <c r="H16" t="s">
        <v>1701</v>
      </c>
      <c r="I16" t="s">
        <v>1035</v>
      </c>
      <c r="J16">
        <v>-1</v>
      </c>
      <c r="K16" t="s">
        <v>1186</v>
      </c>
      <c r="L16">
        <v>3</v>
      </c>
      <c r="M16" t="s">
        <v>1693</v>
      </c>
      <c r="N16">
        <v>34</v>
      </c>
      <c r="O16" t="s">
        <v>1827</v>
      </c>
      <c r="P16" s="18">
        <v>35064</v>
      </c>
      <c r="Q16" t="s">
        <v>1035</v>
      </c>
      <c r="R16" t="s">
        <v>1035</v>
      </c>
      <c r="S16">
        <v>24</v>
      </c>
      <c r="T16" t="s">
        <v>2151</v>
      </c>
      <c r="U16" t="s">
        <v>1826</v>
      </c>
      <c r="V16" t="s">
        <v>1182</v>
      </c>
      <c r="W16" t="s">
        <v>1825</v>
      </c>
      <c r="X16" t="s">
        <v>1825</v>
      </c>
      <c r="Y16" s="19" t="s">
        <v>2412</v>
      </c>
      <c r="Z16" t="s">
        <v>970</v>
      </c>
      <c r="AA16">
        <v>104</v>
      </c>
      <c r="AB16" t="s">
        <v>1189</v>
      </c>
      <c r="AC16">
        <v>1</v>
      </c>
      <c r="AD16" t="s">
        <v>1068</v>
      </c>
      <c r="AE16">
        <v>25</v>
      </c>
      <c r="AF16" t="s">
        <v>1504</v>
      </c>
      <c r="AG16">
        <v>104</v>
      </c>
      <c r="AH16" t="s">
        <v>1691</v>
      </c>
      <c r="AI16" t="s">
        <v>1635</v>
      </c>
      <c r="AJ16" t="s">
        <v>1635</v>
      </c>
      <c r="AK16" t="s">
        <v>1502</v>
      </c>
      <c r="AL16" t="s">
        <v>1585</v>
      </c>
      <c r="AM16" t="str">
        <f t="shared" si="0"/>
        <v>061_tag_counts</v>
      </c>
      <c r="AN16" t="s">
        <v>1838</v>
      </c>
      <c r="AO16" t="s">
        <v>2684</v>
      </c>
      <c r="AP16" t="s">
        <v>2689</v>
      </c>
      <c r="AQ16" t="s">
        <v>2680</v>
      </c>
      <c r="AR16" t="str">
        <f t="shared" si="1"/>
        <v>061_mapping</v>
      </c>
      <c r="AS16" t="s">
        <v>2681</v>
      </c>
    </row>
    <row r="17" spans="1:45">
      <c r="A17">
        <v>1636</v>
      </c>
      <c r="B17">
        <v>1636</v>
      </c>
      <c r="C17">
        <v>1</v>
      </c>
      <c r="D17" t="s">
        <v>1696</v>
      </c>
      <c r="E17">
        <v>222</v>
      </c>
      <c r="F17" t="s">
        <v>1632</v>
      </c>
      <c r="G17">
        <v>201</v>
      </c>
      <c r="H17" t="s">
        <v>1701</v>
      </c>
      <c r="I17" t="s">
        <v>1035</v>
      </c>
      <c r="J17">
        <v>-1</v>
      </c>
      <c r="K17" t="s">
        <v>1186</v>
      </c>
      <c r="L17">
        <v>3</v>
      </c>
      <c r="M17" t="s">
        <v>1693</v>
      </c>
      <c r="N17">
        <v>34</v>
      </c>
      <c r="O17" t="s">
        <v>1827</v>
      </c>
      <c r="P17" s="18">
        <v>35064</v>
      </c>
      <c r="Q17" t="s">
        <v>1035</v>
      </c>
      <c r="R17" t="s">
        <v>1035</v>
      </c>
      <c r="S17">
        <v>24</v>
      </c>
      <c r="T17" t="s">
        <v>2151</v>
      </c>
      <c r="U17" t="s">
        <v>1826</v>
      </c>
      <c r="V17" t="s">
        <v>1182</v>
      </c>
      <c r="W17" t="s">
        <v>1825</v>
      </c>
      <c r="X17" t="s">
        <v>1825</v>
      </c>
      <c r="Y17" s="19" t="s">
        <v>2413</v>
      </c>
      <c r="Z17" t="s">
        <v>970</v>
      </c>
      <c r="AA17">
        <v>104</v>
      </c>
      <c r="AB17" t="s">
        <v>1189</v>
      </c>
      <c r="AC17">
        <v>1</v>
      </c>
      <c r="AD17" t="s">
        <v>1068</v>
      </c>
      <c r="AE17">
        <v>25</v>
      </c>
      <c r="AF17" t="s">
        <v>1504</v>
      </c>
      <c r="AG17">
        <v>104</v>
      </c>
      <c r="AH17" t="s">
        <v>1691</v>
      </c>
      <c r="AI17" t="s">
        <v>1633</v>
      </c>
      <c r="AJ17" t="s">
        <v>1633</v>
      </c>
      <c r="AK17" t="s">
        <v>1502</v>
      </c>
      <c r="AL17" t="s">
        <v>1585</v>
      </c>
      <c r="AM17" t="str">
        <f t="shared" si="0"/>
        <v>062_tag_counts</v>
      </c>
      <c r="AN17" t="s">
        <v>1035</v>
      </c>
      <c r="AO17" t="s">
        <v>2684</v>
      </c>
      <c r="AP17" t="s">
        <v>2689</v>
      </c>
      <c r="AQ17" t="s">
        <v>2680</v>
      </c>
      <c r="AR17" t="str">
        <f t="shared" si="1"/>
        <v>062_mapping</v>
      </c>
      <c r="AS17" t="s">
        <v>2681</v>
      </c>
    </row>
    <row r="18" spans="1:45">
      <c r="A18">
        <v>1636</v>
      </c>
      <c r="B18">
        <v>1636</v>
      </c>
      <c r="C18">
        <v>1</v>
      </c>
      <c r="D18" t="s">
        <v>1696</v>
      </c>
      <c r="E18">
        <v>222</v>
      </c>
      <c r="F18" t="s">
        <v>1632</v>
      </c>
      <c r="G18">
        <v>201</v>
      </c>
      <c r="H18" t="s">
        <v>1701</v>
      </c>
      <c r="I18" t="s">
        <v>1035</v>
      </c>
      <c r="J18">
        <v>-1</v>
      </c>
      <c r="K18" t="s">
        <v>1186</v>
      </c>
      <c r="L18">
        <v>3</v>
      </c>
      <c r="M18" t="s">
        <v>1693</v>
      </c>
      <c r="N18">
        <v>34</v>
      </c>
      <c r="O18" t="s">
        <v>1827</v>
      </c>
      <c r="P18" s="18">
        <v>35064</v>
      </c>
      <c r="Q18" t="s">
        <v>1035</v>
      </c>
      <c r="R18" t="s">
        <v>1035</v>
      </c>
      <c r="S18">
        <v>24</v>
      </c>
      <c r="T18" t="s">
        <v>2151</v>
      </c>
      <c r="U18" t="s">
        <v>1826</v>
      </c>
      <c r="V18" t="s">
        <v>1182</v>
      </c>
      <c r="W18" t="s">
        <v>1825</v>
      </c>
      <c r="X18" t="s">
        <v>1825</v>
      </c>
      <c r="Y18" s="19" t="s">
        <v>2413</v>
      </c>
      <c r="Z18" t="s">
        <v>970</v>
      </c>
      <c r="AA18">
        <v>104</v>
      </c>
      <c r="AB18" t="s">
        <v>1189</v>
      </c>
      <c r="AC18">
        <v>1</v>
      </c>
      <c r="AD18" t="s">
        <v>1068</v>
      </c>
      <c r="AE18">
        <v>25</v>
      </c>
      <c r="AF18" t="s">
        <v>1504</v>
      </c>
      <c r="AG18">
        <v>105</v>
      </c>
      <c r="AH18" t="s">
        <v>1429</v>
      </c>
      <c r="AI18" t="s">
        <v>2149</v>
      </c>
      <c r="AJ18" t="s">
        <v>2149</v>
      </c>
      <c r="AK18" t="s">
        <v>1502</v>
      </c>
      <c r="AL18" t="s">
        <v>1585</v>
      </c>
      <c r="AM18" t="str">
        <f t="shared" si="0"/>
        <v>114_tag_counts</v>
      </c>
      <c r="AN18" t="s">
        <v>1035</v>
      </c>
      <c r="AO18" t="s">
        <v>2684</v>
      </c>
      <c r="AP18" t="s">
        <v>2689</v>
      </c>
      <c r="AQ18" t="s">
        <v>2680</v>
      </c>
      <c r="AR18" t="str">
        <f t="shared" si="1"/>
        <v>114_mapping</v>
      </c>
      <c r="AS18" t="s">
        <v>2681</v>
      </c>
    </row>
    <row r="19" spans="1:45">
      <c r="A19">
        <v>1624</v>
      </c>
      <c r="B19">
        <v>1624</v>
      </c>
      <c r="C19">
        <v>1</v>
      </c>
      <c r="D19" t="s">
        <v>1696</v>
      </c>
      <c r="E19">
        <v>196</v>
      </c>
      <c r="F19" t="s">
        <v>1637</v>
      </c>
      <c r="G19">
        <v>246</v>
      </c>
      <c r="H19" t="s">
        <v>1821</v>
      </c>
      <c r="I19" t="s">
        <v>1035</v>
      </c>
      <c r="J19">
        <v>-1</v>
      </c>
      <c r="K19" t="s">
        <v>1186</v>
      </c>
      <c r="L19">
        <v>3</v>
      </c>
      <c r="M19" t="s">
        <v>1693</v>
      </c>
      <c r="N19">
        <v>-1</v>
      </c>
      <c r="O19" t="s">
        <v>1433</v>
      </c>
      <c r="P19" t="s">
        <v>1035</v>
      </c>
      <c r="Q19" t="s">
        <v>1035</v>
      </c>
      <c r="R19" t="s">
        <v>1035</v>
      </c>
      <c r="S19">
        <v>24</v>
      </c>
      <c r="T19" t="s">
        <v>2151</v>
      </c>
      <c r="U19" t="s">
        <v>1035</v>
      </c>
      <c r="V19" t="s">
        <v>1182</v>
      </c>
      <c r="W19" t="s">
        <v>1823</v>
      </c>
      <c r="X19" t="s">
        <v>1823</v>
      </c>
      <c r="Y19" s="19" t="s">
        <v>2414</v>
      </c>
      <c r="Z19" t="s">
        <v>970</v>
      </c>
      <c r="AA19">
        <v>105</v>
      </c>
      <c r="AB19" t="s">
        <v>1282</v>
      </c>
      <c r="AC19">
        <v>1</v>
      </c>
      <c r="AD19" t="s">
        <v>1068</v>
      </c>
      <c r="AE19">
        <v>25</v>
      </c>
      <c r="AF19" t="s">
        <v>1504</v>
      </c>
      <c r="AG19">
        <v>104</v>
      </c>
      <c r="AH19" t="s">
        <v>1691</v>
      </c>
      <c r="AI19" t="s">
        <v>1635</v>
      </c>
      <c r="AJ19" t="s">
        <v>1635</v>
      </c>
      <c r="AK19" t="s">
        <v>1502</v>
      </c>
      <c r="AL19" t="s">
        <v>1585</v>
      </c>
      <c r="AM19" t="str">
        <f t="shared" si="0"/>
        <v>061_tag_counts</v>
      </c>
      <c r="AN19" t="s">
        <v>1824</v>
      </c>
      <c r="AO19" t="s">
        <v>2684</v>
      </c>
      <c r="AP19" t="s">
        <v>2689</v>
      </c>
      <c r="AQ19" t="s">
        <v>2680</v>
      </c>
      <c r="AR19" t="str">
        <f t="shared" ref="AR19:AR82" si="2">SUBSTITUTE(AM19,"_tag_counts","_mapping")</f>
        <v>061_mapping</v>
      </c>
      <c r="AS19" t="s">
        <v>2681</v>
      </c>
    </row>
    <row r="20" spans="1:45">
      <c r="A20">
        <v>1624</v>
      </c>
      <c r="B20">
        <v>1624</v>
      </c>
      <c r="C20">
        <v>1</v>
      </c>
      <c r="D20" t="s">
        <v>1696</v>
      </c>
      <c r="E20">
        <v>196</v>
      </c>
      <c r="F20" t="s">
        <v>1637</v>
      </c>
      <c r="G20">
        <v>246</v>
      </c>
      <c r="H20" t="s">
        <v>1821</v>
      </c>
      <c r="I20" t="s">
        <v>1035</v>
      </c>
      <c r="J20">
        <v>-1</v>
      </c>
      <c r="K20" t="s">
        <v>1186</v>
      </c>
      <c r="L20">
        <v>3</v>
      </c>
      <c r="M20" t="s">
        <v>1693</v>
      </c>
      <c r="N20">
        <v>-1</v>
      </c>
      <c r="O20" t="s">
        <v>1433</v>
      </c>
      <c r="P20" t="s">
        <v>1035</v>
      </c>
      <c r="Q20" t="s">
        <v>1035</v>
      </c>
      <c r="R20" t="s">
        <v>1035</v>
      </c>
      <c r="S20">
        <v>24</v>
      </c>
      <c r="T20" t="s">
        <v>2151</v>
      </c>
      <c r="U20" t="s">
        <v>1035</v>
      </c>
      <c r="V20" t="s">
        <v>1182</v>
      </c>
      <c r="W20" t="s">
        <v>1823</v>
      </c>
      <c r="X20" t="s">
        <v>1823</v>
      </c>
      <c r="Y20" s="19" t="s">
        <v>2414</v>
      </c>
      <c r="Z20" t="s">
        <v>970</v>
      </c>
      <c r="AA20">
        <v>105</v>
      </c>
      <c r="AB20" t="s">
        <v>1282</v>
      </c>
      <c r="AC20">
        <v>1</v>
      </c>
      <c r="AD20" t="s">
        <v>1068</v>
      </c>
      <c r="AE20">
        <v>25</v>
      </c>
      <c r="AF20" t="s">
        <v>1504</v>
      </c>
      <c r="AG20">
        <v>104</v>
      </c>
      <c r="AH20" t="s">
        <v>1691</v>
      </c>
      <c r="AI20" t="s">
        <v>1633</v>
      </c>
      <c r="AJ20" t="s">
        <v>1633</v>
      </c>
      <c r="AK20" t="s">
        <v>1502</v>
      </c>
      <c r="AL20" t="s">
        <v>1585</v>
      </c>
      <c r="AM20" t="str">
        <f t="shared" si="0"/>
        <v>062_tag_counts</v>
      </c>
      <c r="AN20" t="s">
        <v>1035</v>
      </c>
      <c r="AO20" t="s">
        <v>2684</v>
      </c>
      <c r="AP20" t="s">
        <v>2689</v>
      </c>
      <c r="AQ20" t="s">
        <v>2680</v>
      </c>
      <c r="AR20" t="str">
        <f t="shared" si="2"/>
        <v>062_mapping</v>
      </c>
      <c r="AS20" t="s">
        <v>2681</v>
      </c>
    </row>
    <row r="21" spans="1:45">
      <c r="A21">
        <v>1624</v>
      </c>
      <c r="B21">
        <v>1624</v>
      </c>
      <c r="C21">
        <v>1</v>
      </c>
      <c r="D21" t="s">
        <v>1696</v>
      </c>
      <c r="E21">
        <v>196</v>
      </c>
      <c r="F21" t="s">
        <v>1637</v>
      </c>
      <c r="G21">
        <v>246</v>
      </c>
      <c r="H21" t="s">
        <v>1821</v>
      </c>
      <c r="I21" t="s">
        <v>1035</v>
      </c>
      <c r="J21">
        <v>-1</v>
      </c>
      <c r="K21" t="s">
        <v>1186</v>
      </c>
      <c r="L21">
        <v>3</v>
      </c>
      <c r="M21" t="s">
        <v>1693</v>
      </c>
      <c r="N21">
        <v>-1</v>
      </c>
      <c r="O21" t="s">
        <v>1433</v>
      </c>
      <c r="P21" t="s">
        <v>1035</v>
      </c>
      <c r="Q21" t="s">
        <v>1035</v>
      </c>
      <c r="R21" t="s">
        <v>1035</v>
      </c>
      <c r="S21">
        <v>24</v>
      </c>
      <c r="T21" t="s">
        <v>2151</v>
      </c>
      <c r="U21" t="s">
        <v>1035</v>
      </c>
      <c r="V21" t="s">
        <v>1182</v>
      </c>
      <c r="W21" t="s">
        <v>1823</v>
      </c>
      <c r="X21" t="s">
        <v>1823</v>
      </c>
      <c r="Y21" s="19" t="s">
        <v>2414</v>
      </c>
      <c r="Z21" t="s">
        <v>970</v>
      </c>
      <c r="AA21">
        <v>105</v>
      </c>
      <c r="AB21" t="s">
        <v>1282</v>
      </c>
      <c r="AC21">
        <v>1</v>
      </c>
      <c r="AD21" t="s">
        <v>1068</v>
      </c>
      <c r="AE21">
        <v>25</v>
      </c>
      <c r="AF21" t="s">
        <v>1504</v>
      </c>
      <c r="AG21">
        <v>105</v>
      </c>
      <c r="AH21" t="s">
        <v>1429</v>
      </c>
      <c r="AI21" t="s">
        <v>2149</v>
      </c>
      <c r="AJ21" t="s">
        <v>2149</v>
      </c>
      <c r="AK21" t="s">
        <v>1502</v>
      </c>
      <c r="AL21" t="s">
        <v>1585</v>
      </c>
      <c r="AM21" t="str">
        <f t="shared" si="0"/>
        <v>114_tag_counts</v>
      </c>
      <c r="AN21" t="s">
        <v>1035</v>
      </c>
      <c r="AO21" t="s">
        <v>2684</v>
      </c>
      <c r="AP21" t="s">
        <v>2689</v>
      </c>
      <c r="AQ21" t="s">
        <v>2680</v>
      </c>
      <c r="AR21" t="str">
        <f t="shared" si="2"/>
        <v>114_mapping</v>
      </c>
      <c r="AS21" t="s">
        <v>2681</v>
      </c>
    </row>
    <row r="22" spans="1:45">
      <c r="A22">
        <v>1625</v>
      </c>
      <c r="B22">
        <v>1625</v>
      </c>
      <c r="C22">
        <v>1</v>
      </c>
      <c r="D22" t="s">
        <v>1696</v>
      </c>
      <c r="E22">
        <v>222</v>
      </c>
      <c r="F22" t="s">
        <v>1632</v>
      </c>
      <c r="G22">
        <v>246</v>
      </c>
      <c r="H22" t="s">
        <v>1821</v>
      </c>
      <c r="I22" t="s">
        <v>1035</v>
      </c>
      <c r="J22">
        <v>-1</v>
      </c>
      <c r="K22" t="s">
        <v>1186</v>
      </c>
      <c r="L22">
        <v>3</v>
      </c>
      <c r="M22" t="s">
        <v>1693</v>
      </c>
      <c r="N22">
        <v>-1</v>
      </c>
      <c r="O22" t="s">
        <v>1433</v>
      </c>
      <c r="P22" t="s">
        <v>1035</v>
      </c>
      <c r="Q22" t="s">
        <v>1035</v>
      </c>
      <c r="R22" t="s">
        <v>1035</v>
      </c>
      <c r="S22">
        <v>24</v>
      </c>
      <c r="T22" t="s">
        <v>2151</v>
      </c>
      <c r="U22" t="s">
        <v>1035</v>
      </c>
      <c r="V22" t="s">
        <v>1182</v>
      </c>
      <c r="W22" t="s">
        <v>1820</v>
      </c>
      <c r="X22" t="s">
        <v>1820</v>
      </c>
      <c r="Y22" s="19" t="s">
        <v>2415</v>
      </c>
      <c r="Z22" t="s">
        <v>970</v>
      </c>
      <c r="AA22">
        <v>106</v>
      </c>
      <c r="AB22" t="s">
        <v>1135</v>
      </c>
      <c r="AC22">
        <v>1</v>
      </c>
      <c r="AD22" t="s">
        <v>1068</v>
      </c>
      <c r="AE22">
        <v>25</v>
      </c>
      <c r="AF22" t="s">
        <v>1504</v>
      </c>
      <c r="AG22">
        <v>104</v>
      </c>
      <c r="AH22" t="s">
        <v>1691</v>
      </c>
      <c r="AI22" t="s">
        <v>1635</v>
      </c>
      <c r="AJ22" t="s">
        <v>1635</v>
      </c>
      <c r="AK22" t="s">
        <v>1502</v>
      </c>
      <c r="AL22" t="s">
        <v>1585</v>
      </c>
      <c r="AM22" t="str">
        <f t="shared" si="0"/>
        <v>061_tag_counts</v>
      </c>
      <c r="AN22" t="s">
        <v>1822</v>
      </c>
      <c r="AO22" t="s">
        <v>2684</v>
      </c>
      <c r="AP22" t="s">
        <v>2689</v>
      </c>
      <c r="AQ22" t="s">
        <v>2680</v>
      </c>
      <c r="AR22" t="str">
        <f t="shared" si="2"/>
        <v>061_mapping</v>
      </c>
      <c r="AS22" t="s">
        <v>2681</v>
      </c>
    </row>
    <row r="23" spans="1:45">
      <c r="A23">
        <v>1625</v>
      </c>
      <c r="B23">
        <v>1625</v>
      </c>
      <c r="C23">
        <v>1</v>
      </c>
      <c r="D23" t="s">
        <v>1696</v>
      </c>
      <c r="E23">
        <v>222</v>
      </c>
      <c r="F23" t="s">
        <v>1632</v>
      </c>
      <c r="G23">
        <v>246</v>
      </c>
      <c r="H23" t="s">
        <v>1821</v>
      </c>
      <c r="I23" t="s">
        <v>1035</v>
      </c>
      <c r="J23">
        <v>-1</v>
      </c>
      <c r="K23" t="s">
        <v>1186</v>
      </c>
      <c r="L23">
        <v>3</v>
      </c>
      <c r="M23" t="s">
        <v>1693</v>
      </c>
      <c r="N23">
        <v>-1</v>
      </c>
      <c r="O23" t="s">
        <v>1433</v>
      </c>
      <c r="P23" t="s">
        <v>1035</v>
      </c>
      <c r="Q23" t="s">
        <v>1035</v>
      </c>
      <c r="R23" t="s">
        <v>1035</v>
      </c>
      <c r="S23">
        <v>24</v>
      </c>
      <c r="T23" t="s">
        <v>2151</v>
      </c>
      <c r="U23" t="s">
        <v>1035</v>
      </c>
      <c r="V23" t="s">
        <v>1182</v>
      </c>
      <c r="W23" t="s">
        <v>1820</v>
      </c>
      <c r="X23" t="s">
        <v>1820</v>
      </c>
      <c r="Y23" s="19" t="s">
        <v>2415</v>
      </c>
      <c r="Z23" t="s">
        <v>970</v>
      </c>
      <c r="AA23">
        <v>106</v>
      </c>
      <c r="AB23" t="s">
        <v>1135</v>
      </c>
      <c r="AC23">
        <v>1</v>
      </c>
      <c r="AD23" t="s">
        <v>1068</v>
      </c>
      <c r="AE23">
        <v>25</v>
      </c>
      <c r="AF23" t="s">
        <v>1504</v>
      </c>
      <c r="AG23">
        <v>104</v>
      </c>
      <c r="AH23" t="s">
        <v>1691</v>
      </c>
      <c r="AI23" t="s">
        <v>1633</v>
      </c>
      <c r="AJ23" t="s">
        <v>1633</v>
      </c>
      <c r="AK23" t="s">
        <v>1502</v>
      </c>
      <c r="AL23" t="s">
        <v>1585</v>
      </c>
      <c r="AM23" t="str">
        <f t="shared" si="0"/>
        <v>062_tag_counts</v>
      </c>
      <c r="AN23" t="s">
        <v>1035</v>
      </c>
      <c r="AO23" t="s">
        <v>2684</v>
      </c>
      <c r="AP23" t="s">
        <v>2689</v>
      </c>
      <c r="AQ23" t="s">
        <v>2680</v>
      </c>
      <c r="AR23" t="str">
        <f t="shared" si="2"/>
        <v>062_mapping</v>
      </c>
      <c r="AS23" t="s">
        <v>2681</v>
      </c>
    </row>
    <row r="24" spans="1:45">
      <c r="A24">
        <v>1625</v>
      </c>
      <c r="B24">
        <v>1625</v>
      </c>
      <c r="C24">
        <v>1</v>
      </c>
      <c r="D24" t="s">
        <v>1696</v>
      </c>
      <c r="E24">
        <v>222</v>
      </c>
      <c r="F24" t="s">
        <v>1632</v>
      </c>
      <c r="G24">
        <v>246</v>
      </c>
      <c r="H24" t="s">
        <v>1821</v>
      </c>
      <c r="I24" t="s">
        <v>1035</v>
      </c>
      <c r="J24">
        <v>-1</v>
      </c>
      <c r="K24" t="s">
        <v>1186</v>
      </c>
      <c r="L24">
        <v>3</v>
      </c>
      <c r="M24" t="s">
        <v>1693</v>
      </c>
      <c r="N24">
        <v>-1</v>
      </c>
      <c r="O24" t="s">
        <v>1433</v>
      </c>
      <c r="P24" t="s">
        <v>1035</v>
      </c>
      <c r="Q24" t="s">
        <v>1035</v>
      </c>
      <c r="R24" t="s">
        <v>1035</v>
      </c>
      <c r="S24">
        <v>24</v>
      </c>
      <c r="T24" t="s">
        <v>2151</v>
      </c>
      <c r="U24" t="s">
        <v>1035</v>
      </c>
      <c r="V24" t="s">
        <v>1182</v>
      </c>
      <c r="W24" t="s">
        <v>1820</v>
      </c>
      <c r="X24" t="s">
        <v>1820</v>
      </c>
      <c r="Y24" s="19" t="s">
        <v>2415</v>
      </c>
      <c r="Z24" t="s">
        <v>970</v>
      </c>
      <c r="AA24">
        <v>106</v>
      </c>
      <c r="AB24" t="s">
        <v>1135</v>
      </c>
      <c r="AC24">
        <v>1</v>
      </c>
      <c r="AD24" t="s">
        <v>1068</v>
      </c>
      <c r="AE24">
        <v>25</v>
      </c>
      <c r="AF24" t="s">
        <v>1504</v>
      </c>
      <c r="AG24">
        <v>105</v>
      </c>
      <c r="AH24" t="s">
        <v>1429</v>
      </c>
      <c r="AI24" t="s">
        <v>2149</v>
      </c>
      <c r="AJ24" t="s">
        <v>2149</v>
      </c>
      <c r="AK24" t="s">
        <v>1502</v>
      </c>
      <c r="AL24" t="s">
        <v>1585</v>
      </c>
      <c r="AM24" t="str">
        <f t="shared" si="0"/>
        <v>114_tag_counts</v>
      </c>
      <c r="AN24" t="s">
        <v>1035</v>
      </c>
      <c r="AO24" t="s">
        <v>2684</v>
      </c>
      <c r="AP24" t="s">
        <v>2689</v>
      </c>
      <c r="AQ24" t="s">
        <v>2680</v>
      </c>
      <c r="AR24" t="str">
        <f t="shared" si="2"/>
        <v>114_mapping</v>
      </c>
      <c r="AS24" t="s">
        <v>2681</v>
      </c>
    </row>
    <row r="25" spans="1:45">
      <c r="A25">
        <v>1634</v>
      </c>
      <c r="B25">
        <v>1634</v>
      </c>
      <c r="C25">
        <v>1</v>
      </c>
      <c r="D25" t="s">
        <v>1696</v>
      </c>
      <c r="E25">
        <v>196</v>
      </c>
      <c r="F25" t="s">
        <v>1637</v>
      </c>
      <c r="G25">
        <v>293</v>
      </c>
      <c r="H25" t="s">
        <v>1828</v>
      </c>
      <c r="I25" t="s">
        <v>1035</v>
      </c>
      <c r="J25">
        <v>-1</v>
      </c>
      <c r="K25" t="s">
        <v>1186</v>
      </c>
      <c r="L25">
        <v>3</v>
      </c>
      <c r="M25" t="s">
        <v>1693</v>
      </c>
      <c r="N25">
        <v>-1</v>
      </c>
      <c r="O25" t="s">
        <v>1433</v>
      </c>
      <c r="P25" t="s">
        <v>1035</v>
      </c>
      <c r="Q25" t="s">
        <v>1035</v>
      </c>
      <c r="R25" t="s">
        <v>1035</v>
      </c>
      <c r="S25">
        <v>24</v>
      </c>
      <c r="T25" t="s">
        <v>2151</v>
      </c>
      <c r="U25" t="s">
        <v>1035</v>
      </c>
      <c r="V25" t="s">
        <v>1182</v>
      </c>
      <c r="W25" t="s">
        <v>1830</v>
      </c>
      <c r="X25" t="s">
        <v>1830</v>
      </c>
      <c r="Y25" s="19" t="s">
        <v>2236</v>
      </c>
      <c r="Z25" t="s">
        <v>970</v>
      </c>
      <c r="AA25">
        <v>108</v>
      </c>
      <c r="AB25" t="s">
        <v>1427</v>
      </c>
      <c r="AC25">
        <v>1</v>
      </c>
      <c r="AD25" t="s">
        <v>1068</v>
      </c>
      <c r="AE25">
        <v>25</v>
      </c>
      <c r="AF25" t="s">
        <v>1504</v>
      </c>
      <c r="AG25">
        <v>104</v>
      </c>
      <c r="AH25" t="s">
        <v>1691</v>
      </c>
      <c r="AI25" t="s">
        <v>1635</v>
      </c>
      <c r="AJ25" t="s">
        <v>1635</v>
      </c>
      <c r="AK25" t="s">
        <v>1502</v>
      </c>
      <c r="AL25" t="s">
        <v>1585</v>
      </c>
      <c r="AM25" t="str">
        <f t="shared" si="0"/>
        <v>061_tag_counts</v>
      </c>
      <c r="AN25" t="s">
        <v>1831</v>
      </c>
      <c r="AO25" t="s">
        <v>2684</v>
      </c>
      <c r="AP25" t="s">
        <v>2689</v>
      </c>
      <c r="AQ25" t="s">
        <v>2680</v>
      </c>
      <c r="AR25" t="str">
        <f t="shared" si="2"/>
        <v>061_mapping</v>
      </c>
      <c r="AS25" t="s">
        <v>2681</v>
      </c>
    </row>
    <row r="26" spans="1:45">
      <c r="A26">
        <v>1634</v>
      </c>
      <c r="B26">
        <v>1634</v>
      </c>
      <c r="C26">
        <v>1</v>
      </c>
      <c r="D26" t="s">
        <v>1696</v>
      </c>
      <c r="E26">
        <v>196</v>
      </c>
      <c r="F26" t="s">
        <v>1637</v>
      </c>
      <c r="G26">
        <v>293</v>
      </c>
      <c r="H26" t="s">
        <v>1828</v>
      </c>
      <c r="I26" t="s">
        <v>1035</v>
      </c>
      <c r="J26">
        <v>-1</v>
      </c>
      <c r="K26" t="s">
        <v>1186</v>
      </c>
      <c r="L26">
        <v>3</v>
      </c>
      <c r="M26" t="s">
        <v>1693</v>
      </c>
      <c r="N26">
        <v>-1</v>
      </c>
      <c r="O26" t="s">
        <v>1433</v>
      </c>
      <c r="P26" t="s">
        <v>1035</v>
      </c>
      <c r="Q26" t="s">
        <v>1035</v>
      </c>
      <c r="R26" t="s">
        <v>1035</v>
      </c>
      <c r="S26">
        <v>24</v>
      </c>
      <c r="T26" t="s">
        <v>2151</v>
      </c>
      <c r="U26" t="s">
        <v>1035</v>
      </c>
      <c r="V26" t="s">
        <v>1182</v>
      </c>
      <c r="W26" t="s">
        <v>1830</v>
      </c>
      <c r="X26" t="s">
        <v>1830</v>
      </c>
      <c r="Y26" s="19" t="s">
        <v>2236</v>
      </c>
      <c r="Z26" t="s">
        <v>970</v>
      </c>
      <c r="AA26">
        <v>108</v>
      </c>
      <c r="AB26" t="s">
        <v>1427</v>
      </c>
      <c r="AC26">
        <v>1</v>
      </c>
      <c r="AD26" t="s">
        <v>1068</v>
      </c>
      <c r="AE26">
        <v>25</v>
      </c>
      <c r="AF26" t="s">
        <v>1504</v>
      </c>
      <c r="AG26">
        <v>104</v>
      </c>
      <c r="AH26" t="s">
        <v>1691</v>
      </c>
      <c r="AI26" t="s">
        <v>1633</v>
      </c>
      <c r="AJ26" t="s">
        <v>1633</v>
      </c>
      <c r="AK26" t="s">
        <v>1502</v>
      </c>
      <c r="AL26" t="s">
        <v>1585</v>
      </c>
      <c r="AM26" t="str">
        <f t="shared" si="0"/>
        <v>062_tag_counts</v>
      </c>
      <c r="AN26" t="s">
        <v>1035</v>
      </c>
      <c r="AO26" t="s">
        <v>2684</v>
      </c>
      <c r="AP26" t="s">
        <v>2689</v>
      </c>
      <c r="AQ26" t="s">
        <v>2680</v>
      </c>
      <c r="AR26" t="str">
        <f t="shared" si="2"/>
        <v>062_mapping</v>
      </c>
      <c r="AS26" t="s">
        <v>2681</v>
      </c>
    </row>
    <row r="27" spans="1:45">
      <c r="A27">
        <v>1634</v>
      </c>
      <c r="B27">
        <v>1634</v>
      </c>
      <c r="C27">
        <v>1</v>
      </c>
      <c r="D27" t="s">
        <v>1696</v>
      </c>
      <c r="E27">
        <v>196</v>
      </c>
      <c r="F27" t="s">
        <v>1637</v>
      </c>
      <c r="G27">
        <v>293</v>
      </c>
      <c r="H27" t="s">
        <v>1828</v>
      </c>
      <c r="I27" t="s">
        <v>1035</v>
      </c>
      <c r="J27">
        <v>-1</v>
      </c>
      <c r="K27" t="s">
        <v>1186</v>
      </c>
      <c r="L27">
        <v>3</v>
      </c>
      <c r="M27" t="s">
        <v>1693</v>
      </c>
      <c r="N27">
        <v>-1</v>
      </c>
      <c r="O27" t="s">
        <v>1433</v>
      </c>
      <c r="P27" t="s">
        <v>1035</v>
      </c>
      <c r="Q27" t="s">
        <v>1035</v>
      </c>
      <c r="R27" t="s">
        <v>1035</v>
      </c>
      <c r="S27">
        <v>24</v>
      </c>
      <c r="T27" t="s">
        <v>2151</v>
      </c>
      <c r="U27" t="s">
        <v>1035</v>
      </c>
      <c r="V27" t="s">
        <v>1182</v>
      </c>
      <c r="W27" t="s">
        <v>1830</v>
      </c>
      <c r="X27" t="s">
        <v>1830</v>
      </c>
      <c r="Y27" s="19" t="s">
        <v>2236</v>
      </c>
      <c r="Z27" t="s">
        <v>970</v>
      </c>
      <c r="AA27">
        <v>108</v>
      </c>
      <c r="AB27" t="s">
        <v>1427</v>
      </c>
      <c r="AC27">
        <v>1</v>
      </c>
      <c r="AD27" t="s">
        <v>1068</v>
      </c>
      <c r="AE27">
        <v>25</v>
      </c>
      <c r="AF27" t="s">
        <v>1504</v>
      </c>
      <c r="AG27">
        <v>105</v>
      </c>
      <c r="AH27" t="s">
        <v>1429</v>
      </c>
      <c r="AI27" t="s">
        <v>2149</v>
      </c>
      <c r="AJ27" t="s">
        <v>2149</v>
      </c>
      <c r="AK27" t="s">
        <v>1502</v>
      </c>
      <c r="AL27" t="s">
        <v>1585</v>
      </c>
      <c r="AM27" t="str">
        <f t="shared" si="0"/>
        <v>114_tag_counts</v>
      </c>
      <c r="AN27" t="s">
        <v>1035</v>
      </c>
      <c r="AO27" t="s">
        <v>2684</v>
      </c>
      <c r="AP27" t="s">
        <v>2689</v>
      </c>
      <c r="AQ27" t="s">
        <v>2680</v>
      </c>
      <c r="AR27" t="str">
        <f t="shared" si="2"/>
        <v>114_mapping</v>
      </c>
      <c r="AS27" t="s">
        <v>2681</v>
      </c>
    </row>
    <row r="28" spans="1:45">
      <c r="A28">
        <v>1635</v>
      </c>
      <c r="B28">
        <v>1635</v>
      </c>
      <c r="C28">
        <v>1</v>
      </c>
      <c r="D28" t="s">
        <v>1696</v>
      </c>
      <c r="E28">
        <v>222</v>
      </c>
      <c r="F28" t="s">
        <v>1632</v>
      </c>
      <c r="G28">
        <v>293</v>
      </c>
      <c r="H28" t="s">
        <v>1828</v>
      </c>
      <c r="I28" t="s">
        <v>1035</v>
      </c>
      <c r="J28">
        <v>-1</v>
      </c>
      <c r="K28" t="s">
        <v>1186</v>
      </c>
      <c r="L28">
        <v>3</v>
      </c>
      <c r="M28" t="s">
        <v>1693</v>
      </c>
      <c r="N28">
        <v>-1</v>
      </c>
      <c r="O28" t="s">
        <v>1433</v>
      </c>
      <c r="P28" t="s">
        <v>1035</v>
      </c>
      <c r="Q28" t="s">
        <v>1035</v>
      </c>
      <c r="R28" t="s">
        <v>1035</v>
      </c>
      <c r="S28">
        <v>24</v>
      </c>
      <c r="T28" t="s">
        <v>2151</v>
      </c>
      <c r="U28" t="s">
        <v>1035</v>
      </c>
      <c r="V28" t="s">
        <v>1182</v>
      </c>
      <c r="W28" t="s">
        <v>1642</v>
      </c>
      <c r="X28" t="s">
        <v>1642</v>
      </c>
      <c r="Y28" s="19" t="s">
        <v>2237</v>
      </c>
      <c r="Z28" t="s">
        <v>970</v>
      </c>
      <c r="AA28">
        <v>111</v>
      </c>
      <c r="AB28" t="s">
        <v>1077</v>
      </c>
      <c r="AC28">
        <v>1</v>
      </c>
      <c r="AD28" t="s">
        <v>1068</v>
      </c>
      <c r="AE28">
        <v>25</v>
      </c>
      <c r="AF28" t="s">
        <v>1504</v>
      </c>
      <c r="AG28">
        <v>104</v>
      </c>
      <c r="AH28" t="s">
        <v>1691</v>
      </c>
      <c r="AI28" t="s">
        <v>1635</v>
      </c>
      <c r="AJ28" t="s">
        <v>1635</v>
      </c>
      <c r="AK28" t="s">
        <v>1502</v>
      </c>
      <c r="AL28" t="s">
        <v>1585</v>
      </c>
      <c r="AM28" t="str">
        <f t="shared" si="0"/>
        <v>061_tag_counts</v>
      </c>
      <c r="AN28" t="s">
        <v>1829</v>
      </c>
      <c r="AO28" t="s">
        <v>2684</v>
      </c>
      <c r="AP28" t="s">
        <v>2689</v>
      </c>
      <c r="AQ28" t="s">
        <v>2680</v>
      </c>
      <c r="AR28" t="str">
        <f t="shared" si="2"/>
        <v>061_mapping</v>
      </c>
      <c r="AS28" t="s">
        <v>2681</v>
      </c>
    </row>
    <row r="29" spans="1:45">
      <c r="A29">
        <v>1635</v>
      </c>
      <c r="B29">
        <v>1635</v>
      </c>
      <c r="C29">
        <v>1</v>
      </c>
      <c r="D29" t="s">
        <v>1696</v>
      </c>
      <c r="E29">
        <v>222</v>
      </c>
      <c r="F29" t="s">
        <v>1632</v>
      </c>
      <c r="G29">
        <v>293</v>
      </c>
      <c r="H29" t="s">
        <v>1828</v>
      </c>
      <c r="I29" t="s">
        <v>1035</v>
      </c>
      <c r="J29">
        <v>-1</v>
      </c>
      <c r="K29" t="s">
        <v>1186</v>
      </c>
      <c r="L29">
        <v>3</v>
      </c>
      <c r="M29" t="s">
        <v>1693</v>
      </c>
      <c r="N29">
        <v>-1</v>
      </c>
      <c r="O29" t="s">
        <v>1433</v>
      </c>
      <c r="P29" t="s">
        <v>1035</v>
      </c>
      <c r="Q29" t="s">
        <v>1035</v>
      </c>
      <c r="R29" t="s">
        <v>1035</v>
      </c>
      <c r="S29">
        <v>24</v>
      </c>
      <c r="T29" t="s">
        <v>2151</v>
      </c>
      <c r="U29" t="s">
        <v>1035</v>
      </c>
      <c r="V29" t="s">
        <v>1182</v>
      </c>
      <c r="W29" t="s">
        <v>1642</v>
      </c>
      <c r="X29" t="s">
        <v>1642</v>
      </c>
      <c r="Y29" s="19" t="s">
        <v>2237</v>
      </c>
      <c r="Z29" t="s">
        <v>970</v>
      </c>
      <c r="AA29">
        <v>111</v>
      </c>
      <c r="AB29" t="s">
        <v>1077</v>
      </c>
      <c r="AC29">
        <v>1</v>
      </c>
      <c r="AD29" t="s">
        <v>1068</v>
      </c>
      <c r="AE29">
        <v>25</v>
      </c>
      <c r="AF29" t="s">
        <v>1504</v>
      </c>
      <c r="AG29">
        <v>104</v>
      </c>
      <c r="AH29" t="s">
        <v>1691</v>
      </c>
      <c r="AI29" t="s">
        <v>1633</v>
      </c>
      <c r="AJ29" t="s">
        <v>1633</v>
      </c>
      <c r="AK29" t="s">
        <v>1502</v>
      </c>
      <c r="AL29" t="s">
        <v>1585</v>
      </c>
      <c r="AM29" t="str">
        <f t="shared" si="0"/>
        <v>062_tag_counts</v>
      </c>
      <c r="AN29" t="s">
        <v>1035</v>
      </c>
      <c r="AO29" t="s">
        <v>2684</v>
      </c>
      <c r="AP29" t="s">
        <v>2689</v>
      </c>
      <c r="AQ29" t="s">
        <v>2680</v>
      </c>
      <c r="AR29" t="str">
        <f t="shared" si="2"/>
        <v>062_mapping</v>
      </c>
      <c r="AS29" t="s">
        <v>2681</v>
      </c>
    </row>
    <row r="30" spans="1:45">
      <c r="A30">
        <v>1635</v>
      </c>
      <c r="B30">
        <v>1635</v>
      </c>
      <c r="C30">
        <v>1</v>
      </c>
      <c r="D30" t="s">
        <v>1696</v>
      </c>
      <c r="E30">
        <v>222</v>
      </c>
      <c r="F30" t="s">
        <v>1632</v>
      </c>
      <c r="G30">
        <v>293</v>
      </c>
      <c r="H30" t="s">
        <v>1828</v>
      </c>
      <c r="I30" t="s">
        <v>1035</v>
      </c>
      <c r="J30">
        <v>-1</v>
      </c>
      <c r="K30" t="s">
        <v>1186</v>
      </c>
      <c r="L30">
        <v>3</v>
      </c>
      <c r="M30" t="s">
        <v>1693</v>
      </c>
      <c r="N30">
        <v>-1</v>
      </c>
      <c r="O30" t="s">
        <v>1433</v>
      </c>
      <c r="P30" t="s">
        <v>1035</v>
      </c>
      <c r="Q30" t="s">
        <v>1035</v>
      </c>
      <c r="R30" t="s">
        <v>1035</v>
      </c>
      <c r="S30">
        <v>24</v>
      </c>
      <c r="T30" t="s">
        <v>2151</v>
      </c>
      <c r="U30" t="s">
        <v>1035</v>
      </c>
      <c r="V30" t="s">
        <v>1182</v>
      </c>
      <c r="W30" t="s">
        <v>1642</v>
      </c>
      <c r="X30" t="s">
        <v>1642</v>
      </c>
      <c r="Y30" s="19" t="s">
        <v>2237</v>
      </c>
      <c r="Z30" t="s">
        <v>970</v>
      </c>
      <c r="AA30">
        <v>111</v>
      </c>
      <c r="AB30" t="s">
        <v>1077</v>
      </c>
      <c r="AC30">
        <v>1</v>
      </c>
      <c r="AD30" t="s">
        <v>1068</v>
      </c>
      <c r="AE30">
        <v>25</v>
      </c>
      <c r="AF30" t="s">
        <v>1504</v>
      </c>
      <c r="AG30">
        <v>105</v>
      </c>
      <c r="AH30" t="s">
        <v>1429</v>
      </c>
      <c r="AI30" t="s">
        <v>2149</v>
      </c>
      <c r="AJ30" t="s">
        <v>2149</v>
      </c>
      <c r="AK30" t="s">
        <v>1502</v>
      </c>
      <c r="AL30" t="s">
        <v>1585</v>
      </c>
      <c r="AM30" t="str">
        <f t="shared" si="0"/>
        <v>114_tag_counts</v>
      </c>
      <c r="AN30" t="s">
        <v>1035</v>
      </c>
      <c r="AO30" t="s">
        <v>2684</v>
      </c>
      <c r="AP30" t="s">
        <v>2689</v>
      </c>
      <c r="AQ30" t="s">
        <v>2680</v>
      </c>
      <c r="AR30" t="str">
        <f t="shared" si="2"/>
        <v>114_mapping</v>
      </c>
      <c r="AS30" t="s">
        <v>2681</v>
      </c>
    </row>
    <row r="31" spans="1:45">
      <c r="A31">
        <v>1646</v>
      </c>
      <c r="B31">
        <v>1646</v>
      </c>
      <c r="C31">
        <v>1</v>
      </c>
      <c r="D31" t="s">
        <v>1696</v>
      </c>
      <c r="E31">
        <v>196</v>
      </c>
      <c r="F31" t="s">
        <v>1637</v>
      </c>
      <c r="G31">
        <v>294</v>
      </c>
      <c r="H31" t="s">
        <v>1640</v>
      </c>
      <c r="I31" t="s">
        <v>1035</v>
      </c>
      <c r="J31">
        <v>-1</v>
      </c>
      <c r="K31" t="s">
        <v>1186</v>
      </c>
      <c r="L31">
        <v>3</v>
      </c>
      <c r="M31" t="s">
        <v>1693</v>
      </c>
      <c r="N31">
        <v>-1</v>
      </c>
      <c r="O31" t="s">
        <v>1433</v>
      </c>
      <c r="P31" t="s">
        <v>1035</v>
      </c>
      <c r="Q31" t="s">
        <v>1035</v>
      </c>
      <c r="R31" t="s">
        <v>1035</v>
      </c>
      <c r="S31">
        <v>24</v>
      </c>
      <c r="T31" t="s">
        <v>2151</v>
      </c>
      <c r="U31" t="s">
        <v>1035</v>
      </c>
      <c r="V31" t="s">
        <v>1182</v>
      </c>
      <c r="W31" t="s">
        <v>1639</v>
      </c>
      <c r="X31" t="s">
        <v>1639</v>
      </c>
      <c r="Y31" s="19" t="s">
        <v>2238</v>
      </c>
      <c r="Z31" t="s">
        <v>970</v>
      </c>
      <c r="AA31">
        <v>112</v>
      </c>
      <c r="AB31" t="s">
        <v>1071</v>
      </c>
      <c r="AC31">
        <v>1</v>
      </c>
      <c r="AD31" t="s">
        <v>1068</v>
      </c>
      <c r="AE31">
        <v>25</v>
      </c>
      <c r="AF31" t="s">
        <v>1504</v>
      </c>
      <c r="AG31">
        <v>104</v>
      </c>
      <c r="AH31" t="s">
        <v>1691</v>
      </c>
      <c r="AI31" t="s">
        <v>1635</v>
      </c>
      <c r="AJ31" t="s">
        <v>1635</v>
      </c>
      <c r="AK31" t="s">
        <v>1502</v>
      </c>
      <c r="AL31" t="s">
        <v>1585</v>
      </c>
      <c r="AM31" t="str">
        <f t="shared" si="0"/>
        <v>061_tag_counts</v>
      </c>
      <c r="AN31" t="s">
        <v>1641</v>
      </c>
      <c r="AO31" t="s">
        <v>2684</v>
      </c>
      <c r="AP31" t="s">
        <v>2689</v>
      </c>
      <c r="AQ31" t="s">
        <v>2680</v>
      </c>
      <c r="AR31" t="str">
        <f t="shared" si="2"/>
        <v>061_mapping</v>
      </c>
      <c r="AS31" t="s">
        <v>2681</v>
      </c>
    </row>
    <row r="32" spans="1:45">
      <c r="A32">
        <v>1646</v>
      </c>
      <c r="B32">
        <v>1646</v>
      </c>
      <c r="C32">
        <v>1</v>
      </c>
      <c r="D32" t="s">
        <v>1696</v>
      </c>
      <c r="E32">
        <v>196</v>
      </c>
      <c r="F32" t="s">
        <v>1637</v>
      </c>
      <c r="G32">
        <v>294</v>
      </c>
      <c r="H32" t="s">
        <v>1640</v>
      </c>
      <c r="I32" t="s">
        <v>1035</v>
      </c>
      <c r="J32">
        <v>-1</v>
      </c>
      <c r="K32" t="s">
        <v>1186</v>
      </c>
      <c r="L32">
        <v>3</v>
      </c>
      <c r="M32" t="s">
        <v>1693</v>
      </c>
      <c r="N32">
        <v>-1</v>
      </c>
      <c r="O32" t="s">
        <v>1433</v>
      </c>
      <c r="P32" t="s">
        <v>1035</v>
      </c>
      <c r="Q32" t="s">
        <v>1035</v>
      </c>
      <c r="R32" t="s">
        <v>1035</v>
      </c>
      <c r="S32">
        <v>24</v>
      </c>
      <c r="T32" t="s">
        <v>2151</v>
      </c>
      <c r="U32" t="s">
        <v>1035</v>
      </c>
      <c r="V32" t="s">
        <v>1182</v>
      </c>
      <c r="W32" t="s">
        <v>1639</v>
      </c>
      <c r="X32" t="s">
        <v>1639</v>
      </c>
      <c r="Y32" s="19" t="s">
        <v>2238</v>
      </c>
      <c r="Z32" t="s">
        <v>970</v>
      </c>
      <c r="AA32">
        <v>112</v>
      </c>
      <c r="AB32" t="s">
        <v>1071</v>
      </c>
      <c r="AC32">
        <v>1</v>
      </c>
      <c r="AD32" t="s">
        <v>1068</v>
      </c>
      <c r="AE32">
        <v>25</v>
      </c>
      <c r="AF32" t="s">
        <v>1504</v>
      </c>
      <c r="AG32">
        <v>104</v>
      </c>
      <c r="AH32" t="s">
        <v>1691</v>
      </c>
      <c r="AI32" t="s">
        <v>1633</v>
      </c>
      <c r="AJ32" t="s">
        <v>1633</v>
      </c>
      <c r="AK32" t="s">
        <v>1502</v>
      </c>
      <c r="AL32" t="s">
        <v>1585</v>
      </c>
      <c r="AM32" t="str">
        <f t="shared" si="0"/>
        <v>062_tag_counts</v>
      </c>
      <c r="AN32" t="s">
        <v>1035</v>
      </c>
      <c r="AO32" t="s">
        <v>2684</v>
      </c>
      <c r="AP32" t="s">
        <v>2689</v>
      </c>
      <c r="AQ32" t="s">
        <v>2680</v>
      </c>
      <c r="AR32" t="str">
        <f t="shared" si="2"/>
        <v>062_mapping</v>
      </c>
      <c r="AS32" t="s">
        <v>2681</v>
      </c>
    </row>
    <row r="33" spans="1:45">
      <c r="A33">
        <v>1646</v>
      </c>
      <c r="B33">
        <v>1646</v>
      </c>
      <c r="C33">
        <v>1</v>
      </c>
      <c r="D33" t="s">
        <v>1696</v>
      </c>
      <c r="E33">
        <v>196</v>
      </c>
      <c r="F33" t="s">
        <v>1637</v>
      </c>
      <c r="G33">
        <v>294</v>
      </c>
      <c r="H33" t="s">
        <v>1640</v>
      </c>
      <c r="I33" t="s">
        <v>1035</v>
      </c>
      <c r="J33">
        <v>-1</v>
      </c>
      <c r="K33" t="s">
        <v>1186</v>
      </c>
      <c r="L33">
        <v>3</v>
      </c>
      <c r="M33" t="s">
        <v>1693</v>
      </c>
      <c r="N33">
        <v>-1</v>
      </c>
      <c r="O33" t="s">
        <v>1433</v>
      </c>
      <c r="P33" t="s">
        <v>1035</v>
      </c>
      <c r="Q33" t="s">
        <v>1035</v>
      </c>
      <c r="R33" t="s">
        <v>1035</v>
      </c>
      <c r="S33">
        <v>24</v>
      </c>
      <c r="T33" t="s">
        <v>2151</v>
      </c>
      <c r="U33" t="s">
        <v>1035</v>
      </c>
      <c r="V33" t="s">
        <v>1182</v>
      </c>
      <c r="W33" t="s">
        <v>1639</v>
      </c>
      <c r="X33" t="s">
        <v>1639</v>
      </c>
      <c r="Y33" s="19" t="s">
        <v>2238</v>
      </c>
      <c r="Z33" t="s">
        <v>970</v>
      </c>
      <c r="AA33">
        <v>112</v>
      </c>
      <c r="AB33" t="s">
        <v>1071</v>
      </c>
      <c r="AC33">
        <v>1</v>
      </c>
      <c r="AD33" t="s">
        <v>1068</v>
      </c>
      <c r="AE33">
        <v>25</v>
      </c>
      <c r="AF33" t="s">
        <v>1504</v>
      </c>
      <c r="AG33">
        <v>105</v>
      </c>
      <c r="AH33" t="s">
        <v>1429</v>
      </c>
      <c r="AI33" t="s">
        <v>2149</v>
      </c>
      <c r="AJ33" t="s">
        <v>2149</v>
      </c>
      <c r="AK33" t="s">
        <v>1502</v>
      </c>
      <c r="AL33" t="s">
        <v>1585</v>
      </c>
      <c r="AM33" t="str">
        <f t="shared" si="0"/>
        <v>114_tag_counts</v>
      </c>
      <c r="AN33" t="s">
        <v>1035</v>
      </c>
      <c r="AO33" t="s">
        <v>2684</v>
      </c>
      <c r="AP33" t="s">
        <v>2689</v>
      </c>
      <c r="AQ33" t="s">
        <v>2680</v>
      </c>
      <c r="AR33" t="str">
        <f t="shared" si="2"/>
        <v>114_mapping</v>
      </c>
      <c r="AS33" t="s">
        <v>2681</v>
      </c>
    </row>
    <row r="34" spans="1:45">
      <c r="A34">
        <v>1644</v>
      </c>
      <c r="B34">
        <v>1644</v>
      </c>
      <c r="C34">
        <v>1</v>
      </c>
      <c r="D34" t="s">
        <v>1696</v>
      </c>
      <c r="E34">
        <v>196</v>
      </c>
      <c r="F34" t="s">
        <v>1637</v>
      </c>
      <c r="G34">
        <v>295</v>
      </c>
      <c r="H34" t="s">
        <v>1403</v>
      </c>
      <c r="I34" t="s">
        <v>1035</v>
      </c>
      <c r="J34">
        <v>-1</v>
      </c>
      <c r="K34" t="s">
        <v>1186</v>
      </c>
      <c r="L34">
        <v>3</v>
      </c>
      <c r="M34" t="s">
        <v>1693</v>
      </c>
      <c r="N34">
        <v>-1</v>
      </c>
      <c r="O34" t="s">
        <v>1433</v>
      </c>
      <c r="P34" t="s">
        <v>1035</v>
      </c>
      <c r="Q34" t="s">
        <v>1035</v>
      </c>
      <c r="R34" t="s">
        <v>1035</v>
      </c>
      <c r="S34">
        <v>24</v>
      </c>
      <c r="T34" t="s">
        <v>2151</v>
      </c>
      <c r="U34" t="s">
        <v>1035</v>
      </c>
      <c r="V34" t="s">
        <v>1182</v>
      </c>
      <c r="W34" t="s">
        <v>1636</v>
      </c>
      <c r="X34" t="s">
        <v>1636</v>
      </c>
      <c r="Y34" s="19" t="s">
        <v>2239</v>
      </c>
      <c r="Z34" t="s">
        <v>970</v>
      </c>
      <c r="AA34">
        <v>114</v>
      </c>
      <c r="AB34" t="s">
        <v>1512</v>
      </c>
      <c r="AC34">
        <v>1</v>
      </c>
      <c r="AD34" t="s">
        <v>1068</v>
      </c>
      <c r="AE34">
        <v>25</v>
      </c>
      <c r="AF34" t="s">
        <v>1504</v>
      </c>
      <c r="AG34">
        <v>104</v>
      </c>
      <c r="AH34" t="s">
        <v>1691</v>
      </c>
      <c r="AI34" t="s">
        <v>1635</v>
      </c>
      <c r="AJ34" t="s">
        <v>1635</v>
      </c>
      <c r="AK34" t="s">
        <v>1502</v>
      </c>
      <c r="AL34" t="s">
        <v>1585</v>
      </c>
      <c r="AM34" t="str">
        <f t="shared" si="0"/>
        <v>061_tag_counts</v>
      </c>
      <c r="AN34" t="s">
        <v>1638</v>
      </c>
      <c r="AO34" t="s">
        <v>2684</v>
      </c>
      <c r="AP34" t="s">
        <v>2689</v>
      </c>
      <c r="AQ34" t="s">
        <v>2680</v>
      </c>
      <c r="AR34" t="str">
        <f t="shared" si="2"/>
        <v>061_mapping</v>
      </c>
      <c r="AS34" t="s">
        <v>2681</v>
      </c>
    </row>
    <row r="35" spans="1:45">
      <c r="A35">
        <v>1644</v>
      </c>
      <c r="B35">
        <v>1644</v>
      </c>
      <c r="C35">
        <v>1</v>
      </c>
      <c r="D35" t="s">
        <v>1696</v>
      </c>
      <c r="E35">
        <v>196</v>
      </c>
      <c r="F35" t="s">
        <v>1637</v>
      </c>
      <c r="G35">
        <v>295</v>
      </c>
      <c r="H35" t="s">
        <v>1403</v>
      </c>
      <c r="I35" t="s">
        <v>1035</v>
      </c>
      <c r="J35">
        <v>-1</v>
      </c>
      <c r="K35" t="s">
        <v>1186</v>
      </c>
      <c r="L35">
        <v>3</v>
      </c>
      <c r="M35" t="s">
        <v>1693</v>
      </c>
      <c r="N35">
        <v>-1</v>
      </c>
      <c r="O35" t="s">
        <v>1433</v>
      </c>
      <c r="P35" t="s">
        <v>1035</v>
      </c>
      <c r="Q35" t="s">
        <v>1035</v>
      </c>
      <c r="R35" t="s">
        <v>1035</v>
      </c>
      <c r="S35">
        <v>24</v>
      </c>
      <c r="T35" t="s">
        <v>2151</v>
      </c>
      <c r="U35" t="s">
        <v>1035</v>
      </c>
      <c r="V35" t="s">
        <v>1182</v>
      </c>
      <c r="W35" t="s">
        <v>1636</v>
      </c>
      <c r="X35" t="s">
        <v>1636</v>
      </c>
      <c r="Y35" s="19" t="s">
        <v>2239</v>
      </c>
      <c r="Z35" t="s">
        <v>970</v>
      </c>
      <c r="AA35">
        <v>114</v>
      </c>
      <c r="AB35" t="s">
        <v>1512</v>
      </c>
      <c r="AC35">
        <v>1</v>
      </c>
      <c r="AD35" t="s">
        <v>1068</v>
      </c>
      <c r="AE35">
        <v>25</v>
      </c>
      <c r="AF35" t="s">
        <v>1504</v>
      </c>
      <c r="AG35">
        <v>104</v>
      </c>
      <c r="AH35" t="s">
        <v>1691</v>
      </c>
      <c r="AI35" t="s">
        <v>1633</v>
      </c>
      <c r="AJ35" t="s">
        <v>1633</v>
      </c>
      <c r="AK35" t="s">
        <v>1502</v>
      </c>
      <c r="AL35" t="s">
        <v>1585</v>
      </c>
      <c r="AM35" t="str">
        <f t="shared" si="0"/>
        <v>062_tag_counts</v>
      </c>
      <c r="AN35" t="s">
        <v>1035</v>
      </c>
      <c r="AO35" t="s">
        <v>2684</v>
      </c>
      <c r="AP35" t="s">
        <v>2689</v>
      </c>
      <c r="AQ35" t="s">
        <v>2680</v>
      </c>
      <c r="AR35" t="str">
        <f t="shared" si="2"/>
        <v>062_mapping</v>
      </c>
      <c r="AS35" t="s">
        <v>2681</v>
      </c>
    </row>
    <row r="36" spans="1:45">
      <c r="A36">
        <v>1644</v>
      </c>
      <c r="B36">
        <v>1644</v>
      </c>
      <c r="C36">
        <v>1</v>
      </c>
      <c r="D36" t="s">
        <v>1696</v>
      </c>
      <c r="E36">
        <v>196</v>
      </c>
      <c r="F36" t="s">
        <v>1637</v>
      </c>
      <c r="G36">
        <v>295</v>
      </c>
      <c r="H36" t="s">
        <v>1403</v>
      </c>
      <c r="I36" t="s">
        <v>1035</v>
      </c>
      <c r="J36">
        <v>-1</v>
      </c>
      <c r="K36" t="s">
        <v>1186</v>
      </c>
      <c r="L36">
        <v>3</v>
      </c>
      <c r="M36" t="s">
        <v>1693</v>
      </c>
      <c r="N36">
        <v>-1</v>
      </c>
      <c r="O36" t="s">
        <v>1433</v>
      </c>
      <c r="P36" t="s">
        <v>1035</v>
      </c>
      <c r="Q36" t="s">
        <v>1035</v>
      </c>
      <c r="R36" t="s">
        <v>1035</v>
      </c>
      <c r="S36">
        <v>24</v>
      </c>
      <c r="T36" t="s">
        <v>2151</v>
      </c>
      <c r="U36" t="s">
        <v>1035</v>
      </c>
      <c r="V36" t="s">
        <v>1182</v>
      </c>
      <c r="W36" t="s">
        <v>1636</v>
      </c>
      <c r="X36" t="s">
        <v>1636</v>
      </c>
      <c r="Y36" s="19" t="s">
        <v>2239</v>
      </c>
      <c r="Z36" t="s">
        <v>970</v>
      </c>
      <c r="AA36">
        <v>114</v>
      </c>
      <c r="AB36" t="s">
        <v>1512</v>
      </c>
      <c r="AC36">
        <v>1</v>
      </c>
      <c r="AD36" t="s">
        <v>1068</v>
      </c>
      <c r="AE36">
        <v>25</v>
      </c>
      <c r="AF36" t="s">
        <v>1504</v>
      </c>
      <c r="AG36">
        <v>105</v>
      </c>
      <c r="AH36" t="s">
        <v>1429</v>
      </c>
      <c r="AI36" t="s">
        <v>2149</v>
      </c>
      <c r="AJ36" t="s">
        <v>2149</v>
      </c>
      <c r="AK36" t="s">
        <v>1502</v>
      </c>
      <c r="AL36" t="s">
        <v>1585</v>
      </c>
      <c r="AM36" t="str">
        <f t="shared" si="0"/>
        <v>114_tag_counts</v>
      </c>
      <c r="AN36" t="s">
        <v>1035</v>
      </c>
      <c r="AO36" t="s">
        <v>2684</v>
      </c>
      <c r="AP36" t="s">
        <v>2689</v>
      </c>
      <c r="AQ36" t="s">
        <v>2680</v>
      </c>
      <c r="AR36" t="str">
        <f t="shared" si="2"/>
        <v>114_mapping</v>
      </c>
      <c r="AS36" t="s">
        <v>2681</v>
      </c>
    </row>
    <row r="37" spans="1:45">
      <c r="A37">
        <v>1643</v>
      </c>
      <c r="B37">
        <v>1643</v>
      </c>
      <c r="C37">
        <v>1</v>
      </c>
      <c r="D37" t="s">
        <v>1696</v>
      </c>
      <c r="E37">
        <v>222</v>
      </c>
      <c r="F37" t="s">
        <v>1632</v>
      </c>
      <c r="G37">
        <v>295</v>
      </c>
      <c r="H37" t="s">
        <v>1403</v>
      </c>
      <c r="I37" t="s">
        <v>1035</v>
      </c>
      <c r="J37">
        <v>-1</v>
      </c>
      <c r="K37" t="s">
        <v>1186</v>
      </c>
      <c r="L37">
        <v>3</v>
      </c>
      <c r="M37" t="s">
        <v>1693</v>
      </c>
      <c r="N37">
        <v>-1</v>
      </c>
      <c r="O37" t="s">
        <v>1433</v>
      </c>
      <c r="P37" t="s">
        <v>1035</v>
      </c>
      <c r="Q37" t="s">
        <v>1035</v>
      </c>
      <c r="R37" t="s">
        <v>1035</v>
      </c>
      <c r="S37">
        <v>24</v>
      </c>
      <c r="T37" t="s">
        <v>2151</v>
      </c>
      <c r="U37" t="s">
        <v>1035</v>
      </c>
      <c r="V37" t="s">
        <v>1182</v>
      </c>
      <c r="W37" t="s">
        <v>2150</v>
      </c>
      <c r="X37" t="s">
        <v>2150</v>
      </c>
      <c r="Y37" s="19" t="s">
        <v>2240</v>
      </c>
      <c r="Z37" t="s">
        <v>970</v>
      </c>
      <c r="AA37">
        <v>115</v>
      </c>
      <c r="AB37" t="s">
        <v>1341</v>
      </c>
      <c r="AC37">
        <v>1</v>
      </c>
      <c r="AD37" t="s">
        <v>1068</v>
      </c>
      <c r="AE37">
        <v>25</v>
      </c>
      <c r="AF37" t="s">
        <v>1504</v>
      </c>
      <c r="AG37">
        <v>104</v>
      </c>
      <c r="AH37" t="s">
        <v>1691</v>
      </c>
      <c r="AI37" t="s">
        <v>1635</v>
      </c>
      <c r="AJ37" t="s">
        <v>1635</v>
      </c>
      <c r="AK37" t="s">
        <v>1502</v>
      </c>
      <c r="AL37" t="s">
        <v>1585</v>
      </c>
      <c r="AM37" t="str">
        <f t="shared" si="0"/>
        <v>061_tag_counts</v>
      </c>
      <c r="AN37" t="s">
        <v>1634</v>
      </c>
      <c r="AO37" t="s">
        <v>2684</v>
      </c>
      <c r="AP37" t="s">
        <v>2689</v>
      </c>
      <c r="AQ37" t="s">
        <v>2680</v>
      </c>
      <c r="AR37" t="str">
        <f t="shared" si="2"/>
        <v>061_mapping</v>
      </c>
      <c r="AS37" t="s">
        <v>2681</v>
      </c>
    </row>
    <row r="38" spans="1:45">
      <c r="A38">
        <v>1643</v>
      </c>
      <c r="B38">
        <v>1643</v>
      </c>
      <c r="C38">
        <v>1</v>
      </c>
      <c r="D38" t="s">
        <v>1696</v>
      </c>
      <c r="E38">
        <v>222</v>
      </c>
      <c r="F38" t="s">
        <v>1632</v>
      </c>
      <c r="G38">
        <v>295</v>
      </c>
      <c r="H38" t="s">
        <v>1403</v>
      </c>
      <c r="I38" t="s">
        <v>1035</v>
      </c>
      <c r="J38">
        <v>-1</v>
      </c>
      <c r="K38" t="s">
        <v>1186</v>
      </c>
      <c r="L38">
        <v>3</v>
      </c>
      <c r="M38" t="s">
        <v>1693</v>
      </c>
      <c r="N38">
        <v>-1</v>
      </c>
      <c r="O38" t="s">
        <v>1433</v>
      </c>
      <c r="P38" t="s">
        <v>1035</v>
      </c>
      <c r="Q38" t="s">
        <v>1035</v>
      </c>
      <c r="R38" t="s">
        <v>1035</v>
      </c>
      <c r="S38">
        <v>24</v>
      </c>
      <c r="T38" t="s">
        <v>2151</v>
      </c>
      <c r="U38" t="s">
        <v>1035</v>
      </c>
      <c r="V38" t="s">
        <v>1182</v>
      </c>
      <c r="W38" t="s">
        <v>2150</v>
      </c>
      <c r="X38" t="s">
        <v>2150</v>
      </c>
      <c r="Y38" s="19" t="s">
        <v>2240</v>
      </c>
      <c r="Z38" t="s">
        <v>970</v>
      </c>
      <c r="AA38">
        <v>115</v>
      </c>
      <c r="AB38" t="s">
        <v>1341</v>
      </c>
      <c r="AC38">
        <v>1</v>
      </c>
      <c r="AD38" t="s">
        <v>1068</v>
      </c>
      <c r="AE38">
        <v>25</v>
      </c>
      <c r="AF38" t="s">
        <v>1504</v>
      </c>
      <c r="AG38">
        <v>104</v>
      </c>
      <c r="AH38" t="s">
        <v>1691</v>
      </c>
      <c r="AI38" t="s">
        <v>1633</v>
      </c>
      <c r="AJ38" t="s">
        <v>1633</v>
      </c>
      <c r="AK38" t="s">
        <v>1502</v>
      </c>
      <c r="AL38" t="s">
        <v>1585</v>
      </c>
      <c r="AM38" t="str">
        <f t="shared" si="0"/>
        <v>062_tag_counts</v>
      </c>
      <c r="AN38" t="s">
        <v>1035</v>
      </c>
      <c r="AO38" t="s">
        <v>2684</v>
      </c>
      <c r="AP38" t="s">
        <v>2689</v>
      </c>
      <c r="AQ38" t="s">
        <v>2680</v>
      </c>
      <c r="AR38" t="str">
        <f t="shared" si="2"/>
        <v>062_mapping</v>
      </c>
      <c r="AS38" t="s">
        <v>2681</v>
      </c>
    </row>
    <row r="39" spans="1:45">
      <c r="A39">
        <v>1643</v>
      </c>
      <c r="B39">
        <v>1643</v>
      </c>
      <c r="C39">
        <v>1</v>
      </c>
      <c r="D39" t="s">
        <v>1696</v>
      </c>
      <c r="E39">
        <v>222</v>
      </c>
      <c r="F39" t="s">
        <v>1632</v>
      </c>
      <c r="G39">
        <v>295</v>
      </c>
      <c r="H39" t="s">
        <v>1403</v>
      </c>
      <c r="I39" t="s">
        <v>1035</v>
      </c>
      <c r="J39">
        <v>-1</v>
      </c>
      <c r="K39" t="s">
        <v>1186</v>
      </c>
      <c r="L39">
        <v>3</v>
      </c>
      <c r="M39" t="s">
        <v>1693</v>
      </c>
      <c r="N39">
        <v>-1</v>
      </c>
      <c r="O39" t="s">
        <v>1433</v>
      </c>
      <c r="P39" t="s">
        <v>1035</v>
      </c>
      <c r="Q39" t="s">
        <v>1035</v>
      </c>
      <c r="R39" t="s">
        <v>1035</v>
      </c>
      <c r="S39">
        <v>24</v>
      </c>
      <c r="T39" t="s">
        <v>2151</v>
      </c>
      <c r="U39" t="s">
        <v>1035</v>
      </c>
      <c r="V39" t="s">
        <v>1182</v>
      </c>
      <c r="W39" t="s">
        <v>2150</v>
      </c>
      <c r="X39" t="s">
        <v>2150</v>
      </c>
      <c r="Y39" s="19" t="s">
        <v>2240</v>
      </c>
      <c r="Z39" t="s">
        <v>970</v>
      </c>
      <c r="AA39">
        <v>115</v>
      </c>
      <c r="AB39" t="s">
        <v>1341</v>
      </c>
      <c r="AC39">
        <v>1</v>
      </c>
      <c r="AD39" t="s">
        <v>1068</v>
      </c>
      <c r="AE39">
        <v>25</v>
      </c>
      <c r="AF39" t="s">
        <v>1504</v>
      </c>
      <c r="AG39">
        <v>105</v>
      </c>
      <c r="AH39" t="s">
        <v>1429</v>
      </c>
      <c r="AI39" t="s">
        <v>2149</v>
      </c>
      <c r="AJ39" t="s">
        <v>2149</v>
      </c>
      <c r="AK39" t="s">
        <v>1502</v>
      </c>
      <c r="AL39" t="s">
        <v>1585</v>
      </c>
      <c r="AM39" t="str">
        <f t="shared" si="0"/>
        <v>114_tag_counts</v>
      </c>
      <c r="AN39" t="s">
        <v>1035</v>
      </c>
      <c r="AO39" t="s">
        <v>2684</v>
      </c>
      <c r="AP39" t="s">
        <v>2689</v>
      </c>
      <c r="AQ39" t="s">
        <v>2680</v>
      </c>
      <c r="AR39" t="str">
        <f t="shared" si="2"/>
        <v>114_mapping</v>
      </c>
      <c r="AS39" t="s">
        <v>2681</v>
      </c>
    </row>
    <row r="40" spans="1:45">
      <c r="A40">
        <v>1594</v>
      </c>
      <c r="B40">
        <v>1594</v>
      </c>
      <c r="C40">
        <v>2</v>
      </c>
      <c r="D40" t="s">
        <v>1898</v>
      </c>
      <c r="E40">
        <v>106</v>
      </c>
      <c r="F40" t="s">
        <v>1274</v>
      </c>
      <c r="G40">
        <v>201</v>
      </c>
      <c r="H40" t="s">
        <v>1701</v>
      </c>
      <c r="I40" t="s">
        <v>1035</v>
      </c>
      <c r="J40">
        <v>-1</v>
      </c>
      <c r="K40" t="s">
        <v>1186</v>
      </c>
      <c r="L40">
        <v>1</v>
      </c>
      <c r="M40" t="s">
        <v>1700</v>
      </c>
      <c r="N40">
        <v>2</v>
      </c>
      <c r="O40" t="s">
        <v>2148</v>
      </c>
      <c r="P40" s="18">
        <v>35064</v>
      </c>
      <c r="Q40" t="s">
        <v>1035</v>
      </c>
      <c r="R40" t="s">
        <v>1035</v>
      </c>
      <c r="S40">
        <v>46</v>
      </c>
      <c r="T40" t="s">
        <v>1904</v>
      </c>
      <c r="U40" t="s">
        <v>2147</v>
      </c>
      <c r="V40" t="s">
        <v>1182</v>
      </c>
      <c r="W40" t="s">
        <v>2146</v>
      </c>
      <c r="X40" t="s">
        <v>2146</v>
      </c>
      <c r="Y40" s="19" t="s">
        <v>2241</v>
      </c>
      <c r="Z40" t="s">
        <v>970</v>
      </c>
      <c r="AA40">
        <v>101</v>
      </c>
      <c r="AB40" t="s">
        <v>1188</v>
      </c>
      <c r="AC40">
        <v>1</v>
      </c>
      <c r="AD40" t="s">
        <v>1068</v>
      </c>
      <c r="AE40">
        <v>25</v>
      </c>
      <c r="AF40" t="s">
        <v>1504</v>
      </c>
      <c r="AG40">
        <v>104</v>
      </c>
      <c r="AH40" t="s">
        <v>1691</v>
      </c>
      <c r="AI40" t="s">
        <v>1908</v>
      </c>
      <c r="AJ40" t="s">
        <v>1908</v>
      </c>
      <c r="AK40" t="s">
        <v>1502</v>
      </c>
      <c r="AL40" t="s">
        <v>1585</v>
      </c>
      <c r="AM40" t="str">
        <f t="shared" si="0"/>
        <v>080_tag_counts</v>
      </c>
      <c r="AN40" t="s">
        <v>2145</v>
      </c>
      <c r="AO40" t="s">
        <v>2684</v>
      </c>
      <c r="AP40" t="s">
        <v>2689</v>
      </c>
      <c r="AQ40" t="s">
        <v>2680</v>
      </c>
      <c r="AR40" t="str">
        <f t="shared" si="2"/>
        <v>080_mapping</v>
      </c>
      <c r="AS40" t="s">
        <v>2681</v>
      </c>
    </row>
    <row r="41" spans="1:45">
      <c r="A41">
        <v>1595</v>
      </c>
      <c r="B41">
        <v>1595</v>
      </c>
      <c r="C41">
        <v>2</v>
      </c>
      <c r="D41" t="s">
        <v>1898</v>
      </c>
      <c r="E41">
        <v>106</v>
      </c>
      <c r="F41" t="s">
        <v>1274</v>
      </c>
      <c r="G41">
        <v>201</v>
      </c>
      <c r="H41" t="s">
        <v>1701</v>
      </c>
      <c r="I41" t="s">
        <v>1035</v>
      </c>
      <c r="J41">
        <v>-1</v>
      </c>
      <c r="K41" t="s">
        <v>1186</v>
      </c>
      <c r="L41">
        <v>1</v>
      </c>
      <c r="M41" t="s">
        <v>1700</v>
      </c>
      <c r="N41">
        <v>3</v>
      </c>
      <c r="O41" t="s">
        <v>2033</v>
      </c>
      <c r="P41" s="18">
        <v>35064.166666666664</v>
      </c>
      <c r="Q41" t="s">
        <v>1035</v>
      </c>
      <c r="R41" t="s">
        <v>1035</v>
      </c>
      <c r="S41">
        <v>46</v>
      </c>
      <c r="T41" t="s">
        <v>1904</v>
      </c>
      <c r="U41" t="s">
        <v>2032</v>
      </c>
      <c r="V41" t="s">
        <v>1182</v>
      </c>
      <c r="W41" t="s">
        <v>2321</v>
      </c>
      <c r="X41" t="s">
        <v>2321</v>
      </c>
      <c r="Y41" s="19" t="s">
        <v>2242</v>
      </c>
      <c r="Z41" t="s">
        <v>970</v>
      </c>
      <c r="AA41">
        <v>102</v>
      </c>
      <c r="AB41" t="s">
        <v>1209</v>
      </c>
      <c r="AC41">
        <v>1</v>
      </c>
      <c r="AD41" t="s">
        <v>1068</v>
      </c>
      <c r="AE41">
        <v>25</v>
      </c>
      <c r="AF41" t="s">
        <v>1504</v>
      </c>
      <c r="AG41">
        <v>104</v>
      </c>
      <c r="AH41" t="s">
        <v>1691</v>
      </c>
      <c r="AI41" t="s">
        <v>1908</v>
      </c>
      <c r="AJ41" t="s">
        <v>1908</v>
      </c>
      <c r="AK41" t="s">
        <v>1502</v>
      </c>
      <c r="AL41" t="s">
        <v>1585</v>
      </c>
      <c r="AM41" t="str">
        <f t="shared" si="0"/>
        <v>080_tag_counts</v>
      </c>
      <c r="AN41" t="s">
        <v>2320</v>
      </c>
      <c r="AO41" t="s">
        <v>2684</v>
      </c>
      <c r="AP41" t="s">
        <v>2689</v>
      </c>
      <c r="AQ41" t="s">
        <v>2680</v>
      </c>
      <c r="AR41" t="str">
        <f t="shared" si="2"/>
        <v>080_mapping</v>
      </c>
      <c r="AS41" t="s">
        <v>2681</v>
      </c>
    </row>
    <row r="42" spans="1:45">
      <c r="A42">
        <v>1596</v>
      </c>
      <c r="B42">
        <v>1596</v>
      </c>
      <c r="C42">
        <v>2</v>
      </c>
      <c r="D42" t="s">
        <v>1898</v>
      </c>
      <c r="E42">
        <v>106</v>
      </c>
      <c r="F42" t="s">
        <v>1274</v>
      </c>
      <c r="G42">
        <v>201</v>
      </c>
      <c r="H42" t="s">
        <v>1701</v>
      </c>
      <c r="I42" t="s">
        <v>1035</v>
      </c>
      <c r="J42">
        <v>-1</v>
      </c>
      <c r="K42" t="s">
        <v>1186</v>
      </c>
      <c r="L42">
        <v>1</v>
      </c>
      <c r="M42" t="s">
        <v>1700</v>
      </c>
      <c r="N42">
        <v>4</v>
      </c>
      <c r="O42" t="s">
        <v>2319</v>
      </c>
      <c r="P42" s="18">
        <v>35064.333333333336</v>
      </c>
      <c r="Q42" t="s">
        <v>1035</v>
      </c>
      <c r="R42" t="s">
        <v>1035</v>
      </c>
      <c r="S42">
        <v>46</v>
      </c>
      <c r="T42" t="s">
        <v>1904</v>
      </c>
      <c r="U42" t="s">
        <v>2318</v>
      </c>
      <c r="V42" t="s">
        <v>1182</v>
      </c>
      <c r="W42" t="s">
        <v>2126</v>
      </c>
      <c r="X42" t="s">
        <v>2126</v>
      </c>
      <c r="Y42" s="19" t="s">
        <v>2243</v>
      </c>
      <c r="Z42" t="s">
        <v>970</v>
      </c>
      <c r="AA42">
        <v>103</v>
      </c>
      <c r="AB42" t="s">
        <v>1180</v>
      </c>
      <c r="AC42">
        <v>1</v>
      </c>
      <c r="AD42" t="s">
        <v>1068</v>
      </c>
      <c r="AE42">
        <v>25</v>
      </c>
      <c r="AF42" t="s">
        <v>1504</v>
      </c>
      <c r="AG42">
        <v>104</v>
      </c>
      <c r="AH42" t="s">
        <v>1691</v>
      </c>
      <c r="AI42" t="s">
        <v>1908</v>
      </c>
      <c r="AJ42" t="s">
        <v>1908</v>
      </c>
      <c r="AK42" t="s">
        <v>1502</v>
      </c>
      <c r="AL42" t="s">
        <v>1585</v>
      </c>
      <c r="AM42" t="str">
        <f t="shared" si="0"/>
        <v>080_tag_counts</v>
      </c>
      <c r="AN42" t="s">
        <v>2132</v>
      </c>
      <c r="AO42" t="s">
        <v>2684</v>
      </c>
      <c r="AP42" t="s">
        <v>2689</v>
      </c>
      <c r="AQ42" t="s">
        <v>2680</v>
      </c>
      <c r="AR42" t="str">
        <f t="shared" si="2"/>
        <v>080_mapping</v>
      </c>
      <c r="AS42" t="s">
        <v>2681</v>
      </c>
    </row>
    <row r="43" spans="1:45">
      <c r="A43">
        <v>1606</v>
      </c>
      <c r="B43">
        <v>1606</v>
      </c>
      <c r="C43">
        <v>2</v>
      </c>
      <c r="D43" t="s">
        <v>1898</v>
      </c>
      <c r="E43">
        <v>106</v>
      </c>
      <c r="F43" t="s">
        <v>1274</v>
      </c>
      <c r="G43">
        <v>201</v>
      </c>
      <c r="H43" t="s">
        <v>1701</v>
      </c>
      <c r="I43" t="s">
        <v>1035</v>
      </c>
      <c r="J43">
        <v>-1</v>
      </c>
      <c r="K43" t="s">
        <v>1186</v>
      </c>
      <c r="L43">
        <v>1</v>
      </c>
      <c r="M43" t="s">
        <v>1700</v>
      </c>
      <c r="N43">
        <v>13</v>
      </c>
      <c r="O43" t="s">
        <v>2317</v>
      </c>
      <c r="P43" s="18">
        <v>35064.5</v>
      </c>
      <c r="Q43" t="s">
        <v>1035</v>
      </c>
      <c r="R43" t="s">
        <v>1035</v>
      </c>
      <c r="S43">
        <v>46</v>
      </c>
      <c r="T43" t="s">
        <v>1904</v>
      </c>
      <c r="U43" t="s">
        <v>2316</v>
      </c>
      <c r="V43" t="s">
        <v>1182</v>
      </c>
      <c r="W43" t="s">
        <v>2315</v>
      </c>
      <c r="X43" t="s">
        <v>2315</v>
      </c>
      <c r="Y43" s="19" t="s">
        <v>2244</v>
      </c>
      <c r="Z43" t="s">
        <v>970</v>
      </c>
      <c r="AA43">
        <v>104</v>
      </c>
      <c r="AB43" t="s">
        <v>1189</v>
      </c>
      <c r="AC43">
        <v>1</v>
      </c>
      <c r="AD43" t="s">
        <v>1068</v>
      </c>
      <c r="AE43">
        <v>25</v>
      </c>
      <c r="AF43" t="s">
        <v>1504</v>
      </c>
      <c r="AG43">
        <v>104</v>
      </c>
      <c r="AH43" t="s">
        <v>1691</v>
      </c>
      <c r="AI43" t="s">
        <v>1908</v>
      </c>
      <c r="AJ43" t="s">
        <v>1908</v>
      </c>
      <c r="AK43" t="s">
        <v>1502</v>
      </c>
      <c r="AL43" t="s">
        <v>1585</v>
      </c>
      <c r="AM43" t="str">
        <f t="shared" si="0"/>
        <v>080_tag_counts</v>
      </c>
      <c r="AN43" t="s">
        <v>2128</v>
      </c>
      <c r="AO43" t="s">
        <v>2684</v>
      </c>
      <c r="AP43" t="s">
        <v>2689</v>
      </c>
      <c r="AQ43" t="s">
        <v>2680</v>
      </c>
      <c r="AR43" t="str">
        <f t="shared" si="2"/>
        <v>080_mapping</v>
      </c>
      <c r="AS43" t="s">
        <v>2681</v>
      </c>
    </row>
    <row r="44" spans="1:45">
      <c r="A44">
        <v>1597</v>
      </c>
      <c r="B44">
        <v>1597</v>
      </c>
      <c r="C44">
        <v>2</v>
      </c>
      <c r="D44" t="s">
        <v>1898</v>
      </c>
      <c r="E44">
        <v>106</v>
      </c>
      <c r="F44" t="s">
        <v>1274</v>
      </c>
      <c r="G44">
        <v>201</v>
      </c>
      <c r="H44" t="s">
        <v>1701</v>
      </c>
      <c r="I44" t="s">
        <v>1035</v>
      </c>
      <c r="J44">
        <v>-1</v>
      </c>
      <c r="K44" t="s">
        <v>1186</v>
      </c>
      <c r="L44">
        <v>1</v>
      </c>
      <c r="M44" t="s">
        <v>1700</v>
      </c>
      <c r="N44">
        <v>5</v>
      </c>
      <c r="O44" t="s">
        <v>1766</v>
      </c>
      <c r="P44" s="18">
        <v>35064.666666666664</v>
      </c>
      <c r="Q44" t="s">
        <v>1035</v>
      </c>
      <c r="R44" t="s">
        <v>1035</v>
      </c>
      <c r="S44">
        <v>46</v>
      </c>
      <c r="T44" t="s">
        <v>1904</v>
      </c>
      <c r="U44" t="s">
        <v>1749</v>
      </c>
      <c r="V44" t="s">
        <v>1182</v>
      </c>
      <c r="W44" t="s">
        <v>1748</v>
      </c>
      <c r="X44" t="s">
        <v>1748</v>
      </c>
      <c r="Y44" s="19" t="s">
        <v>1883</v>
      </c>
      <c r="Z44" t="s">
        <v>970</v>
      </c>
      <c r="AA44">
        <v>105</v>
      </c>
      <c r="AB44" t="s">
        <v>1282</v>
      </c>
      <c r="AC44">
        <v>1</v>
      </c>
      <c r="AD44" t="s">
        <v>1068</v>
      </c>
      <c r="AE44">
        <v>25</v>
      </c>
      <c r="AF44" t="s">
        <v>1504</v>
      </c>
      <c r="AG44">
        <v>104</v>
      </c>
      <c r="AH44" t="s">
        <v>1691</v>
      </c>
      <c r="AI44" t="s">
        <v>1908</v>
      </c>
      <c r="AJ44" t="s">
        <v>1908</v>
      </c>
      <c r="AK44" t="s">
        <v>1502</v>
      </c>
      <c r="AL44" t="s">
        <v>1585</v>
      </c>
      <c r="AM44" t="str">
        <f t="shared" si="0"/>
        <v>080_tag_counts</v>
      </c>
      <c r="AN44" t="s">
        <v>1568</v>
      </c>
      <c r="AO44" t="s">
        <v>2684</v>
      </c>
      <c r="AP44" t="s">
        <v>2689</v>
      </c>
      <c r="AQ44" t="s">
        <v>2680</v>
      </c>
      <c r="AR44" t="str">
        <f t="shared" si="2"/>
        <v>080_mapping</v>
      </c>
      <c r="AS44" t="s">
        <v>2681</v>
      </c>
    </row>
    <row r="45" spans="1:45">
      <c r="A45">
        <v>1598</v>
      </c>
      <c r="B45">
        <v>1598</v>
      </c>
      <c r="C45">
        <v>2</v>
      </c>
      <c r="D45" t="s">
        <v>1898</v>
      </c>
      <c r="E45">
        <v>106</v>
      </c>
      <c r="F45" t="s">
        <v>1274</v>
      </c>
      <c r="G45">
        <v>201</v>
      </c>
      <c r="H45" t="s">
        <v>1701</v>
      </c>
      <c r="I45" t="s">
        <v>1035</v>
      </c>
      <c r="J45">
        <v>-1</v>
      </c>
      <c r="K45" t="s">
        <v>1186</v>
      </c>
      <c r="L45">
        <v>1</v>
      </c>
      <c r="M45" t="s">
        <v>1700</v>
      </c>
      <c r="N45">
        <v>6</v>
      </c>
      <c r="O45" t="s">
        <v>1745</v>
      </c>
      <c r="P45" s="18">
        <v>35064.833333333336</v>
      </c>
      <c r="Q45" t="s">
        <v>1035</v>
      </c>
      <c r="R45" t="s">
        <v>1035</v>
      </c>
      <c r="S45">
        <v>46</v>
      </c>
      <c r="T45" t="s">
        <v>1904</v>
      </c>
      <c r="U45" t="s">
        <v>1910</v>
      </c>
      <c r="V45" t="s">
        <v>1182</v>
      </c>
      <c r="W45" t="s">
        <v>1909</v>
      </c>
      <c r="X45" t="s">
        <v>1909</v>
      </c>
      <c r="Y45" s="19" t="s">
        <v>1884</v>
      </c>
      <c r="Z45" t="s">
        <v>970</v>
      </c>
      <c r="AA45">
        <v>106</v>
      </c>
      <c r="AB45" t="s">
        <v>1135</v>
      </c>
      <c r="AC45">
        <v>1</v>
      </c>
      <c r="AD45" t="s">
        <v>1068</v>
      </c>
      <c r="AE45">
        <v>25</v>
      </c>
      <c r="AF45" t="s">
        <v>1504</v>
      </c>
      <c r="AG45">
        <v>104</v>
      </c>
      <c r="AH45" t="s">
        <v>1691</v>
      </c>
      <c r="AI45" t="s">
        <v>1908</v>
      </c>
      <c r="AJ45" t="s">
        <v>1908</v>
      </c>
      <c r="AK45" t="s">
        <v>1502</v>
      </c>
      <c r="AL45" t="s">
        <v>1585</v>
      </c>
      <c r="AM45" t="str">
        <f t="shared" si="0"/>
        <v>080_tag_counts</v>
      </c>
      <c r="AN45" t="s">
        <v>1907</v>
      </c>
      <c r="AO45" t="s">
        <v>2684</v>
      </c>
      <c r="AP45" t="s">
        <v>2689</v>
      </c>
      <c r="AQ45" t="s">
        <v>2680</v>
      </c>
      <c r="AR45" t="str">
        <f t="shared" si="2"/>
        <v>080_mapping</v>
      </c>
      <c r="AS45" t="s">
        <v>2681</v>
      </c>
    </row>
    <row r="46" spans="1:45">
      <c r="A46">
        <v>1599</v>
      </c>
      <c r="B46">
        <v>1599</v>
      </c>
      <c r="C46">
        <v>2</v>
      </c>
      <c r="D46" t="s">
        <v>1898</v>
      </c>
      <c r="E46">
        <v>106</v>
      </c>
      <c r="F46" t="s">
        <v>1274</v>
      </c>
      <c r="G46">
        <v>201</v>
      </c>
      <c r="H46" t="s">
        <v>1701</v>
      </c>
      <c r="I46" t="s">
        <v>1035</v>
      </c>
      <c r="J46">
        <v>-1</v>
      </c>
      <c r="K46" t="s">
        <v>1186</v>
      </c>
      <c r="L46">
        <v>1</v>
      </c>
      <c r="M46" t="s">
        <v>1700</v>
      </c>
      <c r="N46">
        <v>7</v>
      </c>
      <c r="O46" t="s">
        <v>1905</v>
      </c>
      <c r="P46" s="18">
        <v>35065</v>
      </c>
      <c r="Q46" t="s">
        <v>1035</v>
      </c>
      <c r="R46" t="s">
        <v>1035</v>
      </c>
      <c r="S46">
        <v>46</v>
      </c>
      <c r="T46" t="s">
        <v>1904</v>
      </c>
      <c r="U46" t="s">
        <v>1739</v>
      </c>
      <c r="V46" t="s">
        <v>1182</v>
      </c>
      <c r="W46" t="s">
        <v>1738</v>
      </c>
      <c r="X46" t="s">
        <v>1738</v>
      </c>
      <c r="Y46" s="19" t="s">
        <v>1885</v>
      </c>
      <c r="Z46" t="s">
        <v>970</v>
      </c>
      <c r="AA46">
        <v>107</v>
      </c>
      <c r="AB46" t="s">
        <v>1129</v>
      </c>
      <c r="AC46">
        <v>1</v>
      </c>
      <c r="AD46" t="s">
        <v>1068</v>
      </c>
      <c r="AE46">
        <v>25</v>
      </c>
      <c r="AF46" t="s">
        <v>1504</v>
      </c>
      <c r="AG46">
        <v>104</v>
      </c>
      <c r="AH46" t="s">
        <v>1691</v>
      </c>
      <c r="AI46" t="s">
        <v>1900</v>
      </c>
      <c r="AJ46" t="s">
        <v>1900</v>
      </c>
      <c r="AK46" t="s">
        <v>1502</v>
      </c>
      <c r="AL46" t="s">
        <v>1585</v>
      </c>
      <c r="AM46" t="str">
        <f t="shared" si="0"/>
        <v>081_tag_counts</v>
      </c>
      <c r="AN46" t="s">
        <v>1906</v>
      </c>
      <c r="AO46" t="s">
        <v>2684</v>
      </c>
      <c r="AP46" t="s">
        <v>2689</v>
      </c>
      <c r="AQ46" t="s">
        <v>2680</v>
      </c>
      <c r="AR46" t="str">
        <f t="shared" si="2"/>
        <v>081_mapping</v>
      </c>
      <c r="AS46" t="s">
        <v>2681</v>
      </c>
    </row>
    <row r="47" spans="1:45">
      <c r="A47">
        <v>1599</v>
      </c>
      <c r="B47">
        <v>1599</v>
      </c>
      <c r="C47">
        <v>2</v>
      </c>
      <c r="D47" t="s">
        <v>1898</v>
      </c>
      <c r="E47">
        <v>106</v>
      </c>
      <c r="F47" t="s">
        <v>1274</v>
      </c>
      <c r="G47">
        <v>201</v>
      </c>
      <c r="H47" t="s">
        <v>1701</v>
      </c>
      <c r="I47" t="s">
        <v>1035</v>
      </c>
      <c r="J47">
        <v>-1</v>
      </c>
      <c r="K47" t="s">
        <v>1186</v>
      </c>
      <c r="L47">
        <v>1</v>
      </c>
      <c r="M47" t="s">
        <v>1700</v>
      </c>
      <c r="N47">
        <v>7</v>
      </c>
      <c r="O47" t="s">
        <v>1905</v>
      </c>
      <c r="P47" s="18">
        <v>35065</v>
      </c>
      <c r="Q47" t="s">
        <v>1035</v>
      </c>
      <c r="R47" t="s">
        <v>1035</v>
      </c>
      <c r="S47">
        <v>46</v>
      </c>
      <c r="T47" t="s">
        <v>1904</v>
      </c>
      <c r="U47" t="s">
        <v>1739</v>
      </c>
      <c r="V47" t="s">
        <v>1182</v>
      </c>
      <c r="W47" t="s">
        <v>1738</v>
      </c>
      <c r="X47" t="s">
        <v>1738</v>
      </c>
      <c r="Y47" s="19" t="s">
        <v>1885</v>
      </c>
      <c r="Z47" t="s">
        <v>970</v>
      </c>
      <c r="AA47">
        <v>107</v>
      </c>
      <c r="AB47" t="s">
        <v>1129</v>
      </c>
      <c r="AC47">
        <v>1</v>
      </c>
      <c r="AD47" t="s">
        <v>1068</v>
      </c>
      <c r="AE47">
        <v>25</v>
      </c>
      <c r="AF47" t="s">
        <v>1504</v>
      </c>
      <c r="AG47">
        <v>105</v>
      </c>
      <c r="AH47" t="s">
        <v>1429</v>
      </c>
      <c r="AI47" t="s">
        <v>1734</v>
      </c>
      <c r="AJ47" t="s">
        <v>1734</v>
      </c>
      <c r="AK47" t="s">
        <v>1502</v>
      </c>
      <c r="AL47" t="s">
        <v>1585</v>
      </c>
      <c r="AM47" t="str">
        <f t="shared" si="0"/>
        <v>125_tag_counts</v>
      </c>
      <c r="AN47" t="s">
        <v>1035</v>
      </c>
      <c r="AO47" t="s">
        <v>2684</v>
      </c>
      <c r="AP47" t="s">
        <v>2689</v>
      </c>
      <c r="AQ47" t="s">
        <v>2680</v>
      </c>
      <c r="AR47" t="str">
        <f t="shared" si="2"/>
        <v>125_mapping</v>
      </c>
      <c r="AS47" t="s">
        <v>2681</v>
      </c>
    </row>
    <row r="48" spans="1:45">
      <c r="A48">
        <v>1600</v>
      </c>
      <c r="B48">
        <v>1600</v>
      </c>
      <c r="C48">
        <v>2</v>
      </c>
      <c r="D48" t="s">
        <v>1898</v>
      </c>
      <c r="E48">
        <v>106</v>
      </c>
      <c r="F48" t="s">
        <v>1274</v>
      </c>
      <c r="G48">
        <v>201</v>
      </c>
      <c r="H48" t="s">
        <v>1701</v>
      </c>
      <c r="I48" t="s">
        <v>1035</v>
      </c>
      <c r="J48">
        <v>-1</v>
      </c>
      <c r="K48" t="s">
        <v>1186</v>
      </c>
      <c r="L48">
        <v>1</v>
      </c>
      <c r="M48" t="s">
        <v>1700</v>
      </c>
      <c r="N48">
        <v>9</v>
      </c>
      <c r="O48" t="s">
        <v>1554</v>
      </c>
      <c r="P48" s="18">
        <v>35065.333333333336</v>
      </c>
      <c r="Q48" t="s">
        <v>1035</v>
      </c>
      <c r="R48" t="s">
        <v>1035</v>
      </c>
      <c r="S48">
        <v>46</v>
      </c>
      <c r="T48" t="s">
        <v>1904</v>
      </c>
      <c r="U48" t="s">
        <v>1553</v>
      </c>
      <c r="V48" t="s">
        <v>1182</v>
      </c>
      <c r="W48" t="s">
        <v>1552</v>
      </c>
      <c r="X48" t="s">
        <v>1552</v>
      </c>
      <c r="Y48" s="19" t="s">
        <v>1886</v>
      </c>
      <c r="Z48" t="s">
        <v>970</v>
      </c>
      <c r="AA48">
        <v>109</v>
      </c>
      <c r="AB48" t="s">
        <v>1426</v>
      </c>
      <c r="AC48">
        <v>1</v>
      </c>
      <c r="AD48" t="s">
        <v>1068</v>
      </c>
      <c r="AE48">
        <v>25</v>
      </c>
      <c r="AF48" t="s">
        <v>1504</v>
      </c>
      <c r="AG48">
        <v>104</v>
      </c>
      <c r="AH48" t="s">
        <v>1691</v>
      </c>
      <c r="AI48" t="s">
        <v>1900</v>
      </c>
      <c r="AJ48" t="s">
        <v>1900</v>
      </c>
      <c r="AK48" t="s">
        <v>1502</v>
      </c>
      <c r="AL48" t="s">
        <v>1585</v>
      </c>
      <c r="AM48" t="str">
        <f t="shared" si="0"/>
        <v>081_tag_counts</v>
      </c>
      <c r="AN48" t="s">
        <v>1737</v>
      </c>
      <c r="AO48" t="s">
        <v>2684</v>
      </c>
      <c r="AP48" t="s">
        <v>2689</v>
      </c>
      <c r="AQ48" t="s">
        <v>2680</v>
      </c>
      <c r="AR48" t="str">
        <f t="shared" si="2"/>
        <v>081_mapping</v>
      </c>
      <c r="AS48" t="s">
        <v>2681</v>
      </c>
    </row>
    <row r="49" spans="1:45">
      <c r="A49">
        <v>1600</v>
      </c>
      <c r="B49">
        <v>1600</v>
      </c>
      <c r="C49">
        <v>2</v>
      </c>
      <c r="D49" t="s">
        <v>1898</v>
      </c>
      <c r="E49">
        <v>106</v>
      </c>
      <c r="F49" t="s">
        <v>1274</v>
      </c>
      <c r="G49">
        <v>201</v>
      </c>
      <c r="H49" t="s">
        <v>1701</v>
      </c>
      <c r="I49" t="s">
        <v>1035</v>
      </c>
      <c r="J49">
        <v>-1</v>
      </c>
      <c r="K49" t="s">
        <v>1186</v>
      </c>
      <c r="L49">
        <v>1</v>
      </c>
      <c r="M49" t="s">
        <v>1700</v>
      </c>
      <c r="N49">
        <v>9</v>
      </c>
      <c r="O49" t="s">
        <v>1554</v>
      </c>
      <c r="P49" s="18">
        <v>35065.333333333336</v>
      </c>
      <c r="Q49" t="s">
        <v>1035</v>
      </c>
      <c r="R49" t="s">
        <v>1035</v>
      </c>
      <c r="S49">
        <v>46</v>
      </c>
      <c r="T49" t="s">
        <v>1904</v>
      </c>
      <c r="U49" t="s">
        <v>1553</v>
      </c>
      <c r="V49" t="s">
        <v>1182</v>
      </c>
      <c r="W49" t="s">
        <v>1552</v>
      </c>
      <c r="X49" t="s">
        <v>1552</v>
      </c>
      <c r="Y49" s="19" t="s">
        <v>1886</v>
      </c>
      <c r="Z49" t="s">
        <v>970</v>
      </c>
      <c r="AA49">
        <v>109</v>
      </c>
      <c r="AB49" t="s">
        <v>1426</v>
      </c>
      <c r="AC49">
        <v>1</v>
      </c>
      <c r="AD49" t="s">
        <v>1068</v>
      </c>
      <c r="AE49">
        <v>25</v>
      </c>
      <c r="AF49" t="s">
        <v>1504</v>
      </c>
      <c r="AG49">
        <v>105</v>
      </c>
      <c r="AH49" t="s">
        <v>1429</v>
      </c>
      <c r="AI49" t="s">
        <v>1734</v>
      </c>
      <c r="AJ49" t="s">
        <v>1734</v>
      </c>
      <c r="AK49" t="s">
        <v>1502</v>
      </c>
      <c r="AL49" t="s">
        <v>1585</v>
      </c>
      <c r="AM49" t="str">
        <f t="shared" si="0"/>
        <v>125_tag_counts</v>
      </c>
      <c r="AN49" t="s">
        <v>1035</v>
      </c>
      <c r="AO49" t="s">
        <v>2684</v>
      </c>
      <c r="AP49" t="s">
        <v>2689</v>
      </c>
      <c r="AQ49" t="s">
        <v>2680</v>
      </c>
      <c r="AR49" t="str">
        <f t="shared" si="2"/>
        <v>125_mapping</v>
      </c>
      <c r="AS49" t="s">
        <v>2681</v>
      </c>
    </row>
    <row r="50" spans="1:45">
      <c r="A50">
        <v>1601</v>
      </c>
      <c r="B50">
        <v>1601</v>
      </c>
      <c r="C50">
        <v>2</v>
      </c>
      <c r="D50" t="s">
        <v>1898</v>
      </c>
      <c r="E50">
        <v>106</v>
      </c>
      <c r="F50" t="s">
        <v>1274</v>
      </c>
      <c r="G50">
        <v>201</v>
      </c>
      <c r="H50" t="s">
        <v>1701</v>
      </c>
      <c r="I50" t="s">
        <v>1035</v>
      </c>
      <c r="J50">
        <v>-1</v>
      </c>
      <c r="K50" t="s">
        <v>1186</v>
      </c>
      <c r="L50">
        <v>1</v>
      </c>
      <c r="M50" t="s">
        <v>1700</v>
      </c>
      <c r="N50">
        <v>10</v>
      </c>
      <c r="O50" t="s">
        <v>1550</v>
      </c>
      <c r="P50" s="18">
        <v>35065.5</v>
      </c>
      <c r="Q50" t="s">
        <v>1035</v>
      </c>
      <c r="R50" t="s">
        <v>1035</v>
      </c>
      <c r="S50">
        <v>46</v>
      </c>
      <c r="T50" t="s">
        <v>1904</v>
      </c>
      <c r="U50" t="s">
        <v>1549</v>
      </c>
      <c r="V50" t="s">
        <v>1182</v>
      </c>
      <c r="W50" t="s">
        <v>1548</v>
      </c>
      <c r="X50" t="s">
        <v>1548</v>
      </c>
      <c r="Y50" s="19" t="s">
        <v>1887</v>
      </c>
      <c r="Z50" t="s">
        <v>970</v>
      </c>
      <c r="AA50">
        <v>110</v>
      </c>
      <c r="AB50" t="s">
        <v>1350</v>
      </c>
      <c r="AC50">
        <v>1</v>
      </c>
      <c r="AD50" t="s">
        <v>1068</v>
      </c>
      <c r="AE50">
        <v>25</v>
      </c>
      <c r="AF50" t="s">
        <v>1504</v>
      </c>
      <c r="AG50">
        <v>104</v>
      </c>
      <c r="AH50" t="s">
        <v>1691</v>
      </c>
      <c r="AI50" t="s">
        <v>1900</v>
      </c>
      <c r="AJ50" t="s">
        <v>1900</v>
      </c>
      <c r="AK50" t="s">
        <v>1502</v>
      </c>
      <c r="AL50" t="s">
        <v>1585</v>
      </c>
      <c r="AM50" t="str">
        <f t="shared" si="0"/>
        <v>081_tag_counts</v>
      </c>
      <c r="AN50" t="s">
        <v>1551</v>
      </c>
      <c r="AO50" t="s">
        <v>2684</v>
      </c>
      <c r="AP50" t="s">
        <v>2689</v>
      </c>
      <c r="AQ50" t="s">
        <v>2680</v>
      </c>
      <c r="AR50" t="str">
        <f t="shared" si="2"/>
        <v>081_mapping</v>
      </c>
      <c r="AS50" t="s">
        <v>2681</v>
      </c>
    </row>
    <row r="51" spans="1:45">
      <c r="A51">
        <v>1601</v>
      </c>
      <c r="B51">
        <v>1601</v>
      </c>
      <c r="C51">
        <v>2</v>
      </c>
      <c r="D51" t="s">
        <v>1898</v>
      </c>
      <c r="E51">
        <v>106</v>
      </c>
      <c r="F51" t="s">
        <v>1274</v>
      </c>
      <c r="G51">
        <v>201</v>
      </c>
      <c r="H51" t="s">
        <v>1701</v>
      </c>
      <c r="I51" t="s">
        <v>1035</v>
      </c>
      <c r="J51">
        <v>-1</v>
      </c>
      <c r="K51" t="s">
        <v>1186</v>
      </c>
      <c r="L51">
        <v>1</v>
      </c>
      <c r="M51" t="s">
        <v>1700</v>
      </c>
      <c r="N51">
        <v>10</v>
      </c>
      <c r="O51" t="s">
        <v>1550</v>
      </c>
      <c r="P51" s="18">
        <v>35065.5</v>
      </c>
      <c r="Q51" t="s">
        <v>1035</v>
      </c>
      <c r="R51" t="s">
        <v>1035</v>
      </c>
      <c r="S51">
        <v>46</v>
      </c>
      <c r="T51" t="s">
        <v>1904</v>
      </c>
      <c r="U51" t="s">
        <v>1549</v>
      </c>
      <c r="V51" t="s">
        <v>1182</v>
      </c>
      <c r="W51" t="s">
        <v>1548</v>
      </c>
      <c r="X51" t="s">
        <v>1548</v>
      </c>
      <c r="Y51" s="19" t="s">
        <v>1887</v>
      </c>
      <c r="Z51" t="s">
        <v>970</v>
      </c>
      <c r="AA51">
        <v>110</v>
      </c>
      <c r="AB51" t="s">
        <v>1350</v>
      </c>
      <c r="AC51">
        <v>1</v>
      </c>
      <c r="AD51" t="s">
        <v>1068</v>
      </c>
      <c r="AE51">
        <v>25</v>
      </c>
      <c r="AF51" t="s">
        <v>1504</v>
      </c>
      <c r="AG51">
        <v>105</v>
      </c>
      <c r="AH51" t="s">
        <v>1429</v>
      </c>
      <c r="AI51" t="s">
        <v>1734</v>
      </c>
      <c r="AJ51" t="s">
        <v>1734</v>
      </c>
      <c r="AK51" t="s">
        <v>1502</v>
      </c>
      <c r="AL51" t="s">
        <v>1585</v>
      </c>
      <c r="AM51" t="str">
        <f t="shared" si="0"/>
        <v>125_tag_counts</v>
      </c>
      <c r="AN51" t="s">
        <v>1035</v>
      </c>
      <c r="AO51" t="s">
        <v>2684</v>
      </c>
      <c r="AP51" t="s">
        <v>2689</v>
      </c>
      <c r="AQ51" t="s">
        <v>2680</v>
      </c>
      <c r="AR51" t="str">
        <f t="shared" si="2"/>
        <v>125_mapping</v>
      </c>
      <c r="AS51" t="s">
        <v>2681</v>
      </c>
    </row>
    <row r="52" spans="1:45">
      <c r="A52">
        <v>1602</v>
      </c>
      <c r="B52">
        <v>1602</v>
      </c>
      <c r="C52">
        <v>2</v>
      </c>
      <c r="D52" t="s">
        <v>1898</v>
      </c>
      <c r="E52">
        <v>106</v>
      </c>
      <c r="F52" t="s">
        <v>1274</v>
      </c>
      <c r="G52">
        <v>201</v>
      </c>
      <c r="H52" t="s">
        <v>1701</v>
      </c>
      <c r="I52" t="s">
        <v>1035</v>
      </c>
      <c r="J52">
        <v>-1</v>
      </c>
      <c r="K52" t="s">
        <v>1186</v>
      </c>
      <c r="L52">
        <v>1</v>
      </c>
      <c r="M52" t="s">
        <v>1700</v>
      </c>
      <c r="N52">
        <v>11</v>
      </c>
      <c r="O52" t="s">
        <v>1546</v>
      </c>
      <c r="P52" s="18">
        <v>35065.666666666664</v>
      </c>
      <c r="Q52" t="s">
        <v>1035</v>
      </c>
      <c r="R52" t="s">
        <v>1035</v>
      </c>
      <c r="S52">
        <v>46</v>
      </c>
      <c r="T52" t="s">
        <v>1904</v>
      </c>
      <c r="U52" t="s">
        <v>1902</v>
      </c>
      <c r="V52" t="s">
        <v>1182</v>
      </c>
      <c r="W52" t="s">
        <v>1901</v>
      </c>
      <c r="X52" t="s">
        <v>1901</v>
      </c>
      <c r="Y52" s="19" t="s">
        <v>1888</v>
      </c>
      <c r="Z52" t="s">
        <v>970</v>
      </c>
      <c r="AA52">
        <v>111</v>
      </c>
      <c r="AB52" t="s">
        <v>1077</v>
      </c>
      <c r="AC52">
        <v>1</v>
      </c>
      <c r="AD52" t="s">
        <v>1068</v>
      </c>
      <c r="AE52">
        <v>25</v>
      </c>
      <c r="AF52" t="s">
        <v>1504</v>
      </c>
      <c r="AG52">
        <v>104</v>
      </c>
      <c r="AH52" t="s">
        <v>1691</v>
      </c>
      <c r="AI52" t="s">
        <v>1900</v>
      </c>
      <c r="AJ52" t="s">
        <v>1900</v>
      </c>
      <c r="AK52" t="s">
        <v>1502</v>
      </c>
      <c r="AL52" t="s">
        <v>1585</v>
      </c>
      <c r="AM52" t="str">
        <f t="shared" si="0"/>
        <v>081_tag_counts</v>
      </c>
      <c r="AN52" t="s">
        <v>1547</v>
      </c>
      <c r="AO52" t="s">
        <v>2684</v>
      </c>
      <c r="AP52" t="s">
        <v>2689</v>
      </c>
      <c r="AQ52" t="s">
        <v>2680</v>
      </c>
      <c r="AR52" t="str">
        <f t="shared" si="2"/>
        <v>081_mapping</v>
      </c>
      <c r="AS52" t="s">
        <v>2681</v>
      </c>
    </row>
    <row r="53" spans="1:45">
      <c r="A53">
        <v>1602</v>
      </c>
      <c r="B53">
        <v>1602</v>
      </c>
      <c r="C53">
        <v>2</v>
      </c>
      <c r="D53" t="s">
        <v>1898</v>
      </c>
      <c r="E53">
        <v>106</v>
      </c>
      <c r="F53" t="s">
        <v>1274</v>
      </c>
      <c r="G53">
        <v>201</v>
      </c>
      <c r="H53" t="s">
        <v>1701</v>
      </c>
      <c r="I53" t="s">
        <v>1035</v>
      </c>
      <c r="J53">
        <v>-1</v>
      </c>
      <c r="K53" t="s">
        <v>1186</v>
      </c>
      <c r="L53">
        <v>1</v>
      </c>
      <c r="M53" t="s">
        <v>1700</v>
      </c>
      <c r="N53">
        <v>11</v>
      </c>
      <c r="O53" t="s">
        <v>1546</v>
      </c>
      <c r="P53" s="18">
        <v>35065.666666666664</v>
      </c>
      <c r="Q53" t="s">
        <v>1035</v>
      </c>
      <c r="R53" t="s">
        <v>1035</v>
      </c>
      <c r="S53">
        <v>46</v>
      </c>
      <c r="T53" t="s">
        <v>1904</v>
      </c>
      <c r="U53" t="s">
        <v>1902</v>
      </c>
      <c r="V53" t="s">
        <v>1182</v>
      </c>
      <c r="W53" t="s">
        <v>1901</v>
      </c>
      <c r="X53" t="s">
        <v>1901</v>
      </c>
      <c r="Y53" s="19" t="s">
        <v>1888</v>
      </c>
      <c r="Z53" t="s">
        <v>970</v>
      </c>
      <c r="AA53">
        <v>111</v>
      </c>
      <c r="AB53" t="s">
        <v>1077</v>
      </c>
      <c r="AC53">
        <v>1</v>
      </c>
      <c r="AD53" t="s">
        <v>1068</v>
      </c>
      <c r="AE53">
        <v>25</v>
      </c>
      <c r="AF53" t="s">
        <v>1504</v>
      </c>
      <c r="AG53">
        <v>105</v>
      </c>
      <c r="AH53" t="s">
        <v>1429</v>
      </c>
      <c r="AI53" t="s">
        <v>1734</v>
      </c>
      <c r="AJ53" t="s">
        <v>1734</v>
      </c>
      <c r="AK53" t="s">
        <v>1502</v>
      </c>
      <c r="AL53" t="s">
        <v>1585</v>
      </c>
      <c r="AM53" t="str">
        <f t="shared" si="0"/>
        <v>125_tag_counts</v>
      </c>
      <c r="AN53" t="s">
        <v>1035</v>
      </c>
      <c r="AO53" t="s">
        <v>2684</v>
      </c>
      <c r="AP53" t="s">
        <v>2689</v>
      </c>
      <c r="AQ53" t="s">
        <v>2680</v>
      </c>
      <c r="AR53" t="str">
        <f t="shared" si="2"/>
        <v>125_mapping</v>
      </c>
      <c r="AS53" t="s">
        <v>2681</v>
      </c>
    </row>
    <row r="54" spans="1:45">
      <c r="A54">
        <v>1603</v>
      </c>
      <c r="B54">
        <v>1603</v>
      </c>
      <c r="C54">
        <v>2</v>
      </c>
      <c r="D54" t="s">
        <v>1898</v>
      </c>
      <c r="E54">
        <v>106</v>
      </c>
      <c r="F54" t="s">
        <v>1274</v>
      </c>
      <c r="G54">
        <v>201</v>
      </c>
      <c r="H54" t="s">
        <v>1701</v>
      </c>
      <c r="I54" t="s">
        <v>1035</v>
      </c>
      <c r="J54">
        <v>-1</v>
      </c>
      <c r="K54" t="s">
        <v>1186</v>
      </c>
      <c r="L54">
        <v>1</v>
      </c>
      <c r="M54" t="s">
        <v>1700</v>
      </c>
      <c r="N54">
        <v>12</v>
      </c>
      <c r="O54" t="s">
        <v>1897</v>
      </c>
      <c r="P54" s="18">
        <v>35065.833333333336</v>
      </c>
      <c r="Q54" t="s">
        <v>1035</v>
      </c>
      <c r="R54" t="s">
        <v>1035</v>
      </c>
      <c r="S54">
        <v>46</v>
      </c>
      <c r="T54" t="s">
        <v>1904</v>
      </c>
      <c r="U54" t="s">
        <v>1736</v>
      </c>
      <c r="V54" t="s">
        <v>1182</v>
      </c>
      <c r="W54" t="s">
        <v>1735</v>
      </c>
      <c r="X54" t="s">
        <v>1735</v>
      </c>
      <c r="Y54" s="19" t="s">
        <v>1889</v>
      </c>
      <c r="Z54" t="s">
        <v>970</v>
      </c>
      <c r="AA54">
        <v>112</v>
      </c>
      <c r="AB54" t="s">
        <v>1071</v>
      </c>
      <c r="AC54">
        <v>1</v>
      </c>
      <c r="AD54" t="s">
        <v>1068</v>
      </c>
      <c r="AE54">
        <v>25</v>
      </c>
      <c r="AF54" t="s">
        <v>1504</v>
      </c>
      <c r="AG54">
        <v>104</v>
      </c>
      <c r="AH54" t="s">
        <v>1691</v>
      </c>
      <c r="AI54" t="s">
        <v>1900</v>
      </c>
      <c r="AJ54" t="s">
        <v>1900</v>
      </c>
      <c r="AK54" t="s">
        <v>1502</v>
      </c>
      <c r="AL54" t="s">
        <v>1585</v>
      </c>
      <c r="AM54" t="str">
        <f t="shared" si="0"/>
        <v>081_tag_counts</v>
      </c>
      <c r="AN54" t="s">
        <v>1899</v>
      </c>
      <c r="AO54" t="s">
        <v>2684</v>
      </c>
      <c r="AP54" t="s">
        <v>2689</v>
      </c>
      <c r="AQ54" t="s">
        <v>2680</v>
      </c>
      <c r="AR54" t="str">
        <f t="shared" si="2"/>
        <v>081_mapping</v>
      </c>
      <c r="AS54" t="s">
        <v>2681</v>
      </c>
    </row>
    <row r="55" spans="1:45">
      <c r="A55">
        <v>1603</v>
      </c>
      <c r="B55">
        <v>1603</v>
      </c>
      <c r="C55">
        <v>2</v>
      </c>
      <c r="D55" t="s">
        <v>1898</v>
      </c>
      <c r="E55">
        <v>106</v>
      </c>
      <c r="F55" t="s">
        <v>1274</v>
      </c>
      <c r="G55">
        <v>201</v>
      </c>
      <c r="H55" t="s">
        <v>1701</v>
      </c>
      <c r="I55" t="s">
        <v>1035</v>
      </c>
      <c r="J55">
        <v>-1</v>
      </c>
      <c r="K55" t="s">
        <v>1186</v>
      </c>
      <c r="L55">
        <v>1</v>
      </c>
      <c r="M55" t="s">
        <v>1700</v>
      </c>
      <c r="N55">
        <v>12</v>
      </c>
      <c r="O55" t="s">
        <v>1897</v>
      </c>
      <c r="P55" s="18">
        <v>35065.833333333336</v>
      </c>
      <c r="Q55" t="s">
        <v>1035</v>
      </c>
      <c r="R55" t="s">
        <v>1035</v>
      </c>
      <c r="S55">
        <v>46</v>
      </c>
      <c r="T55" t="s">
        <v>1904</v>
      </c>
      <c r="U55" t="s">
        <v>1736</v>
      </c>
      <c r="V55" t="s">
        <v>1182</v>
      </c>
      <c r="W55" t="s">
        <v>1735</v>
      </c>
      <c r="X55" t="s">
        <v>1735</v>
      </c>
      <c r="Y55" s="19" t="s">
        <v>1889</v>
      </c>
      <c r="Z55" t="s">
        <v>970</v>
      </c>
      <c r="AA55">
        <v>112</v>
      </c>
      <c r="AB55" t="s">
        <v>1071</v>
      </c>
      <c r="AC55">
        <v>1</v>
      </c>
      <c r="AD55" t="s">
        <v>1068</v>
      </c>
      <c r="AE55">
        <v>25</v>
      </c>
      <c r="AF55" t="s">
        <v>1504</v>
      </c>
      <c r="AG55">
        <v>105</v>
      </c>
      <c r="AH55" t="s">
        <v>1429</v>
      </c>
      <c r="AI55" t="s">
        <v>1734</v>
      </c>
      <c r="AJ55" t="s">
        <v>1734</v>
      </c>
      <c r="AK55" t="s">
        <v>1502</v>
      </c>
      <c r="AL55" t="s">
        <v>1585</v>
      </c>
      <c r="AM55" t="str">
        <f t="shared" si="0"/>
        <v>125_tag_counts</v>
      </c>
      <c r="AN55" t="s">
        <v>1035</v>
      </c>
      <c r="AO55" t="s">
        <v>2684</v>
      </c>
      <c r="AP55" t="s">
        <v>2689</v>
      </c>
      <c r="AQ55" t="s">
        <v>2680</v>
      </c>
      <c r="AR55" t="str">
        <f t="shared" si="2"/>
        <v>125_mapping</v>
      </c>
      <c r="AS55" t="s">
        <v>2681</v>
      </c>
    </row>
    <row r="56" spans="1:45">
      <c r="A56">
        <v>1575</v>
      </c>
      <c r="B56">
        <v>1575</v>
      </c>
      <c r="C56">
        <v>1027</v>
      </c>
      <c r="D56" t="s">
        <v>1631</v>
      </c>
      <c r="E56">
        <v>110</v>
      </c>
      <c r="F56" t="s">
        <v>1089</v>
      </c>
      <c r="G56">
        <v>281</v>
      </c>
      <c r="H56" t="s">
        <v>2096</v>
      </c>
      <c r="I56" t="s">
        <v>1035</v>
      </c>
      <c r="J56">
        <v>-1</v>
      </c>
      <c r="K56" t="s">
        <v>1186</v>
      </c>
      <c r="L56">
        <v>2</v>
      </c>
      <c r="M56" t="s">
        <v>1704</v>
      </c>
      <c r="N56">
        <v>1</v>
      </c>
      <c r="O56" t="s">
        <v>1644</v>
      </c>
      <c r="P56" s="18">
        <v>35064</v>
      </c>
      <c r="Q56" t="s">
        <v>1035</v>
      </c>
      <c r="R56" t="s">
        <v>1035</v>
      </c>
      <c r="S56">
        <v>42</v>
      </c>
      <c r="T56" t="s">
        <v>1629</v>
      </c>
      <c r="U56" t="s">
        <v>2095</v>
      </c>
      <c r="V56" t="s">
        <v>1182</v>
      </c>
      <c r="W56" t="s">
        <v>1732</v>
      </c>
      <c r="X56" t="s">
        <v>1732</v>
      </c>
      <c r="Y56" s="19" t="s">
        <v>1890</v>
      </c>
      <c r="Z56" t="s">
        <v>970</v>
      </c>
      <c r="AA56">
        <v>102</v>
      </c>
      <c r="AB56" t="s">
        <v>1209</v>
      </c>
      <c r="AC56">
        <v>1</v>
      </c>
      <c r="AD56" t="s">
        <v>1068</v>
      </c>
      <c r="AE56">
        <v>25</v>
      </c>
      <c r="AF56" t="s">
        <v>1504</v>
      </c>
      <c r="AG56">
        <v>104</v>
      </c>
      <c r="AH56" t="s">
        <v>1691</v>
      </c>
      <c r="AI56" t="s">
        <v>1716</v>
      </c>
      <c r="AJ56" t="s">
        <v>1716</v>
      </c>
      <c r="AK56" t="s">
        <v>1502</v>
      </c>
      <c r="AL56" t="s">
        <v>1585</v>
      </c>
      <c r="AM56" t="str">
        <f t="shared" si="0"/>
        <v>069_tag_counts</v>
      </c>
      <c r="AN56" t="s">
        <v>1733</v>
      </c>
      <c r="AO56" t="s">
        <v>2684</v>
      </c>
      <c r="AP56" t="s">
        <v>2689</v>
      </c>
      <c r="AQ56" t="s">
        <v>2680</v>
      </c>
      <c r="AR56" t="str">
        <f t="shared" si="2"/>
        <v>069_mapping</v>
      </c>
      <c r="AS56" t="s">
        <v>2681</v>
      </c>
    </row>
    <row r="57" spans="1:45">
      <c r="A57">
        <v>1575</v>
      </c>
      <c r="B57">
        <v>1575</v>
      </c>
      <c r="C57">
        <v>1027</v>
      </c>
      <c r="D57" t="s">
        <v>1631</v>
      </c>
      <c r="E57">
        <v>110</v>
      </c>
      <c r="F57" t="s">
        <v>1089</v>
      </c>
      <c r="G57">
        <v>281</v>
      </c>
      <c r="H57" t="s">
        <v>2096</v>
      </c>
      <c r="I57" t="s">
        <v>1035</v>
      </c>
      <c r="J57">
        <v>-1</v>
      </c>
      <c r="K57" t="s">
        <v>1186</v>
      </c>
      <c r="L57">
        <v>2</v>
      </c>
      <c r="M57" t="s">
        <v>1704</v>
      </c>
      <c r="N57">
        <v>1</v>
      </c>
      <c r="O57" t="s">
        <v>1644</v>
      </c>
      <c r="P57" s="18">
        <v>35064</v>
      </c>
      <c r="Q57" t="s">
        <v>1035</v>
      </c>
      <c r="R57" t="s">
        <v>1035</v>
      </c>
      <c r="S57">
        <v>42</v>
      </c>
      <c r="T57" t="s">
        <v>1629</v>
      </c>
      <c r="U57" t="s">
        <v>2095</v>
      </c>
      <c r="V57" t="s">
        <v>1182</v>
      </c>
      <c r="W57" t="s">
        <v>1732</v>
      </c>
      <c r="X57" t="s">
        <v>1732</v>
      </c>
      <c r="Y57" s="19" t="s">
        <v>1890</v>
      </c>
      <c r="Z57" t="s">
        <v>970</v>
      </c>
      <c r="AA57">
        <v>102</v>
      </c>
      <c r="AB57" t="s">
        <v>1209</v>
      </c>
      <c r="AC57">
        <v>1</v>
      </c>
      <c r="AD57" t="s">
        <v>1068</v>
      </c>
      <c r="AE57">
        <v>25</v>
      </c>
      <c r="AF57" t="s">
        <v>1504</v>
      </c>
      <c r="AG57">
        <v>104</v>
      </c>
      <c r="AH57" t="s">
        <v>1691</v>
      </c>
      <c r="AI57" t="s">
        <v>1976</v>
      </c>
      <c r="AJ57" t="s">
        <v>1976</v>
      </c>
      <c r="AK57" t="s">
        <v>1502</v>
      </c>
      <c r="AL57" t="s">
        <v>1585</v>
      </c>
      <c r="AM57" t="str">
        <f t="shared" si="0"/>
        <v>077_tag_counts</v>
      </c>
      <c r="AN57" t="s">
        <v>1035</v>
      </c>
      <c r="AO57" t="s">
        <v>2684</v>
      </c>
      <c r="AP57" t="s">
        <v>2689</v>
      </c>
      <c r="AQ57" t="s">
        <v>2680</v>
      </c>
      <c r="AR57" t="str">
        <f t="shared" si="2"/>
        <v>077_mapping</v>
      </c>
      <c r="AS57" t="s">
        <v>2681</v>
      </c>
    </row>
    <row r="58" spans="1:45">
      <c r="A58">
        <v>1575</v>
      </c>
      <c r="B58">
        <v>1575</v>
      </c>
      <c r="C58">
        <v>1027</v>
      </c>
      <c r="D58" t="s">
        <v>1631</v>
      </c>
      <c r="E58">
        <v>110</v>
      </c>
      <c r="F58" t="s">
        <v>1089</v>
      </c>
      <c r="G58">
        <v>281</v>
      </c>
      <c r="H58" t="s">
        <v>2096</v>
      </c>
      <c r="I58" t="s">
        <v>1035</v>
      </c>
      <c r="J58">
        <v>-1</v>
      </c>
      <c r="K58" t="s">
        <v>1186</v>
      </c>
      <c r="L58">
        <v>2</v>
      </c>
      <c r="M58" t="s">
        <v>1704</v>
      </c>
      <c r="N58">
        <v>1</v>
      </c>
      <c r="O58" t="s">
        <v>1644</v>
      </c>
      <c r="P58" s="18">
        <v>35064</v>
      </c>
      <c r="Q58" t="s">
        <v>1035</v>
      </c>
      <c r="R58" t="s">
        <v>1035</v>
      </c>
      <c r="S58">
        <v>42</v>
      </c>
      <c r="T58" t="s">
        <v>1629</v>
      </c>
      <c r="U58" t="s">
        <v>2095</v>
      </c>
      <c r="V58" t="s">
        <v>1182</v>
      </c>
      <c r="W58" t="s">
        <v>1732</v>
      </c>
      <c r="X58" t="s">
        <v>1732</v>
      </c>
      <c r="Y58" s="19" t="s">
        <v>1890</v>
      </c>
      <c r="Z58" t="s">
        <v>970</v>
      </c>
      <c r="AA58">
        <v>102</v>
      </c>
      <c r="AB58" t="s">
        <v>1209</v>
      </c>
      <c r="AC58">
        <v>1</v>
      </c>
      <c r="AD58" t="s">
        <v>1068</v>
      </c>
      <c r="AE58">
        <v>25</v>
      </c>
      <c r="AF58" t="s">
        <v>1504</v>
      </c>
      <c r="AG58">
        <v>105</v>
      </c>
      <c r="AH58" t="s">
        <v>1429</v>
      </c>
      <c r="AI58" t="s">
        <v>1974</v>
      </c>
      <c r="AJ58" t="s">
        <v>1974</v>
      </c>
      <c r="AK58" t="s">
        <v>1502</v>
      </c>
      <c r="AL58" t="s">
        <v>1585</v>
      </c>
      <c r="AM58" t="str">
        <f t="shared" si="0"/>
        <v>078_tag_counts</v>
      </c>
      <c r="AN58" t="s">
        <v>1035</v>
      </c>
      <c r="AO58" t="s">
        <v>2684</v>
      </c>
      <c r="AP58" t="s">
        <v>2689</v>
      </c>
      <c r="AQ58" t="s">
        <v>2680</v>
      </c>
      <c r="AR58" t="str">
        <f t="shared" si="2"/>
        <v>078_mapping</v>
      </c>
      <c r="AS58" t="s">
        <v>2681</v>
      </c>
    </row>
    <row r="59" spans="1:45">
      <c r="A59">
        <v>1592</v>
      </c>
      <c r="B59">
        <v>1592</v>
      </c>
      <c r="C59">
        <v>1027</v>
      </c>
      <c r="D59" t="s">
        <v>1631</v>
      </c>
      <c r="E59">
        <v>110</v>
      </c>
      <c r="F59" t="s">
        <v>1089</v>
      </c>
      <c r="G59">
        <v>282</v>
      </c>
      <c r="H59" t="s">
        <v>2092</v>
      </c>
      <c r="I59" t="s">
        <v>1035</v>
      </c>
      <c r="J59">
        <v>-1</v>
      </c>
      <c r="K59" t="s">
        <v>1186</v>
      </c>
      <c r="L59">
        <v>2</v>
      </c>
      <c r="M59" t="s">
        <v>1704</v>
      </c>
      <c r="N59">
        <v>1</v>
      </c>
      <c r="O59" t="s">
        <v>1644</v>
      </c>
      <c r="P59" s="18">
        <v>35064</v>
      </c>
      <c r="Q59" t="s">
        <v>1035</v>
      </c>
      <c r="R59" t="s">
        <v>1035</v>
      </c>
      <c r="S59">
        <v>42</v>
      </c>
      <c r="T59" t="s">
        <v>1629</v>
      </c>
      <c r="U59" t="s">
        <v>2091</v>
      </c>
      <c r="V59" t="s">
        <v>1182</v>
      </c>
      <c r="W59" t="s">
        <v>1730</v>
      </c>
      <c r="X59" t="s">
        <v>1730</v>
      </c>
      <c r="Y59" s="19" t="s">
        <v>1891</v>
      </c>
      <c r="Z59" t="s">
        <v>970</v>
      </c>
      <c r="AA59">
        <v>104</v>
      </c>
      <c r="AB59" t="s">
        <v>1189</v>
      </c>
      <c r="AC59">
        <v>1</v>
      </c>
      <c r="AD59" t="s">
        <v>1068</v>
      </c>
      <c r="AE59">
        <v>25</v>
      </c>
      <c r="AF59" t="s">
        <v>1504</v>
      </c>
      <c r="AG59">
        <v>104</v>
      </c>
      <c r="AH59" t="s">
        <v>1691</v>
      </c>
      <c r="AI59" t="s">
        <v>1716</v>
      </c>
      <c r="AJ59" t="s">
        <v>1716</v>
      </c>
      <c r="AK59" t="s">
        <v>1502</v>
      </c>
      <c r="AL59" t="s">
        <v>1585</v>
      </c>
      <c r="AM59" t="str">
        <f t="shared" si="0"/>
        <v>069_tag_counts</v>
      </c>
      <c r="AN59" t="s">
        <v>1731</v>
      </c>
      <c r="AO59" t="s">
        <v>2684</v>
      </c>
      <c r="AP59" t="s">
        <v>2689</v>
      </c>
      <c r="AQ59" t="s">
        <v>2680</v>
      </c>
      <c r="AR59" t="str">
        <f t="shared" si="2"/>
        <v>069_mapping</v>
      </c>
      <c r="AS59" t="s">
        <v>2681</v>
      </c>
    </row>
    <row r="60" spans="1:45">
      <c r="A60">
        <v>1592</v>
      </c>
      <c r="B60">
        <v>1592</v>
      </c>
      <c r="C60">
        <v>1027</v>
      </c>
      <c r="D60" t="s">
        <v>1631</v>
      </c>
      <c r="E60">
        <v>110</v>
      </c>
      <c r="F60" t="s">
        <v>1089</v>
      </c>
      <c r="G60">
        <v>282</v>
      </c>
      <c r="H60" t="s">
        <v>2092</v>
      </c>
      <c r="I60" t="s">
        <v>1035</v>
      </c>
      <c r="J60">
        <v>-1</v>
      </c>
      <c r="K60" t="s">
        <v>1186</v>
      </c>
      <c r="L60">
        <v>2</v>
      </c>
      <c r="M60" t="s">
        <v>1704</v>
      </c>
      <c r="N60">
        <v>1</v>
      </c>
      <c r="O60" t="s">
        <v>1644</v>
      </c>
      <c r="P60" s="18">
        <v>35064</v>
      </c>
      <c r="Q60" t="s">
        <v>1035</v>
      </c>
      <c r="R60" t="s">
        <v>1035</v>
      </c>
      <c r="S60">
        <v>42</v>
      </c>
      <c r="T60" t="s">
        <v>1629</v>
      </c>
      <c r="U60" t="s">
        <v>2091</v>
      </c>
      <c r="V60" t="s">
        <v>1182</v>
      </c>
      <c r="W60" t="s">
        <v>1730</v>
      </c>
      <c r="X60" t="s">
        <v>1730</v>
      </c>
      <c r="Y60" s="19" t="s">
        <v>1891</v>
      </c>
      <c r="Z60" t="s">
        <v>970</v>
      </c>
      <c r="AA60">
        <v>104</v>
      </c>
      <c r="AB60" t="s">
        <v>1189</v>
      </c>
      <c r="AC60">
        <v>1</v>
      </c>
      <c r="AD60" t="s">
        <v>1068</v>
      </c>
      <c r="AE60">
        <v>25</v>
      </c>
      <c r="AF60" t="s">
        <v>1504</v>
      </c>
      <c r="AG60">
        <v>104</v>
      </c>
      <c r="AH60" t="s">
        <v>1691</v>
      </c>
      <c r="AI60" t="s">
        <v>1976</v>
      </c>
      <c r="AJ60" t="s">
        <v>1976</v>
      </c>
      <c r="AK60" t="s">
        <v>1502</v>
      </c>
      <c r="AL60" t="s">
        <v>1585</v>
      </c>
      <c r="AM60" t="str">
        <f t="shared" si="0"/>
        <v>077_tag_counts</v>
      </c>
      <c r="AN60" t="s">
        <v>1035</v>
      </c>
      <c r="AO60" t="s">
        <v>2684</v>
      </c>
      <c r="AP60" t="s">
        <v>2689</v>
      </c>
      <c r="AQ60" t="s">
        <v>2680</v>
      </c>
      <c r="AR60" t="str">
        <f t="shared" si="2"/>
        <v>077_mapping</v>
      </c>
      <c r="AS60" t="s">
        <v>2681</v>
      </c>
    </row>
    <row r="61" spans="1:45">
      <c r="A61">
        <v>1592</v>
      </c>
      <c r="B61">
        <v>1592</v>
      </c>
      <c r="C61">
        <v>1027</v>
      </c>
      <c r="D61" t="s">
        <v>1631</v>
      </c>
      <c r="E61">
        <v>110</v>
      </c>
      <c r="F61" t="s">
        <v>1089</v>
      </c>
      <c r="G61">
        <v>282</v>
      </c>
      <c r="H61" t="s">
        <v>2092</v>
      </c>
      <c r="I61" t="s">
        <v>1035</v>
      </c>
      <c r="J61">
        <v>-1</v>
      </c>
      <c r="K61" t="s">
        <v>1186</v>
      </c>
      <c r="L61">
        <v>2</v>
      </c>
      <c r="M61" t="s">
        <v>1704</v>
      </c>
      <c r="N61">
        <v>1</v>
      </c>
      <c r="O61" t="s">
        <v>1644</v>
      </c>
      <c r="P61" s="18">
        <v>35064</v>
      </c>
      <c r="Q61" t="s">
        <v>1035</v>
      </c>
      <c r="R61" t="s">
        <v>1035</v>
      </c>
      <c r="S61">
        <v>42</v>
      </c>
      <c r="T61" t="s">
        <v>1629</v>
      </c>
      <c r="U61" t="s">
        <v>2091</v>
      </c>
      <c r="V61" t="s">
        <v>1182</v>
      </c>
      <c r="W61" t="s">
        <v>1730</v>
      </c>
      <c r="X61" t="s">
        <v>1730</v>
      </c>
      <c r="Y61" s="19" t="s">
        <v>1891</v>
      </c>
      <c r="Z61" t="s">
        <v>970</v>
      </c>
      <c r="AA61">
        <v>104</v>
      </c>
      <c r="AB61" t="s">
        <v>1189</v>
      </c>
      <c r="AC61">
        <v>1</v>
      </c>
      <c r="AD61" t="s">
        <v>1068</v>
      </c>
      <c r="AE61">
        <v>25</v>
      </c>
      <c r="AF61" t="s">
        <v>1504</v>
      </c>
      <c r="AG61">
        <v>105</v>
      </c>
      <c r="AH61" t="s">
        <v>1429</v>
      </c>
      <c r="AI61" t="s">
        <v>1974</v>
      </c>
      <c r="AJ61" t="s">
        <v>1974</v>
      </c>
      <c r="AK61" t="s">
        <v>1502</v>
      </c>
      <c r="AL61" t="s">
        <v>1585</v>
      </c>
      <c r="AM61" t="str">
        <f t="shared" si="0"/>
        <v>078_tag_counts</v>
      </c>
      <c r="AN61" t="s">
        <v>1035</v>
      </c>
      <c r="AO61" t="s">
        <v>2684</v>
      </c>
      <c r="AP61" t="s">
        <v>2689</v>
      </c>
      <c r="AQ61" t="s">
        <v>2680</v>
      </c>
      <c r="AR61" t="str">
        <f t="shared" si="2"/>
        <v>078_mapping</v>
      </c>
      <c r="AS61" t="s">
        <v>2681</v>
      </c>
    </row>
    <row r="62" spans="1:45">
      <c r="A62">
        <v>1588</v>
      </c>
      <c r="B62">
        <v>1588</v>
      </c>
      <c r="C62">
        <v>1027</v>
      </c>
      <c r="D62" t="s">
        <v>1631</v>
      </c>
      <c r="E62">
        <v>110</v>
      </c>
      <c r="F62" t="s">
        <v>1089</v>
      </c>
      <c r="G62">
        <v>283</v>
      </c>
      <c r="H62" t="s">
        <v>2084</v>
      </c>
      <c r="I62" t="s">
        <v>1035</v>
      </c>
      <c r="J62">
        <v>-1</v>
      </c>
      <c r="K62" t="s">
        <v>1186</v>
      </c>
      <c r="L62">
        <v>2</v>
      </c>
      <c r="M62" t="s">
        <v>1704</v>
      </c>
      <c r="N62">
        <v>1</v>
      </c>
      <c r="O62" t="s">
        <v>1644</v>
      </c>
      <c r="P62" s="18">
        <v>35064</v>
      </c>
      <c r="Q62" t="s">
        <v>1035</v>
      </c>
      <c r="R62" t="s">
        <v>1035</v>
      </c>
      <c r="S62">
        <v>42</v>
      </c>
      <c r="T62" t="s">
        <v>1629</v>
      </c>
      <c r="U62" t="s">
        <v>2083</v>
      </c>
      <c r="V62" t="s">
        <v>1182</v>
      </c>
      <c r="W62" t="s">
        <v>1729</v>
      </c>
      <c r="X62" t="s">
        <v>1729</v>
      </c>
      <c r="Y62" s="19" t="s">
        <v>1892</v>
      </c>
      <c r="Z62" t="s">
        <v>970</v>
      </c>
      <c r="AA62">
        <v>105</v>
      </c>
      <c r="AB62" t="s">
        <v>1282</v>
      </c>
      <c r="AC62">
        <v>1</v>
      </c>
      <c r="AD62" t="s">
        <v>1068</v>
      </c>
      <c r="AE62">
        <v>25</v>
      </c>
      <c r="AF62" t="s">
        <v>1504</v>
      </c>
      <c r="AG62">
        <v>104</v>
      </c>
      <c r="AH62" t="s">
        <v>1691</v>
      </c>
      <c r="AI62" t="s">
        <v>1722</v>
      </c>
      <c r="AJ62" t="s">
        <v>1722</v>
      </c>
      <c r="AK62" t="s">
        <v>1502</v>
      </c>
      <c r="AL62" t="s">
        <v>1585</v>
      </c>
      <c r="AM62" t="str">
        <f t="shared" si="0"/>
        <v>067_tag_counts</v>
      </c>
      <c r="AN62" t="s">
        <v>1728</v>
      </c>
      <c r="AO62" t="s">
        <v>2684</v>
      </c>
      <c r="AP62" t="s">
        <v>2689</v>
      </c>
      <c r="AQ62" t="s">
        <v>2680</v>
      </c>
      <c r="AR62" t="str">
        <f t="shared" si="2"/>
        <v>067_mapping</v>
      </c>
      <c r="AS62" t="s">
        <v>2681</v>
      </c>
    </row>
    <row r="63" spans="1:45">
      <c r="A63">
        <v>1591</v>
      </c>
      <c r="B63">
        <v>1591</v>
      </c>
      <c r="C63">
        <v>1027</v>
      </c>
      <c r="D63" t="s">
        <v>1631</v>
      </c>
      <c r="E63">
        <v>110</v>
      </c>
      <c r="F63" t="s">
        <v>1089</v>
      </c>
      <c r="G63">
        <v>284</v>
      </c>
      <c r="H63" t="s">
        <v>2215</v>
      </c>
      <c r="I63" t="s">
        <v>1035</v>
      </c>
      <c r="J63">
        <v>-1</v>
      </c>
      <c r="K63" t="s">
        <v>1186</v>
      </c>
      <c r="L63">
        <v>2</v>
      </c>
      <c r="M63" t="s">
        <v>1704</v>
      </c>
      <c r="N63">
        <v>1</v>
      </c>
      <c r="O63" t="s">
        <v>1644</v>
      </c>
      <c r="P63" s="18">
        <v>35064</v>
      </c>
      <c r="Q63" t="s">
        <v>1035</v>
      </c>
      <c r="R63" t="s">
        <v>1035</v>
      </c>
      <c r="S63">
        <v>42</v>
      </c>
      <c r="T63" t="s">
        <v>1629</v>
      </c>
      <c r="U63" t="s">
        <v>2212</v>
      </c>
      <c r="V63" t="s">
        <v>1182</v>
      </c>
      <c r="W63" t="s">
        <v>1726</v>
      </c>
      <c r="X63" t="s">
        <v>1726</v>
      </c>
      <c r="Y63" s="19" t="s">
        <v>1893</v>
      </c>
      <c r="Z63" t="s">
        <v>970</v>
      </c>
      <c r="AA63">
        <v>107</v>
      </c>
      <c r="AB63" t="s">
        <v>1129</v>
      </c>
      <c r="AC63">
        <v>1</v>
      </c>
      <c r="AD63" t="s">
        <v>1068</v>
      </c>
      <c r="AE63">
        <v>25</v>
      </c>
      <c r="AF63" t="s">
        <v>1504</v>
      </c>
      <c r="AG63">
        <v>104</v>
      </c>
      <c r="AH63" t="s">
        <v>1691</v>
      </c>
      <c r="AI63" t="s">
        <v>1716</v>
      </c>
      <c r="AJ63" t="s">
        <v>1716</v>
      </c>
      <c r="AK63" t="s">
        <v>1502</v>
      </c>
      <c r="AL63" t="s">
        <v>1585</v>
      </c>
      <c r="AM63" t="str">
        <f t="shared" si="0"/>
        <v>069_tag_counts</v>
      </c>
      <c r="AN63" t="s">
        <v>1727</v>
      </c>
      <c r="AO63" t="s">
        <v>2684</v>
      </c>
      <c r="AP63" t="s">
        <v>2689</v>
      </c>
      <c r="AQ63" t="s">
        <v>2680</v>
      </c>
      <c r="AR63" t="str">
        <f t="shared" si="2"/>
        <v>069_mapping</v>
      </c>
      <c r="AS63" t="s">
        <v>2681</v>
      </c>
    </row>
    <row r="64" spans="1:45">
      <c r="A64">
        <v>1591</v>
      </c>
      <c r="B64">
        <v>1591</v>
      </c>
      <c r="C64">
        <v>1027</v>
      </c>
      <c r="D64" t="s">
        <v>1631</v>
      </c>
      <c r="E64">
        <v>110</v>
      </c>
      <c r="F64" t="s">
        <v>1089</v>
      </c>
      <c r="G64">
        <v>284</v>
      </c>
      <c r="H64" t="s">
        <v>2215</v>
      </c>
      <c r="I64" t="s">
        <v>1035</v>
      </c>
      <c r="J64">
        <v>-1</v>
      </c>
      <c r="K64" t="s">
        <v>1186</v>
      </c>
      <c r="L64">
        <v>2</v>
      </c>
      <c r="M64" t="s">
        <v>1704</v>
      </c>
      <c r="N64">
        <v>1</v>
      </c>
      <c r="O64" t="s">
        <v>1644</v>
      </c>
      <c r="P64" s="18">
        <v>35064</v>
      </c>
      <c r="Q64" t="s">
        <v>1035</v>
      </c>
      <c r="R64" t="s">
        <v>1035</v>
      </c>
      <c r="S64">
        <v>42</v>
      </c>
      <c r="T64" t="s">
        <v>1629</v>
      </c>
      <c r="U64" t="s">
        <v>2212</v>
      </c>
      <c r="V64" t="s">
        <v>1182</v>
      </c>
      <c r="W64" t="s">
        <v>1726</v>
      </c>
      <c r="X64" t="s">
        <v>1726</v>
      </c>
      <c r="Y64" s="19" t="s">
        <v>1893</v>
      </c>
      <c r="Z64" t="s">
        <v>970</v>
      </c>
      <c r="AA64">
        <v>107</v>
      </c>
      <c r="AB64" t="s">
        <v>1129</v>
      </c>
      <c r="AC64">
        <v>1</v>
      </c>
      <c r="AD64" t="s">
        <v>1068</v>
      </c>
      <c r="AE64">
        <v>25</v>
      </c>
      <c r="AF64" t="s">
        <v>1504</v>
      </c>
      <c r="AG64">
        <v>104</v>
      </c>
      <c r="AH64" t="s">
        <v>1691</v>
      </c>
      <c r="AI64" t="s">
        <v>1976</v>
      </c>
      <c r="AJ64" t="s">
        <v>1976</v>
      </c>
      <c r="AK64" t="s">
        <v>1502</v>
      </c>
      <c r="AL64" t="s">
        <v>1585</v>
      </c>
      <c r="AM64" t="str">
        <f t="shared" si="0"/>
        <v>077_tag_counts</v>
      </c>
      <c r="AN64" t="s">
        <v>1035</v>
      </c>
      <c r="AO64" t="s">
        <v>2684</v>
      </c>
      <c r="AP64" t="s">
        <v>2689</v>
      </c>
      <c r="AQ64" t="s">
        <v>2680</v>
      </c>
      <c r="AR64" t="str">
        <f t="shared" si="2"/>
        <v>077_mapping</v>
      </c>
      <c r="AS64" t="s">
        <v>2681</v>
      </c>
    </row>
    <row r="65" spans="1:45">
      <c r="A65">
        <v>1591</v>
      </c>
      <c r="B65">
        <v>1591</v>
      </c>
      <c r="C65">
        <v>1027</v>
      </c>
      <c r="D65" t="s">
        <v>1631</v>
      </c>
      <c r="E65">
        <v>110</v>
      </c>
      <c r="F65" t="s">
        <v>1089</v>
      </c>
      <c r="G65">
        <v>284</v>
      </c>
      <c r="H65" t="s">
        <v>2215</v>
      </c>
      <c r="I65" t="s">
        <v>1035</v>
      </c>
      <c r="J65">
        <v>-1</v>
      </c>
      <c r="K65" t="s">
        <v>1186</v>
      </c>
      <c r="L65">
        <v>2</v>
      </c>
      <c r="M65" t="s">
        <v>1704</v>
      </c>
      <c r="N65">
        <v>1</v>
      </c>
      <c r="O65" t="s">
        <v>1644</v>
      </c>
      <c r="P65" s="18">
        <v>35064</v>
      </c>
      <c r="Q65" t="s">
        <v>1035</v>
      </c>
      <c r="R65" t="s">
        <v>1035</v>
      </c>
      <c r="S65">
        <v>42</v>
      </c>
      <c r="T65" t="s">
        <v>1629</v>
      </c>
      <c r="U65" t="s">
        <v>2212</v>
      </c>
      <c r="V65" t="s">
        <v>1182</v>
      </c>
      <c r="W65" t="s">
        <v>1726</v>
      </c>
      <c r="X65" t="s">
        <v>1726</v>
      </c>
      <c r="Y65" s="19" t="s">
        <v>1893</v>
      </c>
      <c r="Z65" t="s">
        <v>970</v>
      </c>
      <c r="AA65">
        <v>107</v>
      </c>
      <c r="AB65" t="s">
        <v>1129</v>
      </c>
      <c r="AC65">
        <v>1</v>
      </c>
      <c r="AD65" t="s">
        <v>1068</v>
      </c>
      <c r="AE65">
        <v>25</v>
      </c>
      <c r="AF65" t="s">
        <v>1504</v>
      </c>
      <c r="AG65">
        <v>105</v>
      </c>
      <c r="AH65" t="s">
        <v>1429</v>
      </c>
      <c r="AI65" t="s">
        <v>1974</v>
      </c>
      <c r="AJ65" t="s">
        <v>1974</v>
      </c>
      <c r="AK65" t="s">
        <v>1502</v>
      </c>
      <c r="AL65" t="s">
        <v>1585</v>
      </c>
      <c r="AM65" t="str">
        <f t="shared" si="0"/>
        <v>078_tag_counts</v>
      </c>
      <c r="AN65" t="s">
        <v>1035</v>
      </c>
      <c r="AO65" t="s">
        <v>2684</v>
      </c>
      <c r="AP65" t="s">
        <v>2689</v>
      </c>
      <c r="AQ65" t="s">
        <v>2680</v>
      </c>
      <c r="AR65" t="str">
        <f t="shared" si="2"/>
        <v>078_mapping</v>
      </c>
      <c r="AS65" t="s">
        <v>2681</v>
      </c>
    </row>
    <row r="66" spans="1:45">
      <c r="A66">
        <v>1577</v>
      </c>
      <c r="B66">
        <v>1577</v>
      </c>
      <c r="C66">
        <v>1027</v>
      </c>
      <c r="D66" t="s">
        <v>1631</v>
      </c>
      <c r="E66">
        <v>110</v>
      </c>
      <c r="F66" t="s">
        <v>1089</v>
      </c>
      <c r="G66">
        <v>285</v>
      </c>
      <c r="H66" t="s">
        <v>1963</v>
      </c>
      <c r="I66" t="s">
        <v>1035</v>
      </c>
      <c r="J66">
        <v>-1</v>
      </c>
      <c r="K66" t="s">
        <v>1186</v>
      </c>
      <c r="L66">
        <v>2</v>
      </c>
      <c r="M66" t="s">
        <v>1704</v>
      </c>
      <c r="N66">
        <v>1</v>
      </c>
      <c r="O66" t="s">
        <v>1644</v>
      </c>
      <c r="P66" s="18">
        <v>35064</v>
      </c>
      <c r="Q66" t="s">
        <v>1035</v>
      </c>
      <c r="R66" t="s">
        <v>1035</v>
      </c>
      <c r="S66">
        <v>42</v>
      </c>
      <c r="T66" t="s">
        <v>1629</v>
      </c>
      <c r="U66" t="s">
        <v>1962</v>
      </c>
      <c r="V66" t="s">
        <v>1182</v>
      </c>
      <c r="W66" t="s">
        <v>1725</v>
      </c>
      <c r="X66" t="s">
        <v>1725</v>
      </c>
      <c r="Y66" s="19" t="s">
        <v>1894</v>
      </c>
      <c r="Z66" t="s">
        <v>970</v>
      </c>
      <c r="AA66">
        <v>108</v>
      </c>
      <c r="AB66" t="s">
        <v>1427</v>
      </c>
      <c r="AC66">
        <v>1</v>
      </c>
      <c r="AD66" t="s">
        <v>1068</v>
      </c>
      <c r="AE66">
        <v>25</v>
      </c>
      <c r="AF66" t="s">
        <v>1504</v>
      </c>
      <c r="AG66">
        <v>104</v>
      </c>
      <c r="AH66" t="s">
        <v>1691</v>
      </c>
      <c r="AI66" t="s">
        <v>1722</v>
      </c>
      <c r="AJ66" t="s">
        <v>1722</v>
      </c>
      <c r="AK66" t="s">
        <v>1502</v>
      </c>
      <c r="AL66" t="s">
        <v>1585</v>
      </c>
      <c r="AM66" t="str">
        <f t="shared" si="0"/>
        <v>067_tag_counts</v>
      </c>
      <c r="AN66" t="s">
        <v>1724</v>
      </c>
      <c r="AO66" t="s">
        <v>2684</v>
      </c>
      <c r="AP66" t="s">
        <v>2689</v>
      </c>
      <c r="AQ66" t="s">
        <v>2680</v>
      </c>
      <c r="AR66" t="str">
        <f t="shared" si="2"/>
        <v>067_mapping</v>
      </c>
      <c r="AS66" t="s">
        <v>2681</v>
      </c>
    </row>
    <row r="67" spans="1:45">
      <c r="A67">
        <v>1590</v>
      </c>
      <c r="B67">
        <v>1590</v>
      </c>
      <c r="C67">
        <v>1027</v>
      </c>
      <c r="D67" t="s">
        <v>1631</v>
      </c>
      <c r="E67">
        <v>110</v>
      </c>
      <c r="F67" t="s">
        <v>1089</v>
      </c>
      <c r="G67">
        <v>286</v>
      </c>
      <c r="H67" t="s">
        <v>1655</v>
      </c>
      <c r="I67" t="s">
        <v>1035</v>
      </c>
      <c r="J67">
        <v>-1</v>
      </c>
      <c r="K67" t="s">
        <v>1186</v>
      </c>
      <c r="L67">
        <v>2</v>
      </c>
      <c r="M67" t="s">
        <v>1704</v>
      </c>
      <c r="N67">
        <v>1</v>
      </c>
      <c r="O67" t="s">
        <v>1644</v>
      </c>
      <c r="P67" s="18">
        <v>35064</v>
      </c>
      <c r="Q67" t="s">
        <v>1035</v>
      </c>
      <c r="R67" t="s">
        <v>1035</v>
      </c>
      <c r="S67">
        <v>42</v>
      </c>
      <c r="T67" t="s">
        <v>1629</v>
      </c>
      <c r="U67" t="s">
        <v>1654</v>
      </c>
      <c r="V67" t="s">
        <v>1182</v>
      </c>
      <c r="W67" t="s">
        <v>1723</v>
      </c>
      <c r="X67" t="s">
        <v>1723</v>
      </c>
      <c r="Y67" s="19" t="s">
        <v>1895</v>
      </c>
      <c r="Z67" t="s">
        <v>970</v>
      </c>
      <c r="AA67">
        <v>109</v>
      </c>
      <c r="AB67" t="s">
        <v>1426</v>
      </c>
      <c r="AC67">
        <v>1</v>
      </c>
      <c r="AD67" t="s">
        <v>1068</v>
      </c>
      <c r="AE67">
        <v>25</v>
      </c>
      <c r="AF67" t="s">
        <v>1504</v>
      </c>
      <c r="AG67">
        <v>104</v>
      </c>
      <c r="AH67" t="s">
        <v>1691</v>
      </c>
      <c r="AI67" t="s">
        <v>1722</v>
      </c>
      <c r="AJ67" t="s">
        <v>1722</v>
      </c>
      <c r="AK67" t="s">
        <v>1502</v>
      </c>
      <c r="AL67" t="s">
        <v>1585</v>
      </c>
      <c r="AM67" t="str">
        <f t="shared" ref="AM67:AM130" si="3">CONCATENATE(LOWER(SUBSTITUTE(SUBSTITUTE(SUBSTITUTE(AI67,"-AA",""),"-BA",""),"-CA","")),"_tag_counts")</f>
        <v>067_tag_counts</v>
      </c>
      <c r="AN67" t="s">
        <v>1721</v>
      </c>
      <c r="AO67" t="s">
        <v>2684</v>
      </c>
      <c r="AP67" t="s">
        <v>2689</v>
      </c>
      <c r="AQ67" t="s">
        <v>2680</v>
      </c>
      <c r="AR67" t="str">
        <f t="shared" si="2"/>
        <v>067_mapping</v>
      </c>
      <c r="AS67" t="s">
        <v>2681</v>
      </c>
    </row>
    <row r="68" spans="1:45">
      <c r="A68">
        <v>1593</v>
      </c>
      <c r="B68">
        <v>1593</v>
      </c>
      <c r="C68">
        <v>1027</v>
      </c>
      <c r="D68" t="s">
        <v>1631</v>
      </c>
      <c r="E68">
        <v>110</v>
      </c>
      <c r="F68" t="s">
        <v>1089</v>
      </c>
      <c r="G68">
        <v>287</v>
      </c>
      <c r="H68" t="s">
        <v>1833</v>
      </c>
      <c r="I68" t="s">
        <v>1035</v>
      </c>
      <c r="J68">
        <v>-1</v>
      </c>
      <c r="K68" t="s">
        <v>1186</v>
      </c>
      <c r="L68">
        <v>2</v>
      </c>
      <c r="M68" t="s">
        <v>1704</v>
      </c>
      <c r="N68">
        <v>1</v>
      </c>
      <c r="O68" t="s">
        <v>1644</v>
      </c>
      <c r="P68" s="18">
        <v>35064</v>
      </c>
      <c r="Q68" t="s">
        <v>1035</v>
      </c>
      <c r="R68" t="s">
        <v>1035</v>
      </c>
      <c r="S68">
        <v>42</v>
      </c>
      <c r="T68" t="s">
        <v>1629</v>
      </c>
      <c r="U68" t="s">
        <v>1836</v>
      </c>
      <c r="V68" t="s">
        <v>1182</v>
      </c>
      <c r="W68" t="s">
        <v>1719</v>
      </c>
      <c r="X68" t="s">
        <v>1719</v>
      </c>
      <c r="Y68" s="19" t="s">
        <v>1896</v>
      </c>
      <c r="Z68" t="s">
        <v>970</v>
      </c>
      <c r="AA68">
        <v>110</v>
      </c>
      <c r="AB68" t="s">
        <v>1350</v>
      </c>
      <c r="AC68">
        <v>1</v>
      </c>
      <c r="AD68" t="s">
        <v>1068</v>
      </c>
      <c r="AE68">
        <v>25</v>
      </c>
      <c r="AF68" t="s">
        <v>1504</v>
      </c>
      <c r="AG68">
        <v>104</v>
      </c>
      <c r="AH68" t="s">
        <v>1691</v>
      </c>
      <c r="AI68" t="s">
        <v>1716</v>
      </c>
      <c r="AJ68" t="s">
        <v>1716</v>
      </c>
      <c r="AK68" t="s">
        <v>1502</v>
      </c>
      <c r="AL68" t="s">
        <v>1585</v>
      </c>
      <c r="AM68" t="str">
        <f t="shared" si="3"/>
        <v>069_tag_counts</v>
      </c>
      <c r="AN68" t="s">
        <v>1720</v>
      </c>
      <c r="AO68" t="s">
        <v>2684</v>
      </c>
      <c r="AP68" t="s">
        <v>2689</v>
      </c>
      <c r="AQ68" t="s">
        <v>2680</v>
      </c>
      <c r="AR68" t="str">
        <f t="shared" si="2"/>
        <v>069_mapping</v>
      </c>
      <c r="AS68" t="s">
        <v>2681</v>
      </c>
    </row>
    <row r="69" spans="1:45">
      <c r="A69">
        <v>1593</v>
      </c>
      <c r="B69">
        <v>1593</v>
      </c>
      <c r="C69">
        <v>1027</v>
      </c>
      <c r="D69" t="s">
        <v>1631</v>
      </c>
      <c r="E69">
        <v>110</v>
      </c>
      <c r="F69" t="s">
        <v>1089</v>
      </c>
      <c r="G69">
        <v>287</v>
      </c>
      <c r="H69" t="s">
        <v>1833</v>
      </c>
      <c r="I69" t="s">
        <v>1035</v>
      </c>
      <c r="J69">
        <v>-1</v>
      </c>
      <c r="K69" t="s">
        <v>1186</v>
      </c>
      <c r="L69">
        <v>2</v>
      </c>
      <c r="M69" t="s">
        <v>1704</v>
      </c>
      <c r="N69">
        <v>1</v>
      </c>
      <c r="O69" t="s">
        <v>1644</v>
      </c>
      <c r="P69" s="18">
        <v>35064</v>
      </c>
      <c r="Q69" t="s">
        <v>1035</v>
      </c>
      <c r="R69" t="s">
        <v>1035</v>
      </c>
      <c r="S69">
        <v>42</v>
      </c>
      <c r="T69" t="s">
        <v>1629</v>
      </c>
      <c r="U69" t="s">
        <v>1836</v>
      </c>
      <c r="V69" t="s">
        <v>1182</v>
      </c>
      <c r="W69" t="s">
        <v>1719</v>
      </c>
      <c r="X69" t="s">
        <v>1719</v>
      </c>
      <c r="Y69" s="19" t="s">
        <v>1896</v>
      </c>
      <c r="Z69" t="s">
        <v>970</v>
      </c>
      <c r="AA69">
        <v>110</v>
      </c>
      <c r="AB69" t="s">
        <v>1350</v>
      </c>
      <c r="AC69">
        <v>1</v>
      </c>
      <c r="AD69" t="s">
        <v>1068</v>
      </c>
      <c r="AE69">
        <v>25</v>
      </c>
      <c r="AF69" t="s">
        <v>1504</v>
      </c>
      <c r="AG69">
        <v>104</v>
      </c>
      <c r="AH69" t="s">
        <v>1691</v>
      </c>
      <c r="AI69" t="s">
        <v>1976</v>
      </c>
      <c r="AJ69" t="s">
        <v>1976</v>
      </c>
      <c r="AK69" t="s">
        <v>1502</v>
      </c>
      <c r="AL69" t="s">
        <v>1585</v>
      </c>
      <c r="AM69" t="str">
        <f t="shared" si="3"/>
        <v>077_tag_counts</v>
      </c>
      <c r="AN69" t="s">
        <v>1035</v>
      </c>
      <c r="AO69" t="s">
        <v>2684</v>
      </c>
      <c r="AP69" t="s">
        <v>2689</v>
      </c>
      <c r="AQ69" t="s">
        <v>2680</v>
      </c>
      <c r="AR69" t="str">
        <f t="shared" si="2"/>
        <v>077_mapping</v>
      </c>
      <c r="AS69" t="s">
        <v>2681</v>
      </c>
    </row>
    <row r="70" spans="1:45">
      <c r="A70">
        <v>1593</v>
      </c>
      <c r="B70">
        <v>1593</v>
      </c>
      <c r="C70">
        <v>1027</v>
      </c>
      <c r="D70" t="s">
        <v>1631</v>
      </c>
      <c r="E70">
        <v>110</v>
      </c>
      <c r="F70" t="s">
        <v>1089</v>
      </c>
      <c r="G70">
        <v>287</v>
      </c>
      <c r="H70" t="s">
        <v>1833</v>
      </c>
      <c r="I70" t="s">
        <v>1035</v>
      </c>
      <c r="J70">
        <v>-1</v>
      </c>
      <c r="K70" t="s">
        <v>1186</v>
      </c>
      <c r="L70">
        <v>2</v>
      </c>
      <c r="M70" t="s">
        <v>1704</v>
      </c>
      <c r="N70">
        <v>1</v>
      </c>
      <c r="O70" t="s">
        <v>1644</v>
      </c>
      <c r="P70" s="18">
        <v>35064</v>
      </c>
      <c r="Q70" t="s">
        <v>1035</v>
      </c>
      <c r="R70" t="s">
        <v>1035</v>
      </c>
      <c r="S70">
        <v>42</v>
      </c>
      <c r="T70" t="s">
        <v>1629</v>
      </c>
      <c r="U70" t="s">
        <v>1836</v>
      </c>
      <c r="V70" t="s">
        <v>1182</v>
      </c>
      <c r="W70" t="s">
        <v>1719</v>
      </c>
      <c r="X70" t="s">
        <v>1719</v>
      </c>
      <c r="Y70" s="19" t="s">
        <v>1896</v>
      </c>
      <c r="Z70" t="s">
        <v>970</v>
      </c>
      <c r="AA70">
        <v>110</v>
      </c>
      <c r="AB70" t="s">
        <v>1350</v>
      </c>
      <c r="AC70">
        <v>1</v>
      </c>
      <c r="AD70" t="s">
        <v>1068</v>
      </c>
      <c r="AE70">
        <v>25</v>
      </c>
      <c r="AF70" t="s">
        <v>1504</v>
      </c>
      <c r="AG70">
        <v>105</v>
      </c>
      <c r="AH70" t="s">
        <v>1429</v>
      </c>
      <c r="AI70" t="s">
        <v>1974</v>
      </c>
      <c r="AJ70" t="s">
        <v>1974</v>
      </c>
      <c r="AK70" t="s">
        <v>1502</v>
      </c>
      <c r="AL70" t="s">
        <v>1585</v>
      </c>
      <c r="AM70" t="str">
        <f t="shared" si="3"/>
        <v>078_tag_counts</v>
      </c>
      <c r="AN70" t="s">
        <v>1035</v>
      </c>
      <c r="AO70" t="s">
        <v>2684</v>
      </c>
      <c r="AP70" t="s">
        <v>2689</v>
      </c>
      <c r="AQ70" t="s">
        <v>2680</v>
      </c>
      <c r="AR70" t="str">
        <f t="shared" si="2"/>
        <v>078_mapping</v>
      </c>
      <c r="AS70" t="s">
        <v>2681</v>
      </c>
    </row>
    <row r="71" spans="1:45">
      <c r="A71">
        <v>1576</v>
      </c>
      <c r="B71">
        <v>1576</v>
      </c>
      <c r="C71">
        <v>1027</v>
      </c>
      <c r="D71" t="s">
        <v>1631</v>
      </c>
      <c r="E71">
        <v>110</v>
      </c>
      <c r="F71" t="s">
        <v>1089</v>
      </c>
      <c r="G71">
        <v>287</v>
      </c>
      <c r="H71" t="s">
        <v>1833</v>
      </c>
      <c r="I71" t="s">
        <v>1035</v>
      </c>
      <c r="J71">
        <v>-1</v>
      </c>
      <c r="K71" t="s">
        <v>1186</v>
      </c>
      <c r="L71">
        <v>2</v>
      </c>
      <c r="M71" t="s">
        <v>1704</v>
      </c>
      <c r="N71">
        <v>1</v>
      </c>
      <c r="O71" t="s">
        <v>1644</v>
      </c>
      <c r="P71" s="18">
        <v>35064</v>
      </c>
      <c r="Q71" t="s">
        <v>1035</v>
      </c>
      <c r="R71" t="s">
        <v>1035</v>
      </c>
      <c r="S71">
        <v>42</v>
      </c>
      <c r="T71" t="s">
        <v>1629</v>
      </c>
      <c r="U71" t="s">
        <v>1832</v>
      </c>
      <c r="V71" t="s">
        <v>1182</v>
      </c>
      <c r="W71" t="s">
        <v>1717</v>
      </c>
      <c r="X71" t="s">
        <v>1717</v>
      </c>
      <c r="Y71" s="19" t="s">
        <v>2007</v>
      </c>
      <c r="Z71" t="s">
        <v>970</v>
      </c>
      <c r="AA71">
        <v>111</v>
      </c>
      <c r="AB71" t="s">
        <v>1077</v>
      </c>
      <c r="AC71">
        <v>1</v>
      </c>
      <c r="AD71" t="s">
        <v>1068</v>
      </c>
      <c r="AE71">
        <v>25</v>
      </c>
      <c r="AF71" t="s">
        <v>1504</v>
      </c>
      <c r="AG71">
        <v>104</v>
      </c>
      <c r="AH71" t="s">
        <v>1691</v>
      </c>
      <c r="AI71" t="s">
        <v>1716</v>
      </c>
      <c r="AJ71" t="s">
        <v>1716</v>
      </c>
      <c r="AK71" t="s">
        <v>1502</v>
      </c>
      <c r="AL71" t="s">
        <v>1585</v>
      </c>
      <c r="AM71" t="str">
        <f t="shared" si="3"/>
        <v>069_tag_counts</v>
      </c>
      <c r="AN71" t="s">
        <v>1718</v>
      </c>
      <c r="AO71" t="s">
        <v>2684</v>
      </c>
      <c r="AP71" t="s">
        <v>2689</v>
      </c>
      <c r="AQ71" t="s">
        <v>2680</v>
      </c>
      <c r="AR71" t="str">
        <f t="shared" si="2"/>
        <v>069_mapping</v>
      </c>
      <c r="AS71" t="s">
        <v>2681</v>
      </c>
    </row>
    <row r="72" spans="1:45">
      <c r="A72">
        <v>1576</v>
      </c>
      <c r="B72">
        <v>1576</v>
      </c>
      <c r="C72">
        <v>1027</v>
      </c>
      <c r="D72" t="s">
        <v>1631</v>
      </c>
      <c r="E72">
        <v>110</v>
      </c>
      <c r="F72" t="s">
        <v>1089</v>
      </c>
      <c r="G72">
        <v>287</v>
      </c>
      <c r="H72" t="s">
        <v>1833</v>
      </c>
      <c r="I72" t="s">
        <v>1035</v>
      </c>
      <c r="J72">
        <v>-1</v>
      </c>
      <c r="K72" t="s">
        <v>1186</v>
      </c>
      <c r="L72">
        <v>2</v>
      </c>
      <c r="M72" t="s">
        <v>1704</v>
      </c>
      <c r="N72">
        <v>1</v>
      </c>
      <c r="O72" t="s">
        <v>1644</v>
      </c>
      <c r="P72" s="18">
        <v>35064</v>
      </c>
      <c r="Q72" t="s">
        <v>1035</v>
      </c>
      <c r="R72" t="s">
        <v>1035</v>
      </c>
      <c r="S72">
        <v>42</v>
      </c>
      <c r="T72" t="s">
        <v>1629</v>
      </c>
      <c r="U72" t="s">
        <v>1832</v>
      </c>
      <c r="V72" t="s">
        <v>1182</v>
      </c>
      <c r="W72" t="s">
        <v>1717</v>
      </c>
      <c r="X72" t="s">
        <v>1717</v>
      </c>
      <c r="Y72" s="19" t="s">
        <v>2007</v>
      </c>
      <c r="Z72" t="s">
        <v>970</v>
      </c>
      <c r="AA72">
        <v>111</v>
      </c>
      <c r="AB72" t="s">
        <v>1077</v>
      </c>
      <c r="AC72">
        <v>1</v>
      </c>
      <c r="AD72" t="s">
        <v>1068</v>
      </c>
      <c r="AE72">
        <v>25</v>
      </c>
      <c r="AF72" t="s">
        <v>1504</v>
      </c>
      <c r="AG72">
        <v>104</v>
      </c>
      <c r="AH72" t="s">
        <v>1691</v>
      </c>
      <c r="AI72" t="s">
        <v>1976</v>
      </c>
      <c r="AJ72" t="s">
        <v>1976</v>
      </c>
      <c r="AK72" t="s">
        <v>1502</v>
      </c>
      <c r="AL72" t="s">
        <v>1585</v>
      </c>
      <c r="AM72" t="str">
        <f t="shared" si="3"/>
        <v>077_tag_counts</v>
      </c>
      <c r="AN72" t="s">
        <v>1035</v>
      </c>
      <c r="AO72" t="s">
        <v>2684</v>
      </c>
      <c r="AP72" t="s">
        <v>2689</v>
      </c>
      <c r="AQ72" t="s">
        <v>2680</v>
      </c>
      <c r="AR72" t="str">
        <f t="shared" si="2"/>
        <v>077_mapping</v>
      </c>
      <c r="AS72" t="s">
        <v>2681</v>
      </c>
    </row>
    <row r="73" spans="1:45">
      <c r="A73">
        <v>1576</v>
      </c>
      <c r="B73">
        <v>1576</v>
      </c>
      <c r="C73">
        <v>1027</v>
      </c>
      <c r="D73" t="s">
        <v>1631</v>
      </c>
      <c r="E73">
        <v>110</v>
      </c>
      <c r="F73" t="s">
        <v>1089</v>
      </c>
      <c r="G73">
        <v>287</v>
      </c>
      <c r="H73" t="s">
        <v>1833</v>
      </c>
      <c r="I73" t="s">
        <v>1035</v>
      </c>
      <c r="J73">
        <v>-1</v>
      </c>
      <c r="K73" t="s">
        <v>1186</v>
      </c>
      <c r="L73">
        <v>2</v>
      </c>
      <c r="M73" t="s">
        <v>1704</v>
      </c>
      <c r="N73">
        <v>1</v>
      </c>
      <c r="O73" t="s">
        <v>1644</v>
      </c>
      <c r="P73" s="18">
        <v>35064</v>
      </c>
      <c r="Q73" t="s">
        <v>1035</v>
      </c>
      <c r="R73" t="s">
        <v>1035</v>
      </c>
      <c r="S73">
        <v>42</v>
      </c>
      <c r="T73" t="s">
        <v>1629</v>
      </c>
      <c r="U73" t="s">
        <v>1832</v>
      </c>
      <c r="V73" t="s">
        <v>1182</v>
      </c>
      <c r="W73" t="s">
        <v>1717</v>
      </c>
      <c r="X73" t="s">
        <v>1717</v>
      </c>
      <c r="Y73" s="19" t="s">
        <v>2007</v>
      </c>
      <c r="Z73" t="s">
        <v>970</v>
      </c>
      <c r="AA73">
        <v>111</v>
      </c>
      <c r="AB73" t="s">
        <v>1077</v>
      </c>
      <c r="AC73">
        <v>1</v>
      </c>
      <c r="AD73" t="s">
        <v>1068</v>
      </c>
      <c r="AE73">
        <v>25</v>
      </c>
      <c r="AF73" t="s">
        <v>1504</v>
      </c>
      <c r="AG73">
        <v>105</v>
      </c>
      <c r="AH73" t="s">
        <v>1429</v>
      </c>
      <c r="AI73" t="s">
        <v>1974</v>
      </c>
      <c r="AJ73" t="s">
        <v>1974</v>
      </c>
      <c r="AK73" t="s">
        <v>1502</v>
      </c>
      <c r="AL73" t="s">
        <v>1585</v>
      </c>
      <c r="AM73" t="str">
        <f t="shared" si="3"/>
        <v>078_tag_counts</v>
      </c>
      <c r="AN73" t="s">
        <v>1035</v>
      </c>
      <c r="AO73" t="s">
        <v>2684</v>
      </c>
      <c r="AP73" t="s">
        <v>2689</v>
      </c>
      <c r="AQ73" t="s">
        <v>2680</v>
      </c>
      <c r="AR73" t="str">
        <f t="shared" si="2"/>
        <v>078_mapping</v>
      </c>
      <c r="AS73" t="s">
        <v>2681</v>
      </c>
    </row>
    <row r="74" spans="1:45">
      <c r="A74">
        <v>1578</v>
      </c>
      <c r="B74">
        <v>1578</v>
      </c>
      <c r="C74">
        <v>1027</v>
      </c>
      <c r="D74" t="s">
        <v>1631</v>
      </c>
      <c r="E74">
        <v>110</v>
      </c>
      <c r="F74" t="s">
        <v>1089</v>
      </c>
      <c r="G74">
        <v>289</v>
      </c>
      <c r="H74" t="s">
        <v>1622</v>
      </c>
      <c r="I74" t="s">
        <v>1035</v>
      </c>
      <c r="J74">
        <v>-1</v>
      </c>
      <c r="K74" t="s">
        <v>1186</v>
      </c>
      <c r="L74">
        <v>2</v>
      </c>
      <c r="M74" t="s">
        <v>1704</v>
      </c>
      <c r="N74">
        <v>-1</v>
      </c>
      <c r="O74" t="s">
        <v>1433</v>
      </c>
      <c r="P74" t="s">
        <v>1035</v>
      </c>
      <c r="Q74" t="s">
        <v>1035</v>
      </c>
      <c r="R74" t="s">
        <v>1035</v>
      </c>
      <c r="S74">
        <v>42</v>
      </c>
      <c r="T74" t="s">
        <v>1629</v>
      </c>
      <c r="U74" t="s">
        <v>1621</v>
      </c>
      <c r="V74" t="s">
        <v>1182</v>
      </c>
      <c r="W74" t="s">
        <v>1975</v>
      </c>
      <c r="X74" t="s">
        <v>1975</v>
      </c>
      <c r="Y74" s="19" t="s">
        <v>2008</v>
      </c>
      <c r="Z74" t="s">
        <v>970</v>
      </c>
      <c r="AA74">
        <v>114</v>
      </c>
      <c r="AB74" t="s">
        <v>1512</v>
      </c>
      <c r="AC74">
        <v>1</v>
      </c>
      <c r="AD74" t="s">
        <v>1068</v>
      </c>
      <c r="AE74">
        <v>25</v>
      </c>
      <c r="AF74" t="s">
        <v>1504</v>
      </c>
      <c r="AG74">
        <v>104</v>
      </c>
      <c r="AH74" t="s">
        <v>1691</v>
      </c>
      <c r="AI74" t="s">
        <v>1716</v>
      </c>
      <c r="AJ74" t="s">
        <v>1716</v>
      </c>
      <c r="AK74" t="s">
        <v>1502</v>
      </c>
      <c r="AL74" t="s">
        <v>1585</v>
      </c>
      <c r="AM74" t="str">
        <f t="shared" si="3"/>
        <v>069_tag_counts</v>
      </c>
      <c r="AN74" t="s">
        <v>1977</v>
      </c>
      <c r="AO74" t="s">
        <v>2684</v>
      </c>
      <c r="AP74" t="s">
        <v>2689</v>
      </c>
      <c r="AQ74" t="s">
        <v>2680</v>
      </c>
      <c r="AR74" t="str">
        <f t="shared" si="2"/>
        <v>069_mapping</v>
      </c>
      <c r="AS74" t="s">
        <v>2681</v>
      </c>
    </row>
    <row r="75" spans="1:45">
      <c r="A75">
        <v>1578</v>
      </c>
      <c r="B75">
        <v>1578</v>
      </c>
      <c r="C75">
        <v>1027</v>
      </c>
      <c r="D75" t="s">
        <v>1631</v>
      </c>
      <c r="E75">
        <v>110</v>
      </c>
      <c r="F75" t="s">
        <v>1089</v>
      </c>
      <c r="G75">
        <v>289</v>
      </c>
      <c r="H75" t="s">
        <v>1622</v>
      </c>
      <c r="I75" t="s">
        <v>1035</v>
      </c>
      <c r="J75">
        <v>-1</v>
      </c>
      <c r="K75" t="s">
        <v>1186</v>
      </c>
      <c r="L75">
        <v>2</v>
      </c>
      <c r="M75" t="s">
        <v>1704</v>
      </c>
      <c r="N75">
        <v>-1</v>
      </c>
      <c r="O75" t="s">
        <v>1433</v>
      </c>
      <c r="P75" t="s">
        <v>1035</v>
      </c>
      <c r="Q75" t="s">
        <v>1035</v>
      </c>
      <c r="R75" t="s">
        <v>1035</v>
      </c>
      <c r="S75">
        <v>42</v>
      </c>
      <c r="T75" t="s">
        <v>1629</v>
      </c>
      <c r="U75" t="s">
        <v>1621</v>
      </c>
      <c r="V75" t="s">
        <v>1182</v>
      </c>
      <c r="W75" t="s">
        <v>1975</v>
      </c>
      <c r="X75" t="s">
        <v>1975</v>
      </c>
      <c r="Y75" s="19" t="s">
        <v>2008</v>
      </c>
      <c r="Z75" t="s">
        <v>970</v>
      </c>
      <c r="AA75">
        <v>114</v>
      </c>
      <c r="AB75" t="s">
        <v>1512</v>
      </c>
      <c r="AC75">
        <v>1</v>
      </c>
      <c r="AD75" t="s">
        <v>1068</v>
      </c>
      <c r="AE75">
        <v>25</v>
      </c>
      <c r="AF75" t="s">
        <v>1504</v>
      </c>
      <c r="AG75">
        <v>104</v>
      </c>
      <c r="AH75" t="s">
        <v>1691</v>
      </c>
      <c r="AI75" t="s">
        <v>1976</v>
      </c>
      <c r="AJ75" t="s">
        <v>1976</v>
      </c>
      <c r="AK75" t="s">
        <v>1502</v>
      </c>
      <c r="AL75" t="s">
        <v>1585</v>
      </c>
      <c r="AM75" t="str">
        <f t="shared" si="3"/>
        <v>077_tag_counts</v>
      </c>
      <c r="AN75" t="s">
        <v>1035</v>
      </c>
      <c r="AO75" t="s">
        <v>2684</v>
      </c>
      <c r="AP75" t="s">
        <v>2689</v>
      </c>
      <c r="AQ75" t="s">
        <v>2680</v>
      </c>
      <c r="AR75" t="str">
        <f t="shared" si="2"/>
        <v>077_mapping</v>
      </c>
      <c r="AS75" t="s">
        <v>2681</v>
      </c>
    </row>
    <row r="76" spans="1:45">
      <c r="A76">
        <v>1578</v>
      </c>
      <c r="B76">
        <v>1578</v>
      </c>
      <c r="C76">
        <v>1027</v>
      </c>
      <c r="D76" t="s">
        <v>1631</v>
      </c>
      <c r="E76">
        <v>110</v>
      </c>
      <c r="F76" t="s">
        <v>1089</v>
      </c>
      <c r="G76">
        <v>289</v>
      </c>
      <c r="H76" t="s">
        <v>1622</v>
      </c>
      <c r="I76" t="s">
        <v>1035</v>
      </c>
      <c r="J76">
        <v>-1</v>
      </c>
      <c r="K76" t="s">
        <v>1186</v>
      </c>
      <c r="L76">
        <v>2</v>
      </c>
      <c r="M76" t="s">
        <v>1704</v>
      </c>
      <c r="N76">
        <v>-1</v>
      </c>
      <c r="O76" t="s">
        <v>1433</v>
      </c>
      <c r="P76" t="s">
        <v>1035</v>
      </c>
      <c r="Q76" t="s">
        <v>1035</v>
      </c>
      <c r="R76" t="s">
        <v>1035</v>
      </c>
      <c r="S76">
        <v>42</v>
      </c>
      <c r="T76" t="s">
        <v>1629</v>
      </c>
      <c r="U76" t="s">
        <v>1621</v>
      </c>
      <c r="V76" t="s">
        <v>1182</v>
      </c>
      <c r="W76" t="s">
        <v>1975</v>
      </c>
      <c r="X76" t="s">
        <v>1975</v>
      </c>
      <c r="Y76" s="19" t="s">
        <v>2008</v>
      </c>
      <c r="Z76" t="s">
        <v>970</v>
      </c>
      <c r="AA76">
        <v>114</v>
      </c>
      <c r="AB76" t="s">
        <v>1512</v>
      </c>
      <c r="AC76">
        <v>1</v>
      </c>
      <c r="AD76" t="s">
        <v>1068</v>
      </c>
      <c r="AE76">
        <v>25</v>
      </c>
      <c r="AF76" t="s">
        <v>1504</v>
      </c>
      <c r="AG76">
        <v>105</v>
      </c>
      <c r="AH76" t="s">
        <v>1429</v>
      </c>
      <c r="AI76" t="s">
        <v>1974</v>
      </c>
      <c r="AJ76" t="s">
        <v>1974</v>
      </c>
      <c r="AK76" t="s">
        <v>1502</v>
      </c>
      <c r="AL76" t="s">
        <v>1585</v>
      </c>
      <c r="AM76" t="str">
        <f t="shared" si="3"/>
        <v>078_tag_counts</v>
      </c>
      <c r="AN76" t="s">
        <v>1035</v>
      </c>
      <c r="AO76" t="s">
        <v>2684</v>
      </c>
      <c r="AP76" t="s">
        <v>2689</v>
      </c>
      <c r="AQ76" t="s">
        <v>2680</v>
      </c>
      <c r="AR76" t="str">
        <f t="shared" si="2"/>
        <v>078_mapping</v>
      </c>
      <c r="AS76" t="s">
        <v>2681</v>
      </c>
    </row>
    <row r="77" spans="1:45">
      <c r="A77">
        <v>1573</v>
      </c>
      <c r="B77">
        <v>1573</v>
      </c>
      <c r="C77">
        <v>1027</v>
      </c>
      <c r="D77" t="s">
        <v>1631</v>
      </c>
      <c r="E77">
        <v>106</v>
      </c>
      <c r="F77" t="s">
        <v>1274</v>
      </c>
      <c r="G77">
        <v>281</v>
      </c>
      <c r="H77" t="s">
        <v>2096</v>
      </c>
      <c r="I77" t="s">
        <v>1035</v>
      </c>
      <c r="J77">
        <v>-1</v>
      </c>
      <c r="K77" t="s">
        <v>1186</v>
      </c>
      <c r="L77">
        <v>2</v>
      </c>
      <c r="M77" t="s">
        <v>1704</v>
      </c>
      <c r="N77">
        <v>1</v>
      </c>
      <c r="O77" t="s">
        <v>1644</v>
      </c>
      <c r="P77" s="18">
        <v>35064</v>
      </c>
      <c r="Q77" t="s">
        <v>1035</v>
      </c>
      <c r="R77" t="s">
        <v>1035</v>
      </c>
      <c r="S77">
        <v>42</v>
      </c>
      <c r="T77" t="s">
        <v>1629</v>
      </c>
      <c r="U77" t="s">
        <v>2095</v>
      </c>
      <c r="V77" t="s">
        <v>1182</v>
      </c>
      <c r="W77" t="s">
        <v>2094</v>
      </c>
      <c r="X77" t="s">
        <v>2094</v>
      </c>
      <c r="Y77" s="19" t="s">
        <v>2009</v>
      </c>
      <c r="Z77" t="s">
        <v>970</v>
      </c>
      <c r="AA77">
        <v>102</v>
      </c>
      <c r="AB77" t="s">
        <v>1209</v>
      </c>
      <c r="AC77">
        <v>1</v>
      </c>
      <c r="AD77" t="s">
        <v>1068</v>
      </c>
      <c r="AE77">
        <v>25</v>
      </c>
      <c r="AF77" t="s">
        <v>1504</v>
      </c>
      <c r="AG77">
        <v>104</v>
      </c>
      <c r="AH77" t="s">
        <v>1691</v>
      </c>
      <c r="AI77" t="s">
        <v>1475</v>
      </c>
      <c r="AJ77" t="s">
        <v>1475</v>
      </c>
      <c r="AK77" t="s">
        <v>1502</v>
      </c>
      <c r="AL77" t="s">
        <v>1585</v>
      </c>
      <c r="AM77" t="str">
        <f t="shared" si="3"/>
        <v>075_tag_counts</v>
      </c>
      <c r="AN77" t="s">
        <v>2097</v>
      </c>
      <c r="AO77" t="s">
        <v>2684</v>
      </c>
      <c r="AP77" t="s">
        <v>2689</v>
      </c>
      <c r="AQ77" t="s">
        <v>2680</v>
      </c>
      <c r="AR77" t="str">
        <f t="shared" si="2"/>
        <v>075_mapping</v>
      </c>
      <c r="AS77" t="s">
        <v>2681</v>
      </c>
    </row>
    <row r="78" spans="1:45">
      <c r="A78">
        <v>1573</v>
      </c>
      <c r="B78">
        <v>1573</v>
      </c>
      <c r="C78">
        <v>1027</v>
      </c>
      <c r="D78" t="s">
        <v>1631</v>
      </c>
      <c r="E78">
        <v>106</v>
      </c>
      <c r="F78" t="s">
        <v>1274</v>
      </c>
      <c r="G78">
        <v>281</v>
      </c>
      <c r="H78" t="s">
        <v>2096</v>
      </c>
      <c r="I78" t="s">
        <v>1035</v>
      </c>
      <c r="J78">
        <v>-1</v>
      </c>
      <c r="K78" t="s">
        <v>1186</v>
      </c>
      <c r="L78">
        <v>2</v>
      </c>
      <c r="M78" t="s">
        <v>1704</v>
      </c>
      <c r="N78">
        <v>1</v>
      </c>
      <c r="O78" t="s">
        <v>1644</v>
      </c>
      <c r="P78" s="18">
        <v>35064</v>
      </c>
      <c r="Q78" t="s">
        <v>1035</v>
      </c>
      <c r="R78" t="s">
        <v>1035</v>
      </c>
      <c r="S78">
        <v>42</v>
      </c>
      <c r="T78" t="s">
        <v>1629</v>
      </c>
      <c r="U78" t="s">
        <v>2095</v>
      </c>
      <c r="V78" t="s">
        <v>1182</v>
      </c>
      <c r="W78" t="s">
        <v>2094</v>
      </c>
      <c r="X78" t="s">
        <v>2094</v>
      </c>
      <c r="Y78" s="19" t="s">
        <v>2009</v>
      </c>
      <c r="Z78" t="s">
        <v>970</v>
      </c>
      <c r="AA78">
        <v>101</v>
      </c>
      <c r="AB78" t="s">
        <v>1188</v>
      </c>
      <c r="AC78">
        <v>1</v>
      </c>
      <c r="AD78" t="s">
        <v>1068</v>
      </c>
      <c r="AE78">
        <v>25</v>
      </c>
      <c r="AF78" t="s">
        <v>1504</v>
      </c>
      <c r="AG78">
        <v>104</v>
      </c>
      <c r="AH78" t="s">
        <v>1691</v>
      </c>
      <c r="AI78" t="s">
        <v>1624</v>
      </c>
      <c r="AJ78" t="s">
        <v>1624</v>
      </c>
      <c r="AK78" t="s">
        <v>1502</v>
      </c>
      <c r="AL78" t="s">
        <v>1585</v>
      </c>
      <c r="AM78" t="str">
        <f t="shared" si="3"/>
        <v>079_tag_counts</v>
      </c>
      <c r="AN78" t="s">
        <v>1035</v>
      </c>
      <c r="AO78" t="s">
        <v>2684</v>
      </c>
      <c r="AP78" t="s">
        <v>2689</v>
      </c>
      <c r="AQ78" t="s">
        <v>2680</v>
      </c>
      <c r="AR78" t="str">
        <f t="shared" si="2"/>
        <v>079_mapping</v>
      </c>
      <c r="AS78" t="s">
        <v>2681</v>
      </c>
    </row>
    <row r="79" spans="1:45">
      <c r="A79">
        <v>1579</v>
      </c>
      <c r="B79">
        <v>1579</v>
      </c>
      <c r="C79">
        <v>1027</v>
      </c>
      <c r="D79" t="s">
        <v>1631</v>
      </c>
      <c r="E79">
        <v>106</v>
      </c>
      <c r="F79" t="s">
        <v>1274</v>
      </c>
      <c r="G79">
        <v>282</v>
      </c>
      <c r="H79" t="s">
        <v>2092</v>
      </c>
      <c r="I79" t="s">
        <v>1035</v>
      </c>
      <c r="J79">
        <v>-1</v>
      </c>
      <c r="K79" t="s">
        <v>1186</v>
      </c>
      <c r="L79">
        <v>2</v>
      </c>
      <c r="M79" t="s">
        <v>1704</v>
      </c>
      <c r="N79">
        <v>1</v>
      </c>
      <c r="O79" t="s">
        <v>1644</v>
      </c>
      <c r="P79" s="18">
        <v>35064</v>
      </c>
      <c r="Q79" t="s">
        <v>1035</v>
      </c>
      <c r="R79" t="s">
        <v>1035</v>
      </c>
      <c r="S79">
        <v>42</v>
      </c>
      <c r="T79" t="s">
        <v>1629</v>
      </c>
      <c r="U79" t="s">
        <v>2091</v>
      </c>
      <c r="V79" t="s">
        <v>1182</v>
      </c>
      <c r="W79" t="s">
        <v>2086</v>
      </c>
      <c r="X79" t="s">
        <v>2086</v>
      </c>
      <c r="Y79" s="19" t="s">
        <v>2010</v>
      </c>
      <c r="Z79" t="s">
        <v>970</v>
      </c>
      <c r="AA79">
        <v>105</v>
      </c>
      <c r="AB79" t="s">
        <v>1282</v>
      </c>
      <c r="AC79">
        <v>1</v>
      </c>
      <c r="AD79" t="s">
        <v>1068</v>
      </c>
      <c r="AE79">
        <v>25</v>
      </c>
      <c r="AF79" t="s">
        <v>1504</v>
      </c>
      <c r="AG79">
        <v>104</v>
      </c>
      <c r="AH79" t="s">
        <v>1691</v>
      </c>
      <c r="AI79" t="s">
        <v>1475</v>
      </c>
      <c r="AJ79" t="s">
        <v>1475</v>
      </c>
      <c r="AK79" t="s">
        <v>1502</v>
      </c>
      <c r="AL79" t="s">
        <v>1585</v>
      </c>
      <c r="AM79" t="str">
        <f t="shared" si="3"/>
        <v>075_tag_counts</v>
      </c>
      <c r="AN79" t="s">
        <v>2093</v>
      </c>
      <c r="AO79" t="s">
        <v>2684</v>
      </c>
      <c r="AP79" t="s">
        <v>2689</v>
      </c>
      <c r="AQ79" t="s">
        <v>2680</v>
      </c>
      <c r="AR79" t="str">
        <f t="shared" si="2"/>
        <v>075_mapping</v>
      </c>
      <c r="AS79" t="s">
        <v>2681</v>
      </c>
    </row>
    <row r="80" spans="1:45">
      <c r="A80">
        <v>1579</v>
      </c>
      <c r="B80">
        <v>1579</v>
      </c>
      <c r="C80">
        <v>1027</v>
      </c>
      <c r="D80" t="s">
        <v>1631</v>
      </c>
      <c r="E80">
        <v>106</v>
      </c>
      <c r="F80" t="s">
        <v>1274</v>
      </c>
      <c r="G80">
        <v>282</v>
      </c>
      <c r="H80" t="s">
        <v>2092</v>
      </c>
      <c r="I80" t="s">
        <v>1035</v>
      </c>
      <c r="J80">
        <v>-1</v>
      </c>
      <c r="K80" t="s">
        <v>1186</v>
      </c>
      <c r="L80">
        <v>2</v>
      </c>
      <c r="M80" t="s">
        <v>1704</v>
      </c>
      <c r="N80">
        <v>1</v>
      </c>
      <c r="O80" t="s">
        <v>1644</v>
      </c>
      <c r="P80" s="18">
        <v>35064</v>
      </c>
      <c r="Q80" t="s">
        <v>1035</v>
      </c>
      <c r="R80" t="s">
        <v>1035</v>
      </c>
      <c r="S80">
        <v>42</v>
      </c>
      <c r="T80" t="s">
        <v>1629</v>
      </c>
      <c r="U80" t="s">
        <v>2091</v>
      </c>
      <c r="V80" t="s">
        <v>1182</v>
      </c>
      <c r="W80" t="s">
        <v>2086</v>
      </c>
      <c r="X80" t="s">
        <v>2086</v>
      </c>
      <c r="Y80" s="19" t="s">
        <v>2010</v>
      </c>
      <c r="Z80" t="s">
        <v>970</v>
      </c>
      <c r="AA80">
        <v>103</v>
      </c>
      <c r="AB80" t="s">
        <v>1180</v>
      </c>
      <c r="AC80">
        <v>1</v>
      </c>
      <c r="AD80" t="s">
        <v>1068</v>
      </c>
      <c r="AE80">
        <v>25</v>
      </c>
      <c r="AF80" t="s">
        <v>1504</v>
      </c>
      <c r="AG80">
        <v>104</v>
      </c>
      <c r="AH80" t="s">
        <v>1691</v>
      </c>
      <c r="AI80" t="s">
        <v>1624</v>
      </c>
      <c r="AJ80" t="s">
        <v>1624</v>
      </c>
      <c r="AK80" t="s">
        <v>1502</v>
      </c>
      <c r="AL80" t="s">
        <v>1585</v>
      </c>
      <c r="AM80" t="str">
        <f t="shared" si="3"/>
        <v>079_tag_counts</v>
      </c>
      <c r="AN80" t="s">
        <v>1035</v>
      </c>
      <c r="AO80" t="s">
        <v>2684</v>
      </c>
      <c r="AP80" t="s">
        <v>2689</v>
      </c>
      <c r="AQ80" t="s">
        <v>2680</v>
      </c>
      <c r="AR80" t="str">
        <f t="shared" si="2"/>
        <v>079_mapping</v>
      </c>
      <c r="AS80" t="s">
        <v>2681</v>
      </c>
    </row>
    <row r="81" spans="1:45">
      <c r="A81">
        <v>1580</v>
      </c>
      <c r="B81">
        <v>1580</v>
      </c>
      <c r="C81">
        <v>1027</v>
      </c>
      <c r="D81" t="s">
        <v>1631</v>
      </c>
      <c r="E81">
        <v>106</v>
      </c>
      <c r="F81" t="s">
        <v>1274</v>
      </c>
      <c r="G81">
        <v>283</v>
      </c>
      <c r="H81" t="s">
        <v>2084</v>
      </c>
      <c r="I81" t="s">
        <v>1035</v>
      </c>
      <c r="J81">
        <v>-1</v>
      </c>
      <c r="K81" t="s">
        <v>1186</v>
      </c>
      <c r="L81">
        <v>2</v>
      </c>
      <c r="M81" t="s">
        <v>1704</v>
      </c>
      <c r="N81">
        <v>1</v>
      </c>
      <c r="O81" t="s">
        <v>1644</v>
      </c>
      <c r="P81" s="18">
        <v>35064</v>
      </c>
      <c r="Q81" t="s">
        <v>1035</v>
      </c>
      <c r="R81" t="s">
        <v>1035</v>
      </c>
      <c r="S81">
        <v>42</v>
      </c>
      <c r="T81" t="s">
        <v>1629</v>
      </c>
      <c r="U81" t="s">
        <v>2083</v>
      </c>
      <c r="V81" t="s">
        <v>1182</v>
      </c>
      <c r="W81" t="s">
        <v>2217</v>
      </c>
      <c r="X81" t="s">
        <v>2217</v>
      </c>
      <c r="Y81" s="19" t="s">
        <v>2011</v>
      </c>
      <c r="Z81" t="s">
        <v>970</v>
      </c>
      <c r="AA81">
        <v>109</v>
      </c>
      <c r="AB81" t="s">
        <v>1426</v>
      </c>
      <c r="AC81">
        <v>1</v>
      </c>
      <c r="AD81" t="s">
        <v>1068</v>
      </c>
      <c r="AE81">
        <v>25</v>
      </c>
      <c r="AF81" t="s">
        <v>1504</v>
      </c>
      <c r="AG81">
        <v>104</v>
      </c>
      <c r="AH81" t="s">
        <v>1691</v>
      </c>
      <c r="AI81" t="s">
        <v>1475</v>
      </c>
      <c r="AJ81" t="s">
        <v>1475</v>
      </c>
      <c r="AK81" t="s">
        <v>1502</v>
      </c>
      <c r="AL81" t="s">
        <v>1585</v>
      </c>
      <c r="AM81" t="str">
        <f t="shared" si="3"/>
        <v>075_tag_counts</v>
      </c>
      <c r="AN81" t="s">
        <v>2085</v>
      </c>
      <c r="AO81" t="s">
        <v>2684</v>
      </c>
      <c r="AP81" t="s">
        <v>2689</v>
      </c>
      <c r="AQ81" t="s">
        <v>2680</v>
      </c>
      <c r="AR81" t="str">
        <f t="shared" si="2"/>
        <v>075_mapping</v>
      </c>
      <c r="AS81" t="s">
        <v>2681</v>
      </c>
    </row>
    <row r="82" spans="1:45">
      <c r="A82">
        <v>1580</v>
      </c>
      <c r="B82">
        <v>1580</v>
      </c>
      <c r="C82">
        <v>1027</v>
      </c>
      <c r="D82" t="s">
        <v>1631</v>
      </c>
      <c r="E82">
        <v>106</v>
      </c>
      <c r="F82" t="s">
        <v>1274</v>
      </c>
      <c r="G82">
        <v>283</v>
      </c>
      <c r="H82" t="s">
        <v>2084</v>
      </c>
      <c r="I82" t="s">
        <v>1035</v>
      </c>
      <c r="J82">
        <v>-1</v>
      </c>
      <c r="K82" t="s">
        <v>1186</v>
      </c>
      <c r="L82">
        <v>2</v>
      </c>
      <c r="M82" t="s">
        <v>1704</v>
      </c>
      <c r="N82">
        <v>1</v>
      </c>
      <c r="O82" t="s">
        <v>1644</v>
      </c>
      <c r="P82" s="18">
        <v>35064</v>
      </c>
      <c r="Q82" t="s">
        <v>1035</v>
      </c>
      <c r="R82" t="s">
        <v>1035</v>
      </c>
      <c r="S82">
        <v>42</v>
      </c>
      <c r="T82" t="s">
        <v>1629</v>
      </c>
      <c r="U82" t="s">
        <v>2083</v>
      </c>
      <c r="V82" t="s">
        <v>1182</v>
      </c>
      <c r="W82" t="s">
        <v>2217</v>
      </c>
      <c r="X82" t="s">
        <v>2217</v>
      </c>
      <c r="Y82" s="19" t="s">
        <v>2011</v>
      </c>
      <c r="Z82" t="s">
        <v>970</v>
      </c>
      <c r="AA82">
        <v>104</v>
      </c>
      <c r="AB82" t="s">
        <v>1189</v>
      </c>
      <c r="AC82">
        <v>1</v>
      </c>
      <c r="AD82" t="s">
        <v>1068</v>
      </c>
      <c r="AE82">
        <v>25</v>
      </c>
      <c r="AF82" t="s">
        <v>1504</v>
      </c>
      <c r="AG82">
        <v>104</v>
      </c>
      <c r="AH82" t="s">
        <v>1691</v>
      </c>
      <c r="AI82" t="s">
        <v>1624</v>
      </c>
      <c r="AJ82" t="s">
        <v>1624</v>
      </c>
      <c r="AK82" t="s">
        <v>1502</v>
      </c>
      <c r="AL82" t="s">
        <v>1585</v>
      </c>
      <c r="AM82" t="str">
        <f t="shared" si="3"/>
        <v>079_tag_counts</v>
      </c>
      <c r="AN82" t="s">
        <v>1035</v>
      </c>
      <c r="AO82" t="s">
        <v>2684</v>
      </c>
      <c r="AP82" t="s">
        <v>2689</v>
      </c>
      <c r="AQ82" t="s">
        <v>2680</v>
      </c>
      <c r="AR82" t="str">
        <f t="shared" si="2"/>
        <v>079_mapping</v>
      </c>
      <c r="AS82" t="s">
        <v>2681</v>
      </c>
    </row>
    <row r="83" spans="1:45">
      <c r="A83">
        <v>1574</v>
      </c>
      <c r="B83">
        <v>1574</v>
      </c>
      <c r="C83">
        <v>1027</v>
      </c>
      <c r="D83" t="s">
        <v>1631</v>
      </c>
      <c r="E83">
        <v>106</v>
      </c>
      <c r="F83" t="s">
        <v>1274</v>
      </c>
      <c r="G83">
        <v>284</v>
      </c>
      <c r="H83" t="s">
        <v>2215</v>
      </c>
      <c r="I83" t="s">
        <v>1035</v>
      </c>
      <c r="J83">
        <v>-1</v>
      </c>
      <c r="K83" t="s">
        <v>1186</v>
      </c>
      <c r="L83">
        <v>2</v>
      </c>
      <c r="M83" t="s">
        <v>1704</v>
      </c>
      <c r="N83">
        <v>1</v>
      </c>
      <c r="O83" t="s">
        <v>1644</v>
      </c>
      <c r="P83" s="18">
        <v>35064</v>
      </c>
      <c r="Q83" t="s">
        <v>1035</v>
      </c>
      <c r="R83" t="s">
        <v>1035</v>
      </c>
      <c r="S83">
        <v>42</v>
      </c>
      <c r="T83" t="s">
        <v>1629</v>
      </c>
      <c r="U83" t="s">
        <v>2212</v>
      </c>
      <c r="V83" t="s">
        <v>1182</v>
      </c>
      <c r="W83" t="s">
        <v>2211</v>
      </c>
      <c r="X83" t="s">
        <v>2211</v>
      </c>
      <c r="Y83" s="19" t="s">
        <v>2012</v>
      </c>
      <c r="Z83" t="s">
        <v>970</v>
      </c>
      <c r="AA83">
        <v>113</v>
      </c>
      <c r="AB83" t="s">
        <v>1867</v>
      </c>
      <c r="AC83">
        <v>1</v>
      </c>
      <c r="AD83" t="s">
        <v>1068</v>
      </c>
      <c r="AE83">
        <v>25</v>
      </c>
      <c r="AF83" t="s">
        <v>1504</v>
      </c>
      <c r="AG83">
        <v>104</v>
      </c>
      <c r="AH83" t="s">
        <v>1691</v>
      </c>
      <c r="AI83" t="s">
        <v>1475</v>
      </c>
      <c r="AJ83" t="s">
        <v>1475</v>
      </c>
      <c r="AK83" t="s">
        <v>1502</v>
      </c>
      <c r="AL83" t="s">
        <v>1585</v>
      </c>
      <c r="AM83" t="str">
        <f t="shared" si="3"/>
        <v>075_tag_counts</v>
      </c>
      <c r="AN83" t="s">
        <v>2216</v>
      </c>
      <c r="AO83" t="s">
        <v>2684</v>
      </c>
      <c r="AP83" t="s">
        <v>2689</v>
      </c>
      <c r="AQ83" t="s">
        <v>2680</v>
      </c>
      <c r="AR83" t="str">
        <f>SUBSTITUTE(AM83,"_tag_counts","_mapping")</f>
        <v>075_mapping</v>
      </c>
      <c r="AS83" t="s">
        <v>2681</v>
      </c>
    </row>
    <row r="84" spans="1:45">
      <c r="A84">
        <v>1574</v>
      </c>
      <c r="B84">
        <v>1574</v>
      </c>
      <c r="C84">
        <v>1027</v>
      </c>
      <c r="D84" t="s">
        <v>1631</v>
      </c>
      <c r="E84">
        <v>106</v>
      </c>
      <c r="F84" t="s">
        <v>1274</v>
      </c>
      <c r="G84">
        <v>284</v>
      </c>
      <c r="H84" t="s">
        <v>2215</v>
      </c>
      <c r="I84" t="s">
        <v>1035</v>
      </c>
      <c r="J84">
        <v>-1</v>
      </c>
      <c r="K84" t="s">
        <v>1186</v>
      </c>
      <c r="L84">
        <v>2</v>
      </c>
      <c r="M84" t="s">
        <v>1704</v>
      </c>
      <c r="N84">
        <v>1</v>
      </c>
      <c r="O84" t="s">
        <v>1644</v>
      </c>
      <c r="P84" s="18">
        <v>35064</v>
      </c>
      <c r="Q84" t="s">
        <v>1035</v>
      </c>
      <c r="R84" t="s">
        <v>1035</v>
      </c>
      <c r="S84">
        <v>42</v>
      </c>
      <c r="T84" t="s">
        <v>1629</v>
      </c>
      <c r="U84" t="s">
        <v>2212</v>
      </c>
      <c r="V84" t="s">
        <v>1182</v>
      </c>
      <c r="W84" t="s">
        <v>2211</v>
      </c>
      <c r="X84" t="s">
        <v>2211</v>
      </c>
      <c r="Y84" s="19" t="s">
        <v>2012</v>
      </c>
      <c r="Z84" t="s">
        <v>970</v>
      </c>
      <c r="AA84">
        <v>106</v>
      </c>
      <c r="AB84" t="s">
        <v>1135</v>
      </c>
      <c r="AC84">
        <v>1</v>
      </c>
      <c r="AD84" t="s">
        <v>1068</v>
      </c>
      <c r="AE84">
        <v>25</v>
      </c>
      <c r="AF84" t="s">
        <v>1504</v>
      </c>
      <c r="AG84">
        <v>104</v>
      </c>
      <c r="AH84" t="s">
        <v>1691</v>
      </c>
      <c r="AI84" t="s">
        <v>1624</v>
      </c>
      <c r="AJ84" t="s">
        <v>1624</v>
      </c>
      <c r="AK84" t="s">
        <v>1502</v>
      </c>
      <c r="AL84" t="s">
        <v>1585</v>
      </c>
      <c r="AM84" t="str">
        <f t="shared" si="3"/>
        <v>079_tag_counts</v>
      </c>
      <c r="AN84" t="s">
        <v>1035</v>
      </c>
      <c r="AO84" t="s">
        <v>2684</v>
      </c>
      <c r="AP84" t="s">
        <v>2689</v>
      </c>
      <c r="AQ84" t="s">
        <v>2680</v>
      </c>
      <c r="AR84" t="str">
        <f>SUBSTITUTE(AM84,"_tag_counts","_mapping")</f>
        <v>079_mapping</v>
      </c>
      <c r="AS84" t="s">
        <v>2681</v>
      </c>
    </row>
    <row r="85" spans="1:45">
      <c r="A85">
        <v>1571</v>
      </c>
      <c r="B85">
        <v>1571</v>
      </c>
      <c r="C85">
        <v>1027</v>
      </c>
      <c r="D85" t="s">
        <v>1631</v>
      </c>
      <c r="E85">
        <v>106</v>
      </c>
      <c r="F85" t="s">
        <v>1274</v>
      </c>
      <c r="G85">
        <v>285</v>
      </c>
      <c r="H85" t="s">
        <v>1963</v>
      </c>
      <c r="I85" t="s">
        <v>1035</v>
      </c>
      <c r="J85">
        <v>-1</v>
      </c>
      <c r="K85" t="s">
        <v>1186</v>
      </c>
      <c r="L85">
        <v>2</v>
      </c>
      <c r="M85" t="s">
        <v>1704</v>
      </c>
      <c r="N85">
        <v>1</v>
      </c>
      <c r="O85" t="s">
        <v>1644</v>
      </c>
      <c r="P85" s="18">
        <v>35064</v>
      </c>
      <c r="Q85" t="s">
        <v>1035</v>
      </c>
      <c r="R85" t="s">
        <v>1035</v>
      </c>
      <c r="S85">
        <v>42</v>
      </c>
      <c r="T85" t="s">
        <v>1629</v>
      </c>
      <c r="U85" t="s">
        <v>1962</v>
      </c>
      <c r="V85" t="s">
        <v>1182</v>
      </c>
      <c r="W85" t="s">
        <v>1658</v>
      </c>
      <c r="X85" t="s">
        <v>1658</v>
      </c>
      <c r="Y85" s="19" t="s">
        <v>2013</v>
      </c>
      <c r="Z85" t="s">
        <v>970</v>
      </c>
      <c r="AA85">
        <v>114</v>
      </c>
      <c r="AB85" t="s">
        <v>1512</v>
      </c>
      <c r="AC85">
        <v>1</v>
      </c>
      <c r="AD85" t="s">
        <v>1068</v>
      </c>
      <c r="AE85">
        <v>25</v>
      </c>
      <c r="AF85" t="s">
        <v>1504</v>
      </c>
      <c r="AG85">
        <v>104</v>
      </c>
      <c r="AH85" t="s">
        <v>1691</v>
      </c>
      <c r="AI85" t="s">
        <v>1475</v>
      </c>
      <c r="AJ85" t="s">
        <v>1475</v>
      </c>
      <c r="AK85" t="s">
        <v>1502</v>
      </c>
      <c r="AL85" t="s">
        <v>1585</v>
      </c>
      <c r="AM85" t="str">
        <f t="shared" si="3"/>
        <v>075_tag_counts</v>
      </c>
      <c r="AN85" t="s">
        <v>2210</v>
      </c>
      <c r="AO85" t="s">
        <v>2684</v>
      </c>
      <c r="AP85" t="s">
        <v>2689</v>
      </c>
      <c r="AQ85" t="s">
        <v>2680</v>
      </c>
      <c r="AR85" t="str">
        <f>SUBSTITUTE(AM85,"_tag_counts","_mapping")</f>
        <v>075_mapping</v>
      </c>
      <c r="AS85" t="s">
        <v>2681</v>
      </c>
    </row>
    <row r="86" spans="1:45">
      <c r="A86">
        <v>1571</v>
      </c>
      <c r="B86">
        <v>1571</v>
      </c>
      <c r="C86">
        <v>1027</v>
      </c>
      <c r="D86" t="s">
        <v>1631</v>
      </c>
      <c r="E86">
        <v>106</v>
      </c>
      <c r="F86" t="s">
        <v>1274</v>
      </c>
      <c r="G86">
        <v>285</v>
      </c>
      <c r="H86" t="s">
        <v>1963</v>
      </c>
      <c r="I86" t="s">
        <v>1035</v>
      </c>
      <c r="J86">
        <v>-1</v>
      </c>
      <c r="K86" t="s">
        <v>1186</v>
      </c>
      <c r="L86">
        <v>2</v>
      </c>
      <c r="M86" t="s">
        <v>1704</v>
      </c>
      <c r="N86">
        <v>1</v>
      </c>
      <c r="O86" t="s">
        <v>1644</v>
      </c>
      <c r="P86" s="18">
        <v>35064</v>
      </c>
      <c r="Q86" t="s">
        <v>1035</v>
      </c>
      <c r="R86" t="s">
        <v>1035</v>
      </c>
      <c r="S86">
        <v>42</v>
      </c>
      <c r="T86" t="s">
        <v>1629</v>
      </c>
      <c r="U86" t="s">
        <v>1962</v>
      </c>
      <c r="V86" t="s">
        <v>1182</v>
      </c>
      <c r="W86" t="s">
        <v>1658</v>
      </c>
      <c r="X86" t="s">
        <v>1658</v>
      </c>
      <c r="Y86" s="19" t="s">
        <v>2013</v>
      </c>
      <c r="Z86" t="s">
        <v>970</v>
      </c>
      <c r="AA86">
        <v>110</v>
      </c>
      <c r="AB86" t="s">
        <v>1350</v>
      </c>
      <c r="AC86">
        <v>1</v>
      </c>
      <c r="AD86" t="s">
        <v>1068</v>
      </c>
      <c r="AE86">
        <v>25</v>
      </c>
      <c r="AF86" t="s">
        <v>1504</v>
      </c>
      <c r="AG86">
        <v>104</v>
      </c>
      <c r="AH86" t="s">
        <v>1691</v>
      </c>
      <c r="AI86" t="s">
        <v>1624</v>
      </c>
      <c r="AJ86" t="s">
        <v>1624</v>
      </c>
      <c r="AK86" t="s">
        <v>1502</v>
      </c>
      <c r="AL86" t="s">
        <v>1585</v>
      </c>
      <c r="AM86" t="str">
        <f t="shared" si="3"/>
        <v>079_tag_counts</v>
      </c>
      <c r="AN86" t="s">
        <v>1035</v>
      </c>
      <c r="AO86" t="s">
        <v>2684</v>
      </c>
      <c r="AP86" t="s">
        <v>2689</v>
      </c>
      <c r="AQ86" t="s">
        <v>2680</v>
      </c>
      <c r="AR86" t="str">
        <f>SUBSTITUTE(AM86,"_tag_counts","_mapping")</f>
        <v>079_mapping</v>
      </c>
      <c r="AS86" t="s">
        <v>2681</v>
      </c>
    </row>
    <row r="87" spans="1:45">
      <c r="A87">
        <v>1585</v>
      </c>
      <c r="B87">
        <v>1585</v>
      </c>
      <c r="C87">
        <v>1027</v>
      </c>
      <c r="D87" t="s">
        <v>1631</v>
      </c>
      <c r="E87">
        <v>106</v>
      </c>
      <c r="F87" t="s">
        <v>1274</v>
      </c>
      <c r="G87">
        <v>286</v>
      </c>
      <c r="H87" t="s">
        <v>1655</v>
      </c>
      <c r="I87" t="s">
        <v>1035</v>
      </c>
      <c r="J87">
        <v>-1</v>
      </c>
      <c r="K87" t="s">
        <v>1186</v>
      </c>
      <c r="L87">
        <v>2</v>
      </c>
      <c r="M87" t="s">
        <v>1704</v>
      </c>
      <c r="N87">
        <v>1</v>
      </c>
      <c r="O87" t="s">
        <v>1644</v>
      </c>
      <c r="P87" s="18">
        <v>35064</v>
      </c>
      <c r="Q87" t="s">
        <v>1035</v>
      </c>
      <c r="R87" t="s">
        <v>1035</v>
      </c>
      <c r="S87">
        <v>42</v>
      </c>
      <c r="T87" t="s">
        <v>1629</v>
      </c>
      <c r="U87" t="s">
        <v>1654</v>
      </c>
      <c r="V87" t="s">
        <v>1182</v>
      </c>
      <c r="W87" t="s">
        <v>1653</v>
      </c>
      <c r="X87" t="s">
        <v>1653</v>
      </c>
      <c r="Y87" s="19" t="s">
        <v>1903</v>
      </c>
      <c r="Z87" t="s">
        <v>970</v>
      </c>
      <c r="AA87">
        <v>103</v>
      </c>
      <c r="AB87" t="s">
        <v>1180</v>
      </c>
      <c r="AC87">
        <v>1</v>
      </c>
      <c r="AD87" t="s">
        <v>1068</v>
      </c>
      <c r="AE87">
        <v>25</v>
      </c>
      <c r="AF87" t="s">
        <v>1504</v>
      </c>
      <c r="AG87">
        <v>104</v>
      </c>
      <c r="AH87" t="s">
        <v>1691</v>
      </c>
      <c r="AI87" t="s">
        <v>1618</v>
      </c>
      <c r="AJ87" t="s">
        <v>1618</v>
      </c>
      <c r="AK87" t="s">
        <v>1502</v>
      </c>
      <c r="AL87" t="s">
        <v>1585</v>
      </c>
      <c r="AM87" t="str">
        <f t="shared" si="3"/>
        <v>076_tag_counts</v>
      </c>
      <c r="AN87" t="s">
        <v>1488</v>
      </c>
      <c r="AO87" t="s">
        <v>2684</v>
      </c>
      <c r="AP87" t="s">
        <v>2689</v>
      </c>
      <c r="AQ87" t="s">
        <v>2680</v>
      </c>
      <c r="AR87" t="str">
        <f>SUBSTITUTE(AM87,"_tag_counts","_mapping")</f>
        <v>076_mapping</v>
      </c>
      <c r="AS87" t="s">
        <v>2681</v>
      </c>
    </row>
    <row r="88" spans="1:45">
      <c r="A88">
        <v>1585</v>
      </c>
      <c r="B88">
        <v>1585</v>
      </c>
      <c r="C88">
        <v>1027</v>
      </c>
      <c r="D88" t="s">
        <v>1631</v>
      </c>
      <c r="E88">
        <v>106</v>
      </c>
      <c r="F88" t="s">
        <v>1274</v>
      </c>
      <c r="G88">
        <v>286</v>
      </c>
      <c r="H88" t="s">
        <v>1655</v>
      </c>
      <c r="I88" t="s">
        <v>1035</v>
      </c>
      <c r="J88">
        <v>-1</v>
      </c>
      <c r="K88" t="s">
        <v>1186</v>
      </c>
      <c r="L88">
        <v>2</v>
      </c>
      <c r="M88" t="s">
        <v>1704</v>
      </c>
      <c r="N88">
        <v>1</v>
      </c>
      <c r="O88" t="s">
        <v>1644</v>
      </c>
      <c r="P88" s="18">
        <v>35064</v>
      </c>
      <c r="Q88" t="s">
        <v>1035</v>
      </c>
      <c r="R88" t="s">
        <v>1035</v>
      </c>
      <c r="S88">
        <v>42</v>
      </c>
      <c r="T88" t="s">
        <v>1629</v>
      </c>
      <c r="U88" t="s">
        <v>1654</v>
      </c>
      <c r="V88" t="s">
        <v>1182</v>
      </c>
      <c r="W88" t="s">
        <v>1653</v>
      </c>
      <c r="X88" t="s">
        <v>1653</v>
      </c>
      <c r="Y88" s="19" t="s">
        <v>1903</v>
      </c>
      <c r="Z88" t="s">
        <v>970</v>
      </c>
      <c r="AA88">
        <v>105</v>
      </c>
      <c r="AB88" t="s">
        <v>1282</v>
      </c>
      <c r="AC88">
        <v>1</v>
      </c>
      <c r="AD88" t="s">
        <v>1068</v>
      </c>
      <c r="AE88">
        <v>25</v>
      </c>
      <c r="AF88" t="s">
        <v>1504</v>
      </c>
      <c r="AG88">
        <v>104</v>
      </c>
      <c r="AH88" t="s">
        <v>1691</v>
      </c>
      <c r="AI88" t="s">
        <v>1618</v>
      </c>
      <c r="AJ88" t="s">
        <v>1618</v>
      </c>
      <c r="AK88" t="s">
        <v>1502</v>
      </c>
      <c r="AL88" t="s">
        <v>1585</v>
      </c>
      <c r="AM88" t="str">
        <f t="shared" si="3"/>
        <v>076_tag_counts</v>
      </c>
      <c r="AN88" t="s">
        <v>1035</v>
      </c>
      <c r="AO88" t="s">
        <v>2684</v>
      </c>
      <c r="AP88" t="s">
        <v>2689</v>
      </c>
      <c r="AQ88" t="s">
        <v>2680</v>
      </c>
      <c r="AR88" t="str">
        <f t="shared" ref="AR88:AR151" si="4">SUBSTITUTE(AM88,"_tag_counts","_mapping")</f>
        <v>076_mapping</v>
      </c>
      <c r="AS88" t="s">
        <v>2681</v>
      </c>
    </row>
    <row r="89" spans="1:45">
      <c r="A89">
        <v>1585</v>
      </c>
      <c r="B89">
        <v>1585</v>
      </c>
      <c r="C89">
        <v>1027</v>
      </c>
      <c r="D89" t="s">
        <v>1631</v>
      </c>
      <c r="E89">
        <v>106</v>
      </c>
      <c r="F89" t="s">
        <v>1274</v>
      </c>
      <c r="G89">
        <v>286</v>
      </c>
      <c r="H89" t="s">
        <v>1655</v>
      </c>
      <c r="I89" t="s">
        <v>1035</v>
      </c>
      <c r="J89">
        <v>-1</v>
      </c>
      <c r="K89" t="s">
        <v>1186</v>
      </c>
      <c r="L89">
        <v>2</v>
      </c>
      <c r="M89" t="s">
        <v>1704</v>
      </c>
      <c r="N89">
        <v>1</v>
      </c>
      <c r="O89" t="s">
        <v>1644</v>
      </c>
      <c r="P89" s="18">
        <v>35064</v>
      </c>
      <c r="Q89" t="s">
        <v>1035</v>
      </c>
      <c r="R89" t="s">
        <v>1035</v>
      </c>
      <c r="S89">
        <v>42</v>
      </c>
      <c r="T89" t="s">
        <v>1629</v>
      </c>
      <c r="U89" t="s">
        <v>1654</v>
      </c>
      <c r="V89" t="s">
        <v>1182</v>
      </c>
      <c r="W89" t="s">
        <v>1653</v>
      </c>
      <c r="X89" t="s">
        <v>1653</v>
      </c>
      <c r="Y89" s="19" t="s">
        <v>1903</v>
      </c>
      <c r="Z89" t="s">
        <v>970</v>
      </c>
      <c r="AA89">
        <v>103</v>
      </c>
      <c r="AB89" t="s">
        <v>1180</v>
      </c>
      <c r="AC89">
        <v>1</v>
      </c>
      <c r="AD89" t="s">
        <v>1068</v>
      </c>
      <c r="AE89">
        <v>25</v>
      </c>
      <c r="AF89" t="s">
        <v>1504</v>
      </c>
      <c r="AG89">
        <v>104</v>
      </c>
      <c r="AH89" t="s">
        <v>1691</v>
      </c>
      <c r="AI89" t="s">
        <v>1626</v>
      </c>
      <c r="AJ89" t="s">
        <v>1626</v>
      </c>
      <c r="AK89" t="s">
        <v>1502</v>
      </c>
      <c r="AL89" t="s">
        <v>1585</v>
      </c>
      <c r="AM89" t="str">
        <f t="shared" si="3"/>
        <v>085_tag_counts</v>
      </c>
      <c r="AN89" t="s">
        <v>1035</v>
      </c>
      <c r="AO89" t="s">
        <v>2684</v>
      </c>
      <c r="AP89" t="s">
        <v>2689</v>
      </c>
      <c r="AQ89" t="s">
        <v>2680</v>
      </c>
      <c r="AR89" t="str">
        <f t="shared" si="4"/>
        <v>085_mapping</v>
      </c>
      <c r="AS89" t="s">
        <v>2681</v>
      </c>
    </row>
    <row r="90" spans="1:45">
      <c r="A90">
        <v>1585</v>
      </c>
      <c r="B90">
        <v>1585</v>
      </c>
      <c r="C90">
        <v>1027</v>
      </c>
      <c r="D90" t="s">
        <v>1631</v>
      </c>
      <c r="E90">
        <v>106</v>
      </c>
      <c r="F90" t="s">
        <v>1274</v>
      </c>
      <c r="G90">
        <v>286</v>
      </c>
      <c r="H90" t="s">
        <v>1655</v>
      </c>
      <c r="I90" t="s">
        <v>1035</v>
      </c>
      <c r="J90">
        <v>-1</v>
      </c>
      <c r="K90" t="s">
        <v>1186</v>
      </c>
      <c r="L90">
        <v>2</v>
      </c>
      <c r="M90" t="s">
        <v>1704</v>
      </c>
      <c r="N90">
        <v>1</v>
      </c>
      <c r="O90" t="s">
        <v>1644</v>
      </c>
      <c r="P90" s="18">
        <v>35064</v>
      </c>
      <c r="Q90" t="s">
        <v>1035</v>
      </c>
      <c r="R90" t="s">
        <v>1035</v>
      </c>
      <c r="S90">
        <v>42</v>
      </c>
      <c r="T90" t="s">
        <v>1629</v>
      </c>
      <c r="U90" t="s">
        <v>1654</v>
      </c>
      <c r="V90" t="s">
        <v>1182</v>
      </c>
      <c r="W90" t="s">
        <v>1653</v>
      </c>
      <c r="X90" t="s">
        <v>1653</v>
      </c>
      <c r="Y90" s="19" t="s">
        <v>1903</v>
      </c>
      <c r="Z90" t="s">
        <v>970</v>
      </c>
      <c r="AA90">
        <v>105</v>
      </c>
      <c r="AB90" t="s">
        <v>1282</v>
      </c>
      <c r="AC90">
        <v>1</v>
      </c>
      <c r="AD90" t="s">
        <v>1068</v>
      </c>
      <c r="AE90">
        <v>25</v>
      </c>
      <c r="AF90" t="s">
        <v>1504</v>
      </c>
      <c r="AG90">
        <v>104</v>
      </c>
      <c r="AH90" t="s">
        <v>1691</v>
      </c>
      <c r="AI90" t="s">
        <v>1626</v>
      </c>
      <c r="AJ90" t="s">
        <v>1626</v>
      </c>
      <c r="AK90" t="s">
        <v>1502</v>
      </c>
      <c r="AL90" t="s">
        <v>1585</v>
      </c>
      <c r="AM90" t="str">
        <f t="shared" si="3"/>
        <v>085_tag_counts</v>
      </c>
      <c r="AN90" t="s">
        <v>1035</v>
      </c>
      <c r="AO90" t="s">
        <v>2684</v>
      </c>
      <c r="AP90" t="s">
        <v>2689</v>
      </c>
      <c r="AQ90" t="s">
        <v>2680</v>
      </c>
      <c r="AR90" t="str">
        <f t="shared" si="4"/>
        <v>085_mapping</v>
      </c>
      <c r="AS90" t="s">
        <v>2681</v>
      </c>
    </row>
    <row r="91" spans="1:45">
      <c r="A91">
        <v>1572</v>
      </c>
      <c r="B91">
        <v>1572</v>
      </c>
      <c r="C91">
        <v>1027</v>
      </c>
      <c r="D91" t="s">
        <v>1631</v>
      </c>
      <c r="E91">
        <v>106</v>
      </c>
      <c r="F91" t="s">
        <v>1274</v>
      </c>
      <c r="G91">
        <v>287</v>
      </c>
      <c r="H91" t="s">
        <v>1833</v>
      </c>
      <c r="I91" t="s">
        <v>1035</v>
      </c>
      <c r="J91">
        <v>-1</v>
      </c>
      <c r="K91" t="s">
        <v>1186</v>
      </c>
      <c r="L91">
        <v>2</v>
      </c>
      <c r="M91" t="s">
        <v>1704</v>
      </c>
      <c r="N91">
        <v>1</v>
      </c>
      <c r="O91" t="s">
        <v>1644</v>
      </c>
      <c r="P91" s="18">
        <v>35064</v>
      </c>
      <c r="Q91" t="s">
        <v>1035</v>
      </c>
      <c r="R91" t="s">
        <v>1035</v>
      </c>
      <c r="S91">
        <v>42</v>
      </c>
      <c r="T91" t="s">
        <v>1629</v>
      </c>
      <c r="U91" t="s">
        <v>1836</v>
      </c>
      <c r="V91" t="s">
        <v>1182</v>
      </c>
      <c r="W91" t="s">
        <v>1835</v>
      </c>
      <c r="X91" t="s">
        <v>1835</v>
      </c>
      <c r="Y91" s="19" t="s">
        <v>2018</v>
      </c>
      <c r="Z91" t="s">
        <v>970</v>
      </c>
      <c r="AA91">
        <v>104</v>
      </c>
      <c r="AB91" t="s">
        <v>1189</v>
      </c>
      <c r="AC91">
        <v>1</v>
      </c>
      <c r="AD91" t="s">
        <v>1068</v>
      </c>
      <c r="AE91">
        <v>25</v>
      </c>
      <c r="AF91" t="s">
        <v>1504</v>
      </c>
      <c r="AG91">
        <v>104</v>
      </c>
      <c r="AH91" t="s">
        <v>1691</v>
      </c>
      <c r="AI91" t="s">
        <v>1618</v>
      </c>
      <c r="AJ91" t="s">
        <v>1618</v>
      </c>
      <c r="AK91" t="s">
        <v>1502</v>
      </c>
      <c r="AL91" t="s">
        <v>1585</v>
      </c>
      <c r="AM91" t="str">
        <f t="shared" si="3"/>
        <v>076_tag_counts</v>
      </c>
      <c r="AN91" t="s">
        <v>1837</v>
      </c>
      <c r="AO91" t="s">
        <v>2684</v>
      </c>
      <c r="AP91" t="s">
        <v>2689</v>
      </c>
      <c r="AQ91" t="s">
        <v>2680</v>
      </c>
      <c r="AR91" t="str">
        <f t="shared" si="4"/>
        <v>076_mapping</v>
      </c>
      <c r="AS91" t="s">
        <v>2681</v>
      </c>
    </row>
    <row r="92" spans="1:45">
      <c r="A92">
        <v>1572</v>
      </c>
      <c r="B92">
        <v>1572</v>
      </c>
      <c r="C92">
        <v>1027</v>
      </c>
      <c r="D92" t="s">
        <v>1631</v>
      </c>
      <c r="E92">
        <v>106</v>
      </c>
      <c r="F92" t="s">
        <v>1274</v>
      </c>
      <c r="G92">
        <v>287</v>
      </c>
      <c r="H92" t="s">
        <v>1833</v>
      </c>
      <c r="I92" t="s">
        <v>1035</v>
      </c>
      <c r="J92">
        <v>-1</v>
      </c>
      <c r="K92" t="s">
        <v>1186</v>
      </c>
      <c r="L92">
        <v>2</v>
      </c>
      <c r="M92" t="s">
        <v>1704</v>
      </c>
      <c r="N92">
        <v>1</v>
      </c>
      <c r="O92" t="s">
        <v>1644</v>
      </c>
      <c r="P92" s="18">
        <v>35064</v>
      </c>
      <c r="Q92" t="s">
        <v>1035</v>
      </c>
      <c r="R92" t="s">
        <v>1035</v>
      </c>
      <c r="S92">
        <v>42</v>
      </c>
      <c r="T92" t="s">
        <v>1629</v>
      </c>
      <c r="U92" t="s">
        <v>1836</v>
      </c>
      <c r="V92" t="s">
        <v>1182</v>
      </c>
      <c r="W92" t="s">
        <v>1835</v>
      </c>
      <c r="X92" t="s">
        <v>1835</v>
      </c>
      <c r="Y92" s="19" t="s">
        <v>2018</v>
      </c>
      <c r="Z92" t="s">
        <v>970</v>
      </c>
      <c r="AA92">
        <v>109</v>
      </c>
      <c r="AB92" t="s">
        <v>1426</v>
      </c>
      <c r="AC92">
        <v>1</v>
      </c>
      <c r="AD92" t="s">
        <v>1068</v>
      </c>
      <c r="AE92">
        <v>25</v>
      </c>
      <c r="AF92" t="s">
        <v>1504</v>
      </c>
      <c r="AG92">
        <v>104</v>
      </c>
      <c r="AH92" t="s">
        <v>1691</v>
      </c>
      <c r="AI92" t="s">
        <v>1618</v>
      </c>
      <c r="AJ92" t="s">
        <v>1618</v>
      </c>
      <c r="AK92" t="s">
        <v>1502</v>
      </c>
      <c r="AL92" t="s">
        <v>1585</v>
      </c>
      <c r="AM92" t="str">
        <f t="shared" si="3"/>
        <v>076_tag_counts</v>
      </c>
      <c r="AN92" t="s">
        <v>1035</v>
      </c>
      <c r="AO92" t="s">
        <v>2684</v>
      </c>
      <c r="AP92" t="s">
        <v>2689</v>
      </c>
      <c r="AQ92" t="s">
        <v>2680</v>
      </c>
      <c r="AR92" t="str">
        <f t="shared" si="4"/>
        <v>076_mapping</v>
      </c>
      <c r="AS92" t="s">
        <v>2681</v>
      </c>
    </row>
    <row r="93" spans="1:45">
      <c r="A93">
        <v>1572</v>
      </c>
      <c r="B93">
        <v>1572</v>
      </c>
      <c r="C93">
        <v>1027</v>
      </c>
      <c r="D93" t="s">
        <v>1631</v>
      </c>
      <c r="E93">
        <v>106</v>
      </c>
      <c r="F93" t="s">
        <v>1274</v>
      </c>
      <c r="G93">
        <v>287</v>
      </c>
      <c r="H93" t="s">
        <v>1833</v>
      </c>
      <c r="I93" t="s">
        <v>1035</v>
      </c>
      <c r="J93">
        <v>-1</v>
      </c>
      <c r="K93" t="s">
        <v>1186</v>
      </c>
      <c r="L93">
        <v>2</v>
      </c>
      <c r="M93" t="s">
        <v>1704</v>
      </c>
      <c r="N93">
        <v>1</v>
      </c>
      <c r="O93" t="s">
        <v>1644</v>
      </c>
      <c r="P93" s="18">
        <v>35064</v>
      </c>
      <c r="Q93" t="s">
        <v>1035</v>
      </c>
      <c r="R93" t="s">
        <v>1035</v>
      </c>
      <c r="S93">
        <v>42</v>
      </c>
      <c r="T93" t="s">
        <v>1629</v>
      </c>
      <c r="U93" t="s">
        <v>1836</v>
      </c>
      <c r="V93" t="s">
        <v>1182</v>
      </c>
      <c r="W93" t="s">
        <v>1835</v>
      </c>
      <c r="X93" t="s">
        <v>1835</v>
      </c>
      <c r="Y93" s="19" t="s">
        <v>2018</v>
      </c>
      <c r="Z93" t="s">
        <v>970</v>
      </c>
      <c r="AA93">
        <v>104</v>
      </c>
      <c r="AB93" t="s">
        <v>1189</v>
      </c>
      <c r="AC93">
        <v>1</v>
      </c>
      <c r="AD93" t="s">
        <v>1068</v>
      </c>
      <c r="AE93">
        <v>25</v>
      </c>
      <c r="AF93" t="s">
        <v>1504</v>
      </c>
      <c r="AG93">
        <v>104</v>
      </c>
      <c r="AH93" t="s">
        <v>1691</v>
      </c>
      <c r="AI93" t="s">
        <v>1626</v>
      </c>
      <c r="AJ93" t="s">
        <v>1626</v>
      </c>
      <c r="AK93" t="s">
        <v>1502</v>
      </c>
      <c r="AL93" t="s">
        <v>1585</v>
      </c>
      <c r="AM93" t="str">
        <f t="shared" si="3"/>
        <v>085_tag_counts</v>
      </c>
      <c r="AN93" t="s">
        <v>1035</v>
      </c>
      <c r="AO93" t="s">
        <v>2684</v>
      </c>
      <c r="AP93" t="s">
        <v>2689</v>
      </c>
      <c r="AQ93" t="s">
        <v>2680</v>
      </c>
      <c r="AR93" t="str">
        <f t="shared" si="4"/>
        <v>085_mapping</v>
      </c>
      <c r="AS93" t="s">
        <v>2681</v>
      </c>
    </row>
    <row r="94" spans="1:45">
      <c r="A94">
        <v>1572</v>
      </c>
      <c r="B94">
        <v>1572</v>
      </c>
      <c r="C94">
        <v>1027</v>
      </c>
      <c r="D94" t="s">
        <v>1631</v>
      </c>
      <c r="E94">
        <v>106</v>
      </c>
      <c r="F94" t="s">
        <v>1274</v>
      </c>
      <c r="G94">
        <v>287</v>
      </c>
      <c r="H94" t="s">
        <v>1833</v>
      </c>
      <c r="I94" t="s">
        <v>1035</v>
      </c>
      <c r="J94">
        <v>-1</v>
      </c>
      <c r="K94" t="s">
        <v>1186</v>
      </c>
      <c r="L94">
        <v>2</v>
      </c>
      <c r="M94" t="s">
        <v>1704</v>
      </c>
      <c r="N94">
        <v>1</v>
      </c>
      <c r="O94" t="s">
        <v>1644</v>
      </c>
      <c r="P94" s="18">
        <v>35064</v>
      </c>
      <c r="Q94" t="s">
        <v>1035</v>
      </c>
      <c r="R94" t="s">
        <v>1035</v>
      </c>
      <c r="S94">
        <v>42</v>
      </c>
      <c r="T94" t="s">
        <v>1629</v>
      </c>
      <c r="U94" t="s">
        <v>1836</v>
      </c>
      <c r="V94" t="s">
        <v>1182</v>
      </c>
      <c r="W94" t="s">
        <v>1835</v>
      </c>
      <c r="X94" t="s">
        <v>1835</v>
      </c>
      <c r="Y94" s="19" t="s">
        <v>2018</v>
      </c>
      <c r="Z94" t="s">
        <v>970</v>
      </c>
      <c r="AA94">
        <v>109</v>
      </c>
      <c r="AB94" t="s">
        <v>1426</v>
      </c>
      <c r="AC94">
        <v>1</v>
      </c>
      <c r="AD94" t="s">
        <v>1068</v>
      </c>
      <c r="AE94">
        <v>25</v>
      </c>
      <c r="AF94" t="s">
        <v>1504</v>
      </c>
      <c r="AG94">
        <v>104</v>
      </c>
      <c r="AH94" t="s">
        <v>1691</v>
      </c>
      <c r="AI94" t="s">
        <v>1626</v>
      </c>
      <c r="AJ94" t="s">
        <v>1626</v>
      </c>
      <c r="AK94" t="s">
        <v>1502</v>
      </c>
      <c r="AL94" t="s">
        <v>1585</v>
      </c>
      <c r="AM94" t="str">
        <f t="shared" si="3"/>
        <v>085_tag_counts</v>
      </c>
      <c r="AN94" t="s">
        <v>1035</v>
      </c>
      <c r="AO94" t="s">
        <v>2684</v>
      </c>
      <c r="AP94" t="s">
        <v>2689</v>
      </c>
      <c r="AQ94" t="s">
        <v>2680</v>
      </c>
      <c r="AR94" t="str">
        <f t="shared" si="4"/>
        <v>085_mapping</v>
      </c>
      <c r="AS94" t="s">
        <v>2681</v>
      </c>
    </row>
    <row r="95" spans="1:45">
      <c r="A95">
        <v>1582</v>
      </c>
      <c r="B95">
        <v>1582</v>
      </c>
      <c r="C95">
        <v>1027</v>
      </c>
      <c r="D95" t="s">
        <v>1631</v>
      </c>
      <c r="E95">
        <v>106</v>
      </c>
      <c r="F95" t="s">
        <v>1274</v>
      </c>
      <c r="G95">
        <v>287</v>
      </c>
      <c r="H95" t="s">
        <v>1833</v>
      </c>
      <c r="I95" t="s">
        <v>1035</v>
      </c>
      <c r="J95">
        <v>-1</v>
      </c>
      <c r="K95" t="s">
        <v>1186</v>
      </c>
      <c r="L95">
        <v>2</v>
      </c>
      <c r="M95" t="s">
        <v>1704</v>
      </c>
      <c r="N95">
        <v>1</v>
      </c>
      <c r="O95" t="s">
        <v>1644</v>
      </c>
      <c r="P95" s="18">
        <v>35064</v>
      </c>
      <c r="Q95" t="s">
        <v>1035</v>
      </c>
      <c r="R95" t="s">
        <v>1035</v>
      </c>
      <c r="S95">
        <v>42</v>
      </c>
      <c r="T95" t="s">
        <v>1629</v>
      </c>
      <c r="U95" t="s">
        <v>1832</v>
      </c>
      <c r="V95" t="s">
        <v>1182</v>
      </c>
      <c r="W95" t="s">
        <v>1647</v>
      </c>
      <c r="X95" t="s">
        <v>1647</v>
      </c>
      <c r="Y95" s="19" t="s">
        <v>2019</v>
      </c>
      <c r="Z95" t="s">
        <v>970</v>
      </c>
      <c r="AA95">
        <v>106</v>
      </c>
      <c r="AB95" t="s">
        <v>1135</v>
      </c>
      <c r="AC95">
        <v>1</v>
      </c>
      <c r="AD95" t="s">
        <v>1068</v>
      </c>
      <c r="AE95">
        <v>25</v>
      </c>
      <c r="AF95" t="s">
        <v>1504</v>
      </c>
      <c r="AG95">
        <v>104</v>
      </c>
      <c r="AH95" t="s">
        <v>1691</v>
      </c>
      <c r="AI95" t="s">
        <v>1618</v>
      </c>
      <c r="AJ95" t="s">
        <v>1618</v>
      </c>
      <c r="AK95" t="s">
        <v>1502</v>
      </c>
      <c r="AL95" t="s">
        <v>1585</v>
      </c>
      <c r="AM95" t="str">
        <f t="shared" si="3"/>
        <v>076_tag_counts</v>
      </c>
      <c r="AN95" t="s">
        <v>1834</v>
      </c>
      <c r="AO95" t="s">
        <v>2684</v>
      </c>
      <c r="AP95" t="s">
        <v>2689</v>
      </c>
      <c r="AQ95" t="s">
        <v>2680</v>
      </c>
      <c r="AR95" t="str">
        <f t="shared" si="4"/>
        <v>076_mapping</v>
      </c>
      <c r="AS95" t="s">
        <v>2681</v>
      </c>
    </row>
    <row r="96" spans="1:45">
      <c r="A96">
        <v>1582</v>
      </c>
      <c r="B96">
        <v>1582</v>
      </c>
      <c r="C96">
        <v>1027</v>
      </c>
      <c r="D96" t="s">
        <v>1631</v>
      </c>
      <c r="E96">
        <v>106</v>
      </c>
      <c r="F96" t="s">
        <v>1274</v>
      </c>
      <c r="G96">
        <v>287</v>
      </c>
      <c r="H96" t="s">
        <v>1833</v>
      </c>
      <c r="I96" t="s">
        <v>1035</v>
      </c>
      <c r="J96">
        <v>-1</v>
      </c>
      <c r="K96" t="s">
        <v>1186</v>
      </c>
      <c r="L96">
        <v>2</v>
      </c>
      <c r="M96" t="s">
        <v>1704</v>
      </c>
      <c r="N96">
        <v>1</v>
      </c>
      <c r="O96" t="s">
        <v>1644</v>
      </c>
      <c r="P96" s="18">
        <v>35064</v>
      </c>
      <c r="Q96" t="s">
        <v>1035</v>
      </c>
      <c r="R96" t="s">
        <v>1035</v>
      </c>
      <c r="S96">
        <v>42</v>
      </c>
      <c r="T96" t="s">
        <v>1629</v>
      </c>
      <c r="U96" t="s">
        <v>1832</v>
      </c>
      <c r="V96" t="s">
        <v>1182</v>
      </c>
      <c r="W96" t="s">
        <v>1647</v>
      </c>
      <c r="X96" t="s">
        <v>1647</v>
      </c>
      <c r="Y96" s="19" t="s">
        <v>2019</v>
      </c>
      <c r="Z96" t="s">
        <v>970</v>
      </c>
      <c r="AA96">
        <v>113</v>
      </c>
      <c r="AB96" t="s">
        <v>1867</v>
      </c>
      <c r="AC96">
        <v>1</v>
      </c>
      <c r="AD96" t="s">
        <v>1068</v>
      </c>
      <c r="AE96">
        <v>25</v>
      </c>
      <c r="AF96" t="s">
        <v>1504</v>
      </c>
      <c r="AG96">
        <v>104</v>
      </c>
      <c r="AH96" t="s">
        <v>1691</v>
      </c>
      <c r="AI96" t="s">
        <v>1618</v>
      </c>
      <c r="AJ96" t="s">
        <v>1618</v>
      </c>
      <c r="AK96" t="s">
        <v>1502</v>
      </c>
      <c r="AL96" t="s">
        <v>1585</v>
      </c>
      <c r="AM96" t="str">
        <f t="shared" si="3"/>
        <v>076_tag_counts</v>
      </c>
      <c r="AN96" t="s">
        <v>1035</v>
      </c>
      <c r="AO96" t="s">
        <v>2684</v>
      </c>
      <c r="AP96" t="s">
        <v>2689</v>
      </c>
      <c r="AQ96" t="s">
        <v>2680</v>
      </c>
      <c r="AR96" t="str">
        <f t="shared" si="4"/>
        <v>076_mapping</v>
      </c>
      <c r="AS96" t="s">
        <v>2681</v>
      </c>
    </row>
    <row r="97" spans="1:45">
      <c r="A97">
        <v>1582</v>
      </c>
      <c r="B97">
        <v>1582</v>
      </c>
      <c r="C97">
        <v>1027</v>
      </c>
      <c r="D97" t="s">
        <v>1631</v>
      </c>
      <c r="E97">
        <v>106</v>
      </c>
      <c r="F97" t="s">
        <v>1274</v>
      </c>
      <c r="G97">
        <v>287</v>
      </c>
      <c r="H97" t="s">
        <v>1833</v>
      </c>
      <c r="I97" t="s">
        <v>1035</v>
      </c>
      <c r="J97">
        <v>-1</v>
      </c>
      <c r="K97" t="s">
        <v>1186</v>
      </c>
      <c r="L97">
        <v>2</v>
      </c>
      <c r="M97" t="s">
        <v>1704</v>
      </c>
      <c r="N97">
        <v>1</v>
      </c>
      <c r="O97" t="s">
        <v>1644</v>
      </c>
      <c r="P97" s="18">
        <v>35064</v>
      </c>
      <c r="Q97" t="s">
        <v>1035</v>
      </c>
      <c r="R97" t="s">
        <v>1035</v>
      </c>
      <c r="S97">
        <v>42</v>
      </c>
      <c r="T97" t="s">
        <v>1629</v>
      </c>
      <c r="U97" t="s">
        <v>1832</v>
      </c>
      <c r="V97" t="s">
        <v>1182</v>
      </c>
      <c r="W97" t="s">
        <v>1647</v>
      </c>
      <c r="X97" t="s">
        <v>1647</v>
      </c>
      <c r="Y97" s="19" t="s">
        <v>2019</v>
      </c>
      <c r="Z97" t="s">
        <v>970</v>
      </c>
      <c r="AA97">
        <v>106</v>
      </c>
      <c r="AB97" t="s">
        <v>1135</v>
      </c>
      <c r="AC97">
        <v>1</v>
      </c>
      <c r="AD97" t="s">
        <v>1068</v>
      </c>
      <c r="AE97">
        <v>25</v>
      </c>
      <c r="AF97" t="s">
        <v>1504</v>
      </c>
      <c r="AG97">
        <v>104</v>
      </c>
      <c r="AH97" t="s">
        <v>1691</v>
      </c>
      <c r="AI97" t="s">
        <v>1626</v>
      </c>
      <c r="AJ97" t="s">
        <v>1626</v>
      </c>
      <c r="AK97" t="s">
        <v>1502</v>
      </c>
      <c r="AL97" t="s">
        <v>1585</v>
      </c>
      <c r="AM97" t="str">
        <f t="shared" si="3"/>
        <v>085_tag_counts</v>
      </c>
      <c r="AN97" t="s">
        <v>1035</v>
      </c>
      <c r="AO97" t="s">
        <v>2684</v>
      </c>
      <c r="AP97" t="s">
        <v>2689</v>
      </c>
      <c r="AQ97" t="s">
        <v>2680</v>
      </c>
      <c r="AR97" t="str">
        <f t="shared" si="4"/>
        <v>085_mapping</v>
      </c>
      <c r="AS97" t="s">
        <v>2681</v>
      </c>
    </row>
    <row r="98" spans="1:45">
      <c r="A98">
        <v>1582</v>
      </c>
      <c r="B98">
        <v>1582</v>
      </c>
      <c r="C98">
        <v>1027</v>
      </c>
      <c r="D98" t="s">
        <v>1631</v>
      </c>
      <c r="E98">
        <v>106</v>
      </c>
      <c r="F98" t="s">
        <v>1274</v>
      </c>
      <c r="G98">
        <v>287</v>
      </c>
      <c r="H98" t="s">
        <v>1833</v>
      </c>
      <c r="I98" t="s">
        <v>1035</v>
      </c>
      <c r="J98">
        <v>-1</v>
      </c>
      <c r="K98" t="s">
        <v>1186</v>
      </c>
      <c r="L98">
        <v>2</v>
      </c>
      <c r="M98" t="s">
        <v>1704</v>
      </c>
      <c r="N98">
        <v>1</v>
      </c>
      <c r="O98" t="s">
        <v>1644</v>
      </c>
      <c r="P98" s="18">
        <v>35064</v>
      </c>
      <c r="Q98" t="s">
        <v>1035</v>
      </c>
      <c r="R98" t="s">
        <v>1035</v>
      </c>
      <c r="S98">
        <v>42</v>
      </c>
      <c r="T98" t="s">
        <v>1629</v>
      </c>
      <c r="U98" t="s">
        <v>1832</v>
      </c>
      <c r="V98" t="s">
        <v>1182</v>
      </c>
      <c r="W98" t="s">
        <v>1647</v>
      </c>
      <c r="X98" t="s">
        <v>1647</v>
      </c>
      <c r="Y98" s="19" t="s">
        <v>2019</v>
      </c>
      <c r="Z98" t="s">
        <v>970</v>
      </c>
      <c r="AA98">
        <v>113</v>
      </c>
      <c r="AB98" t="s">
        <v>1867</v>
      </c>
      <c r="AC98">
        <v>1</v>
      </c>
      <c r="AD98" t="s">
        <v>1068</v>
      </c>
      <c r="AE98">
        <v>25</v>
      </c>
      <c r="AF98" t="s">
        <v>1504</v>
      </c>
      <c r="AG98">
        <v>104</v>
      </c>
      <c r="AH98" t="s">
        <v>1691</v>
      </c>
      <c r="AI98" t="s">
        <v>1626</v>
      </c>
      <c r="AJ98" t="s">
        <v>1626</v>
      </c>
      <c r="AK98" t="s">
        <v>1502</v>
      </c>
      <c r="AL98" t="s">
        <v>1585</v>
      </c>
      <c r="AM98" t="str">
        <f t="shared" si="3"/>
        <v>085_tag_counts</v>
      </c>
      <c r="AN98" t="s">
        <v>1035</v>
      </c>
      <c r="AO98" t="s">
        <v>2684</v>
      </c>
      <c r="AP98" t="s">
        <v>2689</v>
      </c>
      <c r="AQ98" t="s">
        <v>2680</v>
      </c>
      <c r="AR98" t="str">
        <f t="shared" si="4"/>
        <v>085_mapping</v>
      </c>
      <c r="AS98" t="s">
        <v>2681</v>
      </c>
    </row>
    <row r="99" spans="1:45">
      <c r="A99">
        <v>1570</v>
      </c>
      <c r="B99">
        <v>1570</v>
      </c>
      <c r="C99">
        <v>1027</v>
      </c>
      <c r="D99" t="s">
        <v>1631</v>
      </c>
      <c r="E99">
        <v>106</v>
      </c>
      <c r="F99" t="s">
        <v>1274</v>
      </c>
      <c r="G99">
        <v>288</v>
      </c>
      <c r="H99" t="s">
        <v>1645</v>
      </c>
      <c r="I99" t="s">
        <v>1035</v>
      </c>
      <c r="J99">
        <v>-1</v>
      </c>
      <c r="K99" t="s">
        <v>1186</v>
      </c>
      <c r="L99">
        <v>2</v>
      </c>
      <c r="M99" t="s">
        <v>1704</v>
      </c>
      <c r="N99">
        <v>1</v>
      </c>
      <c r="O99" t="s">
        <v>1644</v>
      </c>
      <c r="P99" s="18">
        <v>35064</v>
      </c>
      <c r="Q99" t="s">
        <v>1035</v>
      </c>
      <c r="R99" t="s">
        <v>1035</v>
      </c>
      <c r="S99">
        <v>42</v>
      </c>
      <c r="T99" t="s">
        <v>1629</v>
      </c>
      <c r="U99" t="s">
        <v>1643</v>
      </c>
      <c r="V99" t="s">
        <v>1182</v>
      </c>
      <c r="W99" t="s">
        <v>1476</v>
      </c>
      <c r="X99" t="s">
        <v>1476</v>
      </c>
      <c r="Y99" s="19" t="s">
        <v>2020</v>
      </c>
      <c r="Z99" t="s">
        <v>970</v>
      </c>
      <c r="AA99">
        <v>107</v>
      </c>
      <c r="AB99" t="s">
        <v>1129</v>
      </c>
      <c r="AC99">
        <v>1</v>
      </c>
      <c r="AD99" t="s">
        <v>1068</v>
      </c>
      <c r="AE99">
        <v>25</v>
      </c>
      <c r="AF99" t="s">
        <v>1504</v>
      </c>
      <c r="AG99">
        <v>104</v>
      </c>
      <c r="AH99" t="s">
        <v>1691</v>
      </c>
      <c r="AI99" t="s">
        <v>1618</v>
      </c>
      <c r="AJ99" t="s">
        <v>1618</v>
      </c>
      <c r="AK99" t="s">
        <v>1502</v>
      </c>
      <c r="AL99" t="s">
        <v>1585</v>
      </c>
      <c r="AM99" t="str">
        <f t="shared" si="3"/>
        <v>076_tag_counts</v>
      </c>
      <c r="AN99" t="s">
        <v>1646</v>
      </c>
      <c r="AO99" t="s">
        <v>2684</v>
      </c>
      <c r="AP99" t="s">
        <v>2689</v>
      </c>
      <c r="AQ99" t="s">
        <v>2680</v>
      </c>
      <c r="AR99" t="str">
        <f t="shared" si="4"/>
        <v>076_mapping</v>
      </c>
      <c r="AS99" t="s">
        <v>2681</v>
      </c>
    </row>
    <row r="100" spans="1:45">
      <c r="A100">
        <v>1570</v>
      </c>
      <c r="B100">
        <v>1570</v>
      </c>
      <c r="C100">
        <v>1027</v>
      </c>
      <c r="D100" t="s">
        <v>1631</v>
      </c>
      <c r="E100">
        <v>106</v>
      </c>
      <c r="F100" t="s">
        <v>1274</v>
      </c>
      <c r="G100">
        <v>288</v>
      </c>
      <c r="H100" t="s">
        <v>1645</v>
      </c>
      <c r="I100" t="s">
        <v>1035</v>
      </c>
      <c r="J100">
        <v>-1</v>
      </c>
      <c r="K100" t="s">
        <v>1186</v>
      </c>
      <c r="L100">
        <v>2</v>
      </c>
      <c r="M100" t="s">
        <v>1704</v>
      </c>
      <c r="N100">
        <v>1</v>
      </c>
      <c r="O100" t="s">
        <v>1644</v>
      </c>
      <c r="P100" s="18">
        <v>35064</v>
      </c>
      <c r="Q100" t="s">
        <v>1035</v>
      </c>
      <c r="R100" t="s">
        <v>1035</v>
      </c>
      <c r="S100">
        <v>42</v>
      </c>
      <c r="T100" t="s">
        <v>1629</v>
      </c>
      <c r="U100" t="s">
        <v>1643</v>
      </c>
      <c r="V100" t="s">
        <v>1182</v>
      </c>
      <c r="W100" t="s">
        <v>1476</v>
      </c>
      <c r="X100" t="s">
        <v>1476</v>
      </c>
      <c r="Y100" s="19" t="s">
        <v>2020</v>
      </c>
      <c r="Z100" t="s">
        <v>970</v>
      </c>
      <c r="AA100">
        <v>108</v>
      </c>
      <c r="AB100" t="s">
        <v>1427</v>
      </c>
      <c r="AC100">
        <v>1</v>
      </c>
      <c r="AD100" t="s">
        <v>1068</v>
      </c>
      <c r="AE100">
        <v>25</v>
      </c>
      <c r="AF100" t="s">
        <v>1504</v>
      </c>
      <c r="AG100">
        <v>104</v>
      </c>
      <c r="AH100" t="s">
        <v>1691</v>
      </c>
      <c r="AI100" t="s">
        <v>1618</v>
      </c>
      <c r="AJ100" t="s">
        <v>1618</v>
      </c>
      <c r="AK100" t="s">
        <v>1502</v>
      </c>
      <c r="AL100" t="s">
        <v>1585</v>
      </c>
      <c r="AM100" t="str">
        <f t="shared" si="3"/>
        <v>076_tag_counts</v>
      </c>
      <c r="AN100" t="s">
        <v>1035</v>
      </c>
      <c r="AO100" t="s">
        <v>2684</v>
      </c>
      <c r="AP100" t="s">
        <v>2689</v>
      </c>
      <c r="AQ100" t="s">
        <v>2680</v>
      </c>
      <c r="AR100" t="str">
        <f t="shared" si="4"/>
        <v>076_mapping</v>
      </c>
      <c r="AS100" t="s">
        <v>2681</v>
      </c>
    </row>
    <row r="101" spans="1:45">
      <c r="A101">
        <v>1570</v>
      </c>
      <c r="B101">
        <v>1570</v>
      </c>
      <c r="C101">
        <v>1027</v>
      </c>
      <c r="D101" t="s">
        <v>1631</v>
      </c>
      <c r="E101">
        <v>106</v>
      </c>
      <c r="F101" t="s">
        <v>1274</v>
      </c>
      <c r="G101">
        <v>288</v>
      </c>
      <c r="H101" t="s">
        <v>1645</v>
      </c>
      <c r="I101" t="s">
        <v>1035</v>
      </c>
      <c r="J101">
        <v>-1</v>
      </c>
      <c r="K101" t="s">
        <v>1186</v>
      </c>
      <c r="L101">
        <v>2</v>
      </c>
      <c r="M101" t="s">
        <v>1704</v>
      </c>
      <c r="N101">
        <v>1</v>
      </c>
      <c r="O101" t="s">
        <v>1644</v>
      </c>
      <c r="P101" s="18">
        <v>35064</v>
      </c>
      <c r="Q101" t="s">
        <v>1035</v>
      </c>
      <c r="R101" t="s">
        <v>1035</v>
      </c>
      <c r="S101">
        <v>42</v>
      </c>
      <c r="T101" t="s">
        <v>1629</v>
      </c>
      <c r="U101" t="s">
        <v>1643</v>
      </c>
      <c r="V101" t="s">
        <v>1182</v>
      </c>
      <c r="W101" t="s">
        <v>1476</v>
      </c>
      <c r="X101" t="s">
        <v>1476</v>
      </c>
      <c r="Y101" s="19" t="s">
        <v>2020</v>
      </c>
      <c r="Z101" t="s">
        <v>970</v>
      </c>
      <c r="AA101">
        <v>107</v>
      </c>
      <c r="AB101" t="s">
        <v>1129</v>
      </c>
      <c r="AC101">
        <v>1</v>
      </c>
      <c r="AD101" t="s">
        <v>1068</v>
      </c>
      <c r="AE101">
        <v>25</v>
      </c>
      <c r="AF101" t="s">
        <v>1504</v>
      </c>
      <c r="AG101">
        <v>104</v>
      </c>
      <c r="AH101" t="s">
        <v>1691</v>
      </c>
      <c r="AI101" t="s">
        <v>1626</v>
      </c>
      <c r="AJ101" t="s">
        <v>1626</v>
      </c>
      <c r="AK101" t="s">
        <v>1502</v>
      </c>
      <c r="AL101" t="s">
        <v>1585</v>
      </c>
      <c r="AM101" t="str">
        <f t="shared" si="3"/>
        <v>085_tag_counts</v>
      </c>
      <c r="AN101" t="s">
        <v>1035</v>
      </c>
      <c r="AO101" t="s">
        <v>2684</v>
      </c>
      <c r="AP101" t="s">
        <v>2689</v>
      </c>
      <c r="AQ101" t="s">
        <v>2680</v>
      </c>
      <c r="AR101" t="str">
        <f t="shared" si="4"/>
        <v>085_mapping</v>
      </c>
      <c r="AS101" t="s">
        <v>2681</v>
      </c>
    </row>
    <row r="102" spans="1:45">
      <c r="A102">
        <v>1570</v>
      </c>
      <c r="B102">
        <v>1570</v>
      </c>
      <c r="C102">
        <v>1027</v>
      </c>
      <c r="D102" t="s">
        <v>1631</v>
      </c>
      <c r="E102">
        <v>106</v>
      </c>
      <c r="F102" t="s">
        <v>1274</v>
      </c>
      <c r="G102">
        <v>288</v>
      </c>
      <c r="H102" t="s">
        <v>1645</v>
      </c>
      <c r="I102" t="s">
        <v>1035</v>
      </c>
      <c r="J102">
        <v>-1</v>
      </c>
      <c r="K102" t="s">
        <v>1186</v>
      </c>
      <c r="L102">
        <v>2</v>
      </c>
      <c r="M102" t="s">
        <v>1704</v>
      </c>
      <c r="N102">
        <v>1</v>
      </c>
      <c r="O102" t="s">
        <v>1644</v>
      </c>
      <c r="P102" s="18">
        <v>35064</v>
      </c>
      <c r="Q102" t="s">
        <v>1035</v>
      </c>
      <c r="R102" t="s">
        <v>1035</v>
      </c>
      <c r="S102">
        <v>42</v>
      </c>
      <c r="T102" t="s">
        <v>1629</v>
      </c>
      <c r="U102" t="s">
        <v>1643</v>
      </c>
      <c r="V102" t="s">
        <v>1182</v>
      </c>
      <c r="W102" t="s">
        <v>1476</v>
      </c>
      <c r="X102" t="s">
        <v>1476</v>
      </c>
      <c r="Y102" s="19" t="s">
        <v>2020</v>
      </c>
      <c r="Z102" t="s">
        <v>970</v>
      </c>
      <c r="AA102">
        <v>108</v>
      </c>
      <c r="AB102" t="s">
        <v>1427</v>
      </c>
      <c r="AC102">
        <v>1</v>
      </c>
      <c r="AD102" t="s">
        <v>1068</v>
      </c>
      <c r="AE102">
        <v>25</v>
      </c>
      <c r="AF102" t="s">
        <v>1504</v>
      </c>
      <c r="AG102">
        <v>104</v>
      </c>
      <c r="AH102" t="s">
        <v>1691</v>
      </c>
      <c r="AI102" t="s">
        <v>1626</v>
      </c>
      <c r="AJ102" t="s">
        <v>1626</v>
      </c>
      <c r="AK102" t="s">
        <v>1502</v>
      </c>
      <c r="AL102" t="s">
        <v>1585</v>
      </c>
      <c r="AM102" t="str">
        <f t="shared" si="3"/>
        <v>085_tag_counts</v>
      </c>
      <c r="AN102" t="s">
        <v>1035</v>
      </c>
      <c r="AO102" t="s">
        <v>2684</v>
      </c>
      <c r="AP102" t="s">
        <v>2689</v>
      </c>
      <c r="AQ102" t="s">
        <v>2680</v>
      </c>
      <c r="AR102" t="str">
        <f t="shared" si="4"/>
        <v>085_mapping</v>
      </c>
      <c r="AS102" t="s">
        <v>2681</v>
      </c>
    </row>
    <row r="103" spans="1:45">
      <c r="A103">
        <v>1583</v>
      </c>
      <c r="B103">
        <v>1583</v>
      </c>
      <c r="C103">
        <v>1027</v>
      </c>
      <c r="D103" t="s">
        <v>1631</v>
      </c>
      <c r="E103">
        <v>106</v>
      </c>
      <c r="F103" t="s">
        <v>1274</v>
      </c>
      <c r="G103">
        <v>290</v>
      </c>
      <c r="H103" t="s">
        <v>1630</v>
      </c>
      <c r="I103" t="s">
        <v>1035</v>
      </c>
      <c r="J103">
        <v>-1</v>
      </c>
      <c r="K103" t="s">
        <v>1186</v>
      </c>
      <c r="L103">
        <v>2</v>
      </c>
      <c r="M103" t="s">
        <v>1704</v>
      </c>
      <c r="N103">
        <v>-1</v>
      </c>
      <c r="O103" t="s">
        <v>1433</v>
      </c>
      <c r="P103" t="s">
        <v>1035</v>
      </c>
      <c r="Q103" t="s">
        <v>1035</v>
      </c>
      <c r="R103" t="s">
        <v>1035</v>
      </c>
      <c r="S103">
        <v>42</v>
      </c>
      <c r="T103" t="s">
        <v>1629</v>
      </c>
      <c r="U103" t="s">
        <v>1473</v>
      </c>
      <c r="V103" t="s">
        <v>1182</v>
      </c>
      <c r="W103" t="s">
        <v>1625</v>
      </c>
      <c r="X103" t="s">
        <v>1625</v>
      </c>
      <c r="Y103" s="19" t="s">
        <v>2021</v>
      </c>
      <c r="Z103" t="s">
        <v>970</v>
      </c>
      <c r="AA103">
        <v>115</v>
      </c>
      <c r="AB103" t="s">
        <v>1341</v>
      </c>
      <c r="AC103">
        <v>1</v>
      </c>
      <c r="AD103" t="s">
        <v>1068</v>
      </c>
      <c r="AE103">
        <v>25</v>
      </c>
      <c r="AF103" t="s">
        <v>1504</v>
      </c>
      <c r="AG103">
        <v>104</v>
      </c>
      <c r="AH103" t="s">
        <v>1691</v>
      </c>
      <c r="AI103" t="s">
        <v>1475</v>
      </c>
      <c r="AJ103" t="s">
        <v>1475</v>
      </c>
      <c r="AK103" t="s">
        <v>1502</v>
      </c>
      <c r="AL103" t="s">
        <v>1585</v>
      </c>
      <c r="AM103" t="str">
        <f t="shared" si="3"/>
        <v>075_tag_counts</v>
      </c>
      <c r="AN103" t="s">
        <v>1474</v>
      </c>
      <c r="AO103" t="s">
        <v>2684</v>
      </c>
      <c r="AP103" t="s">
        <v>2689</v>
      </c>
      <c r="AQ103" t="s">
        <v>2680</v>
      </c>
      <c r="AR103" t="str">
        <f t="shared" si="4"/>
        <v>075_mapping</v>
      </c>
      <c r="AS103" t="s">
        <v>2681</v>
      </c>
    </row>
    <row r="104" spans="1:45">
      <c r="A104">
        <v>1583</v>
      </c>
      <c r="B104">
        <v>1583</v>
      </c>
      <c r="C104">
        <v>1027</v>
      </c>
      <c r="D104" t="s">
        <v>1631</v>
      </c>
      <c r="E104">
        <v>106</v>
      </c>
      <c r="F104" t="s">
        <v>1274</v>
      </c>
      <c r="G104">
        <v>290</v>
      </c>
      <c r="H104" t="s">
        <v>1630</v>
      </c>
      <c r="I104" t="s">
        <v>1035</v>
      </c>
      <c r="J104">
        <v>-1</v>
      </c>
      <c r="K104" t="s">
        <v>1186</v>
      </c>
      <c r="L104">
        <v>2</v>
      </c>
      <c r="M104" t="s">
        <v>1704</v>
      </c>
      <c r="N104">
        <v>-1</v>
      </c>
      <c r="O104" t="s">
        <v>1433</v>
      </c>
      <c r="P104" t="s">
        <v>1035</v>
      </c>
      <c r="Q104" t="s">
        <v>1035</v>
      </c>
      <c r="R104" t="s">
        <v>1035</v>
      </c>
      <c r="S104">
        <v>42</v>
      </c>
      <c r="T104" t="s">
        <v>1629</v>
      </c>
      <c r="U104" t="s">
        <v>1473</v>
      </c>
      <c r="V104" t="s">
        <v>1182</v>
      </c>
      <c r="W104" t="s">
        <v>1625</v>
      </c>
      <c r="X104" t="s">
        <v>1625</v>
      </c>
      <c r="Y104" s="19" t="s">
        <v>2021</v>
      </c>
      <c r="Z104" t="s">
        <v>970</v>
      </c>
      <c r="AA104">
        <v>111</v>
      </c>
      <c r="AB104" t="s">
        <v>1077</v>
      </c>
      <c r="AC104">
        <v>1</v>
      </c>
      <c r="AD104" t="s">
        <v>1068</v>
      </c>
      <c r="AE104">
        <v>25</v>
      </c>
      <c r="AF104" t="s">
        <v>1504</v>
      </c>
      <c r="AG104">
        <v>104</v>
      </c>
      <c r="AH104" t="s">
        <v>1691</v>
      </c>
      <c r="AI104" t="s">
        <v>1624</v>
      </c>
      <c r="AJ104" t="s">
        <v>1624</v>
      </c>
      <c r="AK104" t="s">
        <v>1502</v>
      </c>
      <c r="AL104" t="s">
        <v>1585</v>
      </c>
      <c r="AM104" t="str">
        <f t="shared" si="3"/>
        <v>079_tag_counts</v>
      </c>
      <c r="AN104" t="s">
        <v>1035</v>
      </c>
      <c r="AO104" t="s">
        <v>2684</v>
      </c>
      <c r="AP104" t="s">
        <v>2689</v>
      </c>
      <c r="AQ104" t="s">
        <v>2680</v>
      </c>
      <c r="AR104" t="str">
        <f t="shared" si="4"/>
        <v>079_mapping</v>
      </c>
      <c r="AS104" t="s">
        <v>2681</v>
      </c>
    </row>
    <row r="105" spans="1:45">
      <c r="A105">
        <v>1581</v>
      </c>
      <c r="B105">
        <v>1581</v>
      </c>
      <c r="C105">
        <v>1027</v>
      </c>
      <c r="D105" t="s">
        <v>1631</v>
      </c>
      <c r="E105">
        <v>106</v>
      </c>
      <c r="F105" t="s">
        <v>1274</v>
      </c>
      <c r="G105">
        <v>289</v>
      </c>
      <c r="H105" t="s">
        <v>1622</v>
      </c>
      <c r="I105" t="s">
        <v>1035</v>
      </c>
      <c r="J105">
        <v>-1</v>
      </c>
      <c r="K105" t="s">
        <v>1186</v>
      </c>
      <c r="L105">
        <v>2</v>
      </c>
      <c r="M105" t="s">
        <v>1704</v>
      </c>
      <c r="N105">
        <v>-1</v>
      </c>
      <c r="O105" t="s">
        <v>1433</v>
      </c>
      <c r="P105" t="s">
        <v>1035</v>
      </c>
      <c r="Q105" t="s">
        <v>1035</v>
      </c>
      <c r="R105" t="s">
        <v>1035</v>
      </c>
      <c r="S105">
        <v>42</v>
      </c>
      <c r="T105" t="s">
        <v>1629</v>
      </c>
      <c r="U105" t="s">
        <v>1621</v>
      </c>
      <c r="V105" t="s">
        <v>1182</v>
      </c>
      <c r="W105" t="s">
        <v>1620</v>
      </c>
      <c r="X105" t="s">
        <v>1620</v>
      </c>
      <c r="Y105" s="19" t="s">
        <v>2015</v>
      </c>
      <c r="Z105" t="s">
        <v>970</v>
      </c>
      <c r="AA105">
        <v>110</v>
      </c>
      <c r="AB105" t="s">
        <v>1350</v>
      </c>
      <c r="AC105">
        <v>1</v>
      </c>
      <c r="AD105" t="s">
        <v>1068</v>
      </c>
      <c r="AE105">
        <v>25</v>
      </c>
      <c r="AF105" t="s">
        <v>1504</v>
      </c>
      <c r="AG105">
        <v>104</v>
      </c>
      <c r="AH105" t="s">
        <v>1691</v>
      </c>
      <c r="AI105" t="s">
        <v>1618</v>
      </c>
      <c r="AJ105" t="s">
        <v>1618</v>
      </c>
      <c r="AK105" t="s">
        <v>1502</v>
      </c>
      <c r="AL105" t="s">
        <v>1585</v>
      </c>
      <c r="AM105" t="str">
        <f t="shared" si="3"/>
        <v>076_tag_counts</v>
      </c>
      <c r="AN105" t="s">
        <v>1623</v>
      </c>
      <c r="AO105" t="s">
        <v>2684</v>
      </c>
      <c r="AP105" t="s">
        <v>2689</v>
      </c>
      <c r="AQ105" t="s">
        <v>2680</v>
      </c>
      <c r="AR105" t="str">
        <f t="shared" si="4"/>
        <v>076_mapping</v>
      </c>
      <c r="AS105" t="s">
        <v>2681</v>
      </c>
    </row>
    <row r="106" spans="1:45">
      <c r="A106">
        <v>1581</v>
      </c>
      <c r="B106">
        <v>1581</v>
      </c>
      <c r="C106">
        <v>1027</v>
      </c>
      <c r="D106" t="s">
        <v>1631</v>
      </c>
      <c r="E106">
        <v>106</v>
      </c>
      <c r="F106" t="s">
        <v>1274</v>
      </c>
      <c r="G106">
        <v>289</v>
      </c>
      <c r="H106" t="s">
        <v>1622</v>
      </c>
      <c r="I106" t="s">
        <v>1035</v>
      </c>
      <c r="J106">
        <v>-1</v>
      </c>
      <c r="K106" t="s">
        <v>1186</v>
      </c>
      <c r="L106">
        <v>2</v>
      </c>
      <c r="M106" t="s">
        <v>1704</v>
      </c>
      <c r="N106">
        <v>-1</v>
      </c>
      <c r="O106" t="s">
        <v>1433</v>
      </c>
      <c r="P106" t="s">
        <v>1035</v>
      </c>
      <c r="Q106" t="s">
        <v>1035</v>
      </c>
      <c r="R106" t="s">
        <v>1035</v>
      </c>
      <c r="S106">
        <v>42</v>
      </c>
      <c r="T106" t="s">
        <v>1629</v>
      </c>
      <c r="U106" t="s">
        <v>1621</v>
      </c>
      <c r="V106" t="s">
        <v>1182</v>
      </c>
      <c r="W106" t="s">
        <v>1620</v>
      </c>
      <c r="X106" t="s">
        <v>1620</v>
      </c>
      <c r="Y106" s="19" t="s">
        <v>2015</v>
      </c>
      <c r="Z106" t="s">
        <v>970</v>
      </c>
      <c r="AA106">
        <v>114</v>
      </c>
      <c r="AB106" t="s">
        <v>1512</v>
      </c>
      <c r="AC106">
        <v>1</v>
      </c>
      <c r="AD106" t="s">
        <v>1068</v>
      </c>
      <c r="AE106">
        <v>25</v>
      </c>
      <c r="AF106" t="s">
        <v>1504</v>
      </c>
      <c r="AG106">
        <v>104</v>
      </c>
      <c r="AH106" t="s">
        <v>1691</v>
      </c>
      <c r="AI106" t="s">
        <v>1618</v>
      </c>
      <c r="AJ106" t="s">
        <v>1618</v>
      </c>
      <c r="AK106" t="s">
        <v>1502</v>
      </c>
      <c r="AL106" t="s">
        <v>1585</v>
      </c>
      <c r="AM106" t="str">
        <f t="shared" si="3"/>
        <v>076_tag_counts</v>
      </c>
      <c r="AN106" t="s">
        <v>1035</v>
      </c>
      <c r="AO106" t="s">
        <v>2684</v>
      </c>
      <c r="AP106" t="s">
        <v>2689</v>
      </c>
      <c r="AQ106" t="s">
        <v>2680</v>
      </c>
      <c r="AR106" t="str">
        <f t="shared" si="4"/>
        <v>076_mapping</v>
      </c>
      <c r="AS106" t="s">
        <v>2681</v>
      </c>
    </row>
    <row r="107" spans="1:45">
      <c r="A107">
        <v>1581</v>
      </c>
      <c r="B107">
        <v>1581</v>
      </c>
      <c r="C107">
        <v>1027</v>
      </c>
      <c r="D107" t="s">
        <v>1631</v>
      </c>
      <c r="E107">
        <v>106</v>
      </c>
      <c r="F107" t="s">
        <v>1274</v>
      </c>
      <c r="G107">
        <v>289</v>
      </c>
      <c r="H107" t="s">
        <v>1622</v>
      </c>
      <c r="I107" t="s">
        <v>1035</v>
      </c>
      <c r="J107">
        <v>-1</v>
      </c>
      <c r="K107" t="s">
        <v>1186</v>
      </c>
      <c r="L107">
        <v>2</v>
      </c>
      <c r="M107" t="s">
        <v>1704</v>
      </c>
      <c r="N107">
        <v>-1</v>
      </c>
      <c r="O107" t="s">
        <v>1433</v>
      </c>
      <c r="P107" t="s">
        <v>1035</v>
      </c>
      <c r="Q107" t="s">
        <v>1035</v>
      </c>
      <c r="R107" t="s">
        <v>1035</v>
      </c>
      <c r="S107">
        <v>42</v>
      </c>
      <c r="T107" t="s">
        <v>1629</v>
      </c>
      <c r="U107" t="s">
        <v>1621</v>
      </c>
      <c r="V107" t="s">
        <v>1182</v>
      </c>
      <c r="W107" t="s">
        <v>1620</v>
      </c>
      <c r="X107" t="s">
        <v>1620</v>
      </c>
      <c r="Y107" s="19" t="s">
        <v>2015</v>
      </c>
      <c r="Z107" t="s">
        <v>970</v>
      </c>
      <c r="AA107">
        <v>110</v>
      </c>
      <c r="AB107" t="s">
        <v>1350</v>
      </c>
      <c r="AC107">
        <v>1</v>
      </c>
      <c r="AD107" t="s">
        <v>1068</v>
      </c>
      <c r="AE107">
        <v>25</v>
      </c>
      <c r="AF107" t="s">
        <v>1504</v>
      </c>
      <c r="AG107">
        <v>104</v>
      </c>
      <c r="AH107" t="s">
        <v>1691</v>
      </c>
      <c r="AI107" t="s">
        <v>1626</v>
      </c>
      <c r="AJ107" t="s">
        <v>1626</v>
      </c>
      <c r="AK107" t="s">
        <v>1502</v>
      </c>
      <c r="AL107" t="s">
        <v>1585</v>
      </c>
      <c r="AM107" t="str">
        <f t="shared" si="3"/>
        <v>085_tag_counts</v>
      </c>
      <c r="AN107" t="s">
        <v>1035</v>
      </c>
      <c r="AO107" t="s">
        <v>2684</v>
      </c>
      <c r="AP107" t="s">
        <v>2689</v>
      </c>
      <c r="AQ107" t="s">
        <v>2680</v>
      </c>
      <c r="AR107" t="str">
        <f t="shared" si="4"/>
        <v>085_mapping</v>
      </c>
      <c r="AS107" t="s">
        <v>2681</v>
      </c>
    </row>
    <row r="108" spans="1:45">
      <c r="A108">
        <v>1581</v>
      </c>
      <c r="B108">
        <v>1581</v>
      </c>
      <c r="C108">
        <v>1027</v>
      </c>
      <c r="D108" t="s">
        <v>1631</v>
      </c>
      <c r="E108">
        <v>106</v>
      </c>
      <c r="F108" t="s">
        <v>1274</v>
      </c>
      <c r="G108">
        <v>289</v>
      </c>
      <c r="H108" t="s">
        <v>1622</v>
      </c>
      <c r="I108" t="s">
        <v>1035</v>
      </c>
      <c r="J108">
        <v>-1</v>
      </c>
      <c r="K108" t="s">
        <v>1186</v>
      </c>
      <c r="L108">
        <v>2</v>
      </c>
      <c r="M108" t="s">
        <v>1704</v>
      </c>
      <c r="N108">
        <v>-1</v>
      </c>
      <c r="O108" t="s">
        <v>1433</v>
      </c>
      <c r="P108" t="s">
        <v>1035</v>
      </c>
      <c r="Q108" t="s">
        <v>1035</v>
      </c>
      <c r="R108" t="s">
        <v>1035</v>
      </c>
      <c r="S108">
        <v>42</v>
      </c>
      <c r="T108" t="s">
        <v>1629</v>
      </c>
      <c r="U108" t="s">
        <v>1621</v>
      </c>
      <c r="V108" t="s">
        <v>1182</v>
      </c>
      <c r="W108" t="s">
        <v>1620</v>
      </c>
      <c r="X108" t="s">
        <v>1620</v>
      </c>
      <c r="Y108" s="19" t="s">
        <v>2015</v>
      </c>
      <c r="Z108" t="s">
        <v>970</v>
      </c>
      <c r="AA108">
        <v>114</v>
      </c>
      <c r="AB108" t="s">
        <v>1512</v>
      </c>
      <c r="AC108">
        <v>1</v>
      </c>
      <c r="AD108" t="s">
        <v>1068</v>
      </c>
      <c r="AE108">
        <v>25</v>
      </c>
      <c r="AF108" t="s">
        <v>1504</v>
      </c>
      <c r="AG108">
        <v>104</v>
      </c>
      <c r="AH108" t="s">
        <v>1691</v>
      </c>
      <c r="AI108" t="s">
        <v>1626</v>
      </c>
      <c r="AJ108" t="s">
        <v>1626</v>
      </c>
      <c r="AK108" t="s">
        <v>1502</v>
      </c>
      <c r="AL108" t="s">
        <v>1585</v>
      </c>
      <c r="AM108" t="str">
        <f t="shared" si="3"/>
        <v>085_tag_counts</v>
      </c>
      <c r="AN108" t="s">
        <v>1035</v>
      </c>
      <c r="AO108" t="s">
        <v>2684</v>
      </c>
      <c r="AP108" t="s">
        <v>2689</v>
      </c>
      <c r="AQ108" t="s">
        <v>2680</v>
      </c>
      <c r="AR108" t="str">
        <f t="shared" si="4"/>
        <v>085_mapping</v>
      </c>
      <c r="AS108" t="s">
        <v>2681</v>
      </c>
    </row>
    <row r="109" spans="1:45">
      <c r="A109">
        <v>1584</v>
      </c>
      <c r="B109">
        <v>1584</v>
      </c>
      <c r="C109">
        <v>1027</v>
      </c>
      <c r="D109" t="s">
        <v>1631</v>
      </c>
      <c r="E109">
        <v>106</v>
      </c>
      <c r="F109" t="s">
        <v>1274</v>
      </c>
      <c r="G109">
        <v>290</v>
      </c>
      <c r="H109" t="s">
        <v>1630</v>
      </c>
      <c r="I109" t="s">
        <v>1035</v>
      </c>
      <c r="J109">
        <v>-1</v>
      </c>
      <c r="K109" t="s">
        <v>1186</v>
      </c>
      <c r="L109">
        <v>2</v>
      </c>
      <c r="M109" t="s">
        <v>1704</v>
      </c>
      <c r="N109">
        <v>-1</v>
      </c>
      <c r="O109" t="s">
        <v>1433</v>
      </c>
      <c r="P109" t="s">
        <v>1035</v>
      </c>
      <c r="Q109" t="s">
        <v>1035</v>
      </c>
      <c r="R109" t="s">
        <v>1035</v>
      </c>
      <c r="S109">
        <v>42</v>
      </c>
      <c r="T109" t="s">
        <v>1629</v>
      </c>
      <c r="U109" t="s">
        <v>1628</v>
      </c>
      <c r="V109" t="s">
        <v>1182</v>
      </c>
      <c r="W109" t="s">
        <v>1627</v>
      </c>
      <c r="X109" t="s">
        <v>1627</v>
      </c>
      <c r="Y109" s="19" t="s">
        <v>2016</v>
      </c>
      <c r="Z109" t="s">
        <v>970</v>
      </c>
      <c r="AA109">
        <v>111</v>
      </c>
      <c r="AB109" t="s">
        <v>1077</v>
      </c>
      <c r="AC109">
        <v>1</v>
      </c>
      <c r="AD109" t="s">
        <v>1068</v>
      </c>
      <c r="AE109">
        <v>25</v>
      </c>
      <c r="AF109" t="s">
        <v>1504</v>
      </c>
      <c r="AG109">
        <v>104</v>
      </c>
      <c r="AH109" t="s">
        <v>1691</v>
      </c>
      <c r="AI109" t="s">
        <v>1618</v>
      </c>
      <c r="AJ109" t="s">
        <v>1618</v>
      </c>
      <c r="AK109" t="s">
        <v>1502</v>
      </c>
      <c r="AL109" t="s">
        <v>1585</v>
      </c>
      <c r="AM109" t="str">
        <f t="shared" si="3"/>
        <v>076_tag_counts</v>
      </c>
      <c r="AN109" t="s">
        <v>1619</v>
      </c>
      <c r="AO109" t="s">
        <v>2684</v>
      </c>
      <c r="AP109" t="s">
        <v>2689</v>
      </c>
      <c r="AQ109" t="s">
        <v>2680</v>
      </c>
      <c r="AR109" t="str">
        <f t="shared" si="4"/>
        <v>076_mapping</v>
      </c>
      <c r="AS109" t="s">
        <v>2681</v>
      </c>
    </row>
    <row r="110" spans="1:45">
      <c r="A110">
        <v>1584</v>
      </c>
      <c r="B110">
        <v>1584</v>
      </c>
      <c r="C110">
        <v>1027</v>
      </c>
      <c r="D110" t="s">
        <v>1631</v>
      </c>
      <c r="E110">
        <v>106</v>
      </c>
      <c r="F110" t="s">
        <v>1274</v>
      </c>
      <c r="G110">
        <v>290</v>
      </c>
      <c r="H110" t="s">
        <v>1630</v>
      </c>
      <c r="I110" t="s">
        <v>1035</v>
      </c>
      <c r="J110">
        <v>-1</v>
      </c>
      <c r="K110" t="s">
        <v>1186</v>
      </c>
      <c r="L110">
        <v>2</v>
      </c>
      <c r="M110" t="s">
        <v>1704</v>
      </c>
      <c r="N110">
        <v>-1</v>
      </c>
      <c r="O110" t="s">
        <v>1433</v>
      </c>
      <c r="P110" t="s">
        <v>1035</v>
      </c>
      <c r="Q110" t="s">
        <v>1035</v>
      </c>
      <c r="R110" t="s">
        <v>1035</v>
      </c>
      <c r="S110">
        <v>42</v>
      </c>
      <c r="T110" t="s">
        <v>1629</v>
      </c>
      <c r="U110" t="s">
        <v>1628</v>
      </c>
      <c r="V110" t="s">
        <v>1182</v>
      </c>
      <c r="W110" t="s">
        <v>1627</v>
      </c>
      <c r="X110" t="s">
        <v>1627</v>
      </c>
      <c r="Y110" s="19" t="s">
        <v>2016</v>
      </c>
      <c r="Z110" t="s">
        <v>970</v>
      </c>
      <c r="AA110">
        <v>115</v>
      </c>
      <c r="AB110" t="s">
        <v>1341</v>
      </c>
      <c r="AC110">
        <v>1</v>
      </c>
      <c r="AD110" t="s">
        <v>1068</v>
      </c>
      <c r="AE110">
        <v>25</v>
      </c>
      <c r="AF110" t="s">
        <v>1504</v>
      </c>
      <c r="AG110">
        <v>104</v>
      </c>
      <c r="AH110" t="s">
        <v>1691</v>
      </c>
      <c r="AI110" t="s">
        <v>1618</v>
      </c>
      <c r="AJ110" t="s">
        <v>1618</v>
      </c>
      <c r="AK110" t="s">
        <v>1502</v>
      </c>
      <c r="AL110" t="s">
        <v>1585</v>
      </c>
      <c r="AM110" t="str">
        <f t="shared" si="3"/>
        <v>076_tag_counts</v>
      </c>
      <c r="AN110" t="s">
        <v>1035</v>
      </c>
      <c r="AO110" t="s">
        <v>2684</v>
      </c>
      <c r="AP110" t="s">
        <v>2689</v>
      </c>
      <c r="AQ110" t="s">
        <v>2680</v>
      </c>
      <c r="AR110" t="str">
        <f t="shared" si="4"/>
        <v>076_mapping</v>
      </c>
      <c r="AS110" t="s">
        <v>2681</v>
      </c>
    </row>
    <row r="111" spans="1:45">
      <c r="A111">
        <v>1584</v>
      </c>
      <c r="B111">
        <v>1584</v>
      </c>
      <c r="C111">
        <v>1027</v>
      </c>
      <c r="D111" t="s">
        <v>1631</v>
      </c>
      <c r="E111">
        <v>106</v>
      </c>
      <c r="F111" t="s">
        <v>1274</v>
      </c>
      <c r="G111">
        <v>290</v>
      </c>
      <c r="H111" t="s">
        <v>1630</v>
      </c>
      <c r="I111" t="s">
        <v>1035</v>
      </c>
      <c r="J111">
        <v>-1</v>
      </c>
      <c r="K111" t="s">
        <v>1186</v>
      </c>
      <c r="L111">
        <v>2</v>
      </c>
      <c r="M111" t="s">
        <v>1704</v>
      </c>
      <c r="N111">
        <v>-1</v>
      </c>
      <c r="O111" t="s">
        <v>1433</v>
      </c>
      <c r="P111" t="s">
        <v>1035</v>
      </c>
      <c r="Q111" t="s">
        <v>1035</v>
      </c>
      <c r="R111" t="s">
        <v>1035</v>
      </c>
      <c r="S111">
        <v>42</v>
      </c>
      <c r="T111" t="s">
        <v>1629</v>
      </c>
      <c r="U111" t="s">
        <v>1628</v>
      </c>
      <c r="V111" t="s">
        <v>1182</v>
      </c>
      <c r="W111" t="s">
        <v>1627</v>
      </c>
      <c r="X111" t="s">
        <v>1627</v>
      </c>
      <c r="Y111" s="19" t="s">
        <v>2016</v>
      </c>
      <c r="Z111" t="s">
        <v>970</v>
      </c>
      <c r="AA111">
        <v>111</v>
      </c>
      <c r="AB111" t="s">
        <v>1077</v>
      </c>
      <c r="AC111">
        <v>1</v>
      </c>
      <c r="AD111" t="s">
        <v>1068</v>
      </c>
      <c r="AE111">
        <v>25</v>
      </c>
      <c r="AF111" t="s">
        <v>1504</v>
      </c>
      <c r="AG111">
        <v>104</v>
      </c>
      <c r="AH111" t="s">
        <v>1691</v>
      </c>
      <c r="AI111" t="s">
        <v>1626</v>
      </c>
      <c r="AJ111" t="s">
        <v>1626</v>
      </c>
      <c r="AK111" t="s">
        <v>1502</v>
      </c>
      <c r="AL111" t="s">
        <v>1585</v>
      </c>
      <c r="AM111" t="str">
        <f t="shared" si="3"/>
        <v>085_tag_counts</v>
      </c>
      <c r="AN111" t="s">
        <v>1035</v>
      </c>
      <c r="AO111" t="s">
        <v>2684</v>
      </c>
      <c r="AP111" t="s">
        <v>2689</v>
      </c>
      <c r="AQ111" t="s">
        <v>2680</v>
      </c>
      <c r="AR111" t="str">
        <f t="shared" si="4"/>
        <v>085_mapping</v>
      </c>
      <c r="AS111" t="s">
        <v>2681</v>
      </c>
    </row>
    <row r="112" spans="1:45">
      <c r="A112">
        <v>1584</v>
      </c>
      <c r="B112">
        <v>1584</v>
      </c>
      <c r="C112">
        <v>1027</v>
      </c>
      <c r="D112" t="s">
        <v>1631</v>
      </c>
      <c r="E112">
        <v>106</v>
      </c>
      <c r="F112" t="s">
        <v>1274</v>
      </c>
      <c r="G112">
        <v>290</v>
      </c>
      <c r="H112" t="s">
        <v>1630</v>
      </c>
      <c r="I112" t="s">
        <v>1035</v>
      </c>
      <c r="J112">
        <v>-1</v>
      </c>
      <c r="K112" t="s">
        <v>1186</v>
      </c>
      <c r="L112">
        <v>2</v>
      </c>
      <c r="M112" t="s">
        <v>1704</v>
      </c>
      <c r="N112">
        <v>-1</v>
      </c>
      <c r="O112" t="s">
        <v>1433</v>
      </c>
      <c r="P112" t="s">
        <v>1035</v>
      </c>
      <c r="Q112" t="s">
        <v>1035</v>
      </c>
      <c r="R112" t="s">
        <v>1035</v>
      </c>
      <c r="S112">
        <v>42</v>
      </c>
      <c r="T112" t="s">
        <v>1629</v>
      </c>
      <c r="U112" t="s">
        <v>1628</v>
      </c>
      <c r="V112" t="s">
        <v>1182</v>
      </c>
      <c r="W112" t="s">
        <v>1627</v>
      </c>
      <c r="X112" t="s">
        <v>1627</v>
      </c>
      <c r="Y112" s="19" t="s">
        <v>2016</v>
      </c>
      <c r="Z112" t="s">
        <v>970</v>
      </c>
      <c r="AA112">
        <v>115</v>
      </c>
      <c r="AB112" t="s">
        <v>1341</v>
      </c>
      <c r="AC112">
        <v>1</v>
      </c>
      <c r="AD112" t="s">
        <v>1068</v>
      </c>
      <c r="AE112">
        <v>25</v>
      </c>
      <c r="AF112" t="s">
        <v>1504</v>
      </c>
      <c r="AG112">
        <v>104</v>
      </c>
      <c r="AH112" t="s">
        <v>1691</v>
      </c>
      <c r="AI112" t="s">
        <v>1626</v>
      </c>
      <c r="AJ112" t="s">
        <v>1626</v>
      </c>
      <c r="AK112" t="s">
        <v>1502</v>
      </c>
      <c r="AL112" t="s">
        <v>1585</v>
      </c>
      <c r="AM112" t="str">
        <f t="shared" si="3"/>
        <v>085_tag_counts</v>
      </c>
      <c r="AN112" t="s">
        <v>1035</v>
      </c>
      <c r="AO112" t="s">
        <v>2684</v>
      </c>
      <c r="AP112" t="s">
        <v>2689</v>
      </c>
      <c r="AQ112" t="s">
        <v>2680</v>
      </c>
      <c r="AR112" t="str">
        <f t="shared" si="4"/>
        <v>085_mapping</v>
      </c>
      <c r="AS112" t="s">
        <v>2681</v>
      </c>
    </row>
    <row r="113" spans="1:45">
      <c r="A113">
        <v>1607</v>
      </c>
      <c r="B113">
        <v>1607</v>
      </c>
      <c r="C113">
        <v>1006</v>
      </c>
      <c r="D113" t="s">
        <v>1741</v>
      </c>
      <c r="E113">
        <v>25</v>
      </c>
      <c r="F113" t="s">
        <v>1279</v>
      </c>
      <c r="G113">
        <v>291</v>
      </c>
      <c r="H113" t="s">
        <v>1361</v>
      </c>
      <c r="I113" t="s">
        <v>1035</v>
      </c>
      <c r="J113">
        <v>-1</v>
      </c>
      <c r="K113" t="s">
        <v>1186</v>
      </c>
      <c r="L113">
        <v>1</v>
      </c>
      <c r="M113" t="s">
        <v>1700</v>
      </c>
      <c r="N113">
        <v>14</v>
      </c>
      <c r="O113" t="s">
        <v>1349</v>
      </c>
      <c r="P113" s="18">
        <v>35064</v>
      </c>
      <c r="Q113" t="s">
        <v>1035</v>
      </c>
      <c r="R113" t="s">
        <v>1035</v>
      </c>
      <c r="S113">
        <v>40</v>
      </c>
      <c r="T113" t="s">
        <v>1481</v>
      </c>
      <c r="U113" t="s">
        <v>1800</v>
      </c>
      <c r="V113" t="s">
        <v>1182</v>
      </c>
      <c r="W113" t="s">
        <v>1799</v>
      </c>
      <c r="X113" t="s">
        <v>1799</v>
      </c>
      <c r="Y113" s="19" t="s">
        <v>2017</v>
      </c>
      <c r="Z113" t="s">
        <v>970</v>
      </c>
      <c r="AA113">
        <v>101</v>
      </c>
      <c r="AB113" t="s">
        <v>1188</v>
      </c>
      <c r="AC113">
        <v>1</v>
      </c>
      <c r="AD113" t="s">
        <v>1068</v>
      </c>
      <c r="AE113">
        <v>25</v>
      </c>
      <c r="AF113" t="s">
        <v>1504</v>
      </c>
      <c r="AG113">
        <v>104</v>
      </c>
      <c r="AH113" t="s">
        <v>1691</v>
      </c>
      <c r="AI113" t="s">
        <v>2029</v>
      </c>
      <c r="AJ113" t="s">
        <v>2029</v>
      </c>
      <c r="AK113" t="s">
        <v>1502</v>
      </c>
      <c r="AL113" t="s">
        <v>1585</v>
      </c>
      <c r="AM113" t="str">
        <f t="shared" si="3"/>
        <v>082_tag_counts</v>
      </c>
      <c r="AN113" t="s">
        <v>1801</v>
      </c>
      <c r="AO113" t="s">
        <v>2684</v>
      </c>
      <c r="AP113" t="s">
        <v>2689</v>
      </c>
      <c r="AQ113" t="s">
        <v>2680</v>
      </c>
      <c r="AR113" t="str">
        <f t="shared" si="4"/>
        <v>082_mapping</v>
      </c>
      <c r="AS113" t="s">
        <v>2681</v>
      </c>
    </row>
    <row r="114" spans="1:45">
      <c r="A114">
        <v>1607</v>
      </c>
      <c r="B114">
        <v>1607</v>
      </c>
      <c r="C114">
        <v>1006</v>
      </c>
      <c r="D114" t="s">
        <v>1741</v>
      </c>
      <c r="E114">
        <v>25</v>
      </c>
      <c r="F114" t="s">
        <v>1279</v>
      </c>
      <c r="G114">
        <v>291</v>
      </c>
      <c r="H114" t="s">
        <v>1361</v>
      </c>
      <c r="I114" t="s">
        <v>1035</v>
      </c>
      <c r="J114">
        <v>-1</v>
      </c>
      <c r="K114" t="s">
        <v>1186</v>
      </c>
      <c r="L114">
        <v>1</v>
      </c>
      <c r="M114" t="s">
        <v>1700</v>
      </c>
      <c r="N114">
        <v>14</v>
      </c>
      <c r="O114" t="s">
        <v>1349</v>
      </c>
      <c r="P114" s="18">
        <v>35064</v>
      </c>
      <c r="Q114" t="s">
        <v>1035</v>
      </c>
      <c r="R114" t="s">
        <v>1035</v>
      </c>
      <c r="S114">
        <v>40</v>
      </c>
      <c r="T114" t="s">
        <v>1481</v>
      </c>
      <c r="U114" t="s">
        <v>1800</v>
      </c>
      <c r="V114" t="s">
        <v>1182</v>
      </c>
      <c r="W114" t="s">
        <v>1799</v>
      </c>
      <c r="X114" t="s">
        <v>1799</v>
      </c>
      <c r="Y114" s="19" t="s">
        <v>2017</v>
      </c>
      <c r="Z114" t="s">
        <v>970</v>
      </c>
      <c r="AA114">
        <v>103</v>
      </c>
      <c r="AB114" t="s">
        <v>1180</v>
      </c>
      <c r="AC114">
        <v>1</v>
      </c>
      <c r="AD114" t="s">
        <v>1068</v>
      </c>
      <c r="AE114">
        <v>25</v>
      </c>
      <c r="AF114" t="s">
        <v>1504</v>
      </c>
      <c r="AG114">
        <v>104</v>
      </c>
      <c r="AH114" t="s">
        <v>1691</v>
      </c>
      <c r="AI114" t="s">
        <v>1555</v>
      </c>
      <c r="AJ114" t="s">
        <v>1555</v>
      </c>
      <c r="AK114" t="s">
        <v>1502</v>
      </c>
      <c r="AL114" t="s">
        <v>1585</v>
      </c>
      <c r="AM114" t="str">
        <f t="shared" si="3"/>
        <v>083_tag_counts</v>
      </c>
      <c r="AN114" t="s">
        <v>1035</v>
      </c>
      <c r="AO114" t="s">
        <v>2684</v>
      </c>
      <c r="AP114" t="s">
        <v>2689</v>
      </c>
      <c r="AQ114" t="s">
        <v>2680</v>
      </c>
      <c r="AR114" t="str">
        <f t="shared" si="4"/>
        <v>083_mapping</v>
      </c>
      <c r="AS114" t="s">
        <v>2681</v>
      </c>
    </row>
    <row r="115" spans="1:45">
      <c r="A115">
        <v>1608</v>
      </c>
      <c r="B115">
        <v>1608</v>
      </c>
      <c r="C115">
        <v>1006</v>
      </c>
      <c r="D115" t="s">
        <v>1741</v>
      </c>
      <c r="E115">
        <v>25</v>
      </c>
      <c r="F115" t="s">
        <v>1279</v>
      </c>
      <c r="G115">
        <v>291</v>
      </c>
      <c r="H115" t="s">
        <v>1361</v>
      </c>
      <c r="I115" t="s">
        <v>1035</v>
      </c>
      <c r="J115">
        <v>-1</v>
      </c>
      <c r="K115" t="s">
        <v>1186</v>
      </c>
      <c r="L115">
        <v>1</v>
      </c>
      <c r="M115" t="s">
        <v>1700</v>
      </c>
      <c r="N115">
        <v>15</v>
      </c>
      <c r="O115" t="s">
        <v>1798</v>
      </c>
      <c r="P115" s="18">
        <v>35064.083333333336</v>
      </c>
      <c r="Q115" t="s">
        <v>1035</v>
      </c>
      <c r="R115" t="s">
        <v>2037</v>
      </c>
      <c r="S115">
        <v>40</v>
      </c>
      <c r="T115" t="s">
        <v>1481</v>
      </c>
      <c r="U115" t="s">
        <v>1797</v>
      </c>
      <c r="V115" t="s">
        <v>1182</v>
      </c>
      <c r="W115" t="s">
        <v>2059</v>
      </c>
      <c r="X115" t="s">
        <v>2059</v>
      </c>
      <c r="Y115" s="19" t="s">
        <v>2127</v>
      </c>
      <c r="Z115" t="s">
        <v>970</v>
      </c>
      <c r="AA115">
        <v>103</v>
      </c>
      <c r="AB115" t="s">
        <v>1180</v>
      </c>
      <c r="AC115">
        <v>1</v>
      </c>
      <c r="AD115" t="s">
        <v>1068</v>
      </c>
      <c r="AE115">
        <v>25</v>
      </c>
      <c r="AF115" t="s">
        <v>1504</v>
      </c>
      <c r="AG115">
        <v>104</v>
      </c>
      <c r="AH115" t="s">
        <v>1691</v>
      </c>
      <c r="AI115" t="s">
        <v>2029</v>
      </c>
      <c r="AJ115" t="s">
        <v>2029</v>
      </c>
      <c r="AK115" t="s">
        <v>1502</v>
      </c>
      <c r="AL115" t="s">
        <v>1585</v>
      </c>
      <c r="AM115" t="str">
        <f t="shared" si="3"/>
        <v>082_tag_counts</v>
      </c>
      <c r="AN115" t="s">
        <v>2058</v>
      </c>
      <c r="AO115" t="s">
        <v>2684</v>
      </c>
      <c r="AP115" t="s">
        <v>2689</v>
      </c>
      <c r="AQ115" t="s">
        <v>2680</v>
      </c>
      <c r="AR115" t="str">
        <f t="shared" si="4"/>
        <v>082_mapping</v>
      </c>
      <c r="AS115" t="s">
        <v>2681</v>
      </c>
    </row>
    <row r="116" spans="1:45">
      <c r="A116">
        <v>1609</v>
      </c>
      <c r="B116">
        <v>1609</v>
      </c>
      <c r="C116">
        <v>1006</v>
      </c>
      <c r="D116" t="s">
        <v>1741</v>
      </c>
      <c r="E116">
        <v>25</v>
      </c>
      <c r="F116" t="s">
        <v>1279</v>
      </c>
      <c r="G116">
        <v>291</v>
      </c>
      <c r="H116" t="s">
        <v>1361</v>
      </c>
      <c r="I116" t="s">
        <v>1035</v>
      </c>
      <c r="J116">
        <v>-1</v>
      </c>
      <c r="K116" t="s">
        <v>1186</v>
      </c>
      <c r="L116">
        <v>1</v>
      </c>
      <c r="M116" t="s">
        <v>1700</v>
      </c>
      <c r="N116">
        <v>16</v>
      </c>
      <c r="O116" t="s">
        <v>2057</v>
      </c>
      <c r="P116" s="18">
        <v>35064.291666666664</v>
      </c>
      <c r="Q116" t="s">
        <v>1035</v>
      </c>
      <c r="R116" t="s">
        <v>2037</v>
      </c>
      <c r="S116">
        <v>40</v>
      </c>
      <c r="T116" t="s">
        <v>1481</v>
      </c>
      <c r="U116" t="s">
        <v>2056</v>
      </c>
      <c r="V116" t="s">
        <v>1182</v>
      </c>
      <c r="W116" t="s">
        <v>2165</v>
      </c>
      <c r="X116" t="s">
        <v>2165</v>
      </c>
      <c r="Y116" s="19" t="s">
        <v>2120</v>
      </c>
      <c r="Z116" t="s">
        <v>970</v>
      </c>
      <c r="AA116">
        <v>104</v>
      </c>
      <c r="AB116" t="s">
        <v>1189</v>
      </c>
      <c r="AC116">
        <v>1</v>
      </c>
      <c r="AD116" t="s">
        <v>1068</v>
      </c>
      <c r="AE116">
        <v>25</v>
      </c>
      <c r="AF116" t="s">
        <v>1504</v>
      </c>
      <c r="AG116">
        <v>104</v>
      </c>
      <c r="AH116" t="s">
        <v>1691</v>
      </c>
      <c r="AI116" t="s">
        <v>2029</v>
      </c>
      <c r="AJ116" t="s">
        <v>2029</v>
      </c>
      <c r="AK116" t="s">
        <v>1502</v>
      </c>
      <c r="AL116" t="s">
        <v>1585</v>
      </c>
      <c r="AM116" t="str">
        <f t="shared" si="3"/>
        <v>082_tag_counts</v>
      </c>
      <c r="AN116" t="s">
        <v>2164</v>
      </c>
      <c r="AO116" t="s">
        <v>2684</v>
      </c>
      <c r="AP116" t="s">
        <v>2689</v>
      </c>
      <c r="AQ116" t="s">
        <v>2680</v>
      </c>
      <c r="AR116" t="str">
        <f t="shared" si="4"/>
        <v>082_mapping</v>
      </c>
      <c r="AS116" t="s">
        <v>2681</v>
      </c>
    </row>
    <row r="117" spans="1:45">
      <c r="A117">
        <v>1610</v>
      </c>
      <c r="B117">
        <v>1610</v>
      </c>
      <c r="C117">
        <v>1006</v>
      </c>
      <c r="D117" t="s">
        <v>1741</v>
      </c>
      <c r="E117">
        <v>25</v>
      </c>
      <c r="F117" t="s">
        <v>1279</v>
      </c>
      <c r="G117">
        <v>291</v>
      </c>
      <c r="H117" t="s">
        <v>1361</v>
      </c>
      <c r="I117" t="s">
        <v>1035</v>
      </c>
      <c r="J117">
        <v>-1</v>
      </c>
      <c r="K117" t="s">
        <v>1186</v>
      </c>
      <c r="L117">
        <v>1</v>
      </c>
      <c r="M117" t="s">
        <v>1700</v>
      </c>
      <c r="N117">
        <v>17</v>
      </c>
      <c r="O117" t="s">
        <v>1298</v>
      </c>
      <c r="P117" s="18">
        <v>35064.875</v>
      </c>
      <c r="Q117" t="s">
        <v>1035</v>
      </c>
      <c r="R117" t="s">
        <v>2037</v>
      </c>
      <c r="S117">
        <v>40</v>
      </c>
      <c r="T117" t="s">
        <v>1481</v>
      </c>
      <c r="U117" t="s">
        <v>2050</v>
      </c>
      <c r="V117" t="s">
        <v>1182</v>
      </c>
      <c r="W117" t="s">
        <v>2049</v>
      </c>
      <c r="X117" t="s">
        <v>2049</v>
      </c>
      <c r="Y117" s="19" t="s">
        <v>2121</v>
      </c>
      <c r="Z117" t="s">
        <v>970</v>
      </c>
      <c r="AA117">
        <v>105</v>
      </c>
      <c r="AB117" t="s">
        <v>1282</v>
      </c>
      <c r="AC117">
        <v>1</v>
      </c>
      <c r="AD117" t="s">
        <v>1068</v>
      </c>
      <c r="AE117">
        <v>25</v>
      </c>
      <c r="AF117" t="s">
        <v>1504</v>
      </c>
      <c r="AG117">
        <v>104</v>
      </c>
      <c r="AH117" t="s">
        <v>1691</v>
      </c>
      <c r="AI117" t="s">
        <v>2029</v>
      </c>
      <c r="AJ117" t="s">
        <v>2029</v>
      </c>
      <c r="AK117" t="s">
        <v>1502</v>
      </c>
      <c r="AL117" t="s">
        <v>1585</v>
      </c>
      <c r="AM117" t="str">
        <f t="shared" si="3"/>
        <v>082_tag_counts</v>
      </c>
      <c r="AN117" t="s">
        <v>2048</v>
      </c>
      <c r="AO117" t="s">
        <v>2684</v>
      </c>
      <c r="AP117" t="s">
        <v>2689</v>
      </c>
      <c r="AQ117" t="s">
        <v>2680</v>
      </c>
      <c r="AR117" t="str">
        <f t="shared" si="4"/>
        <v>082_mapping</v>
      </c>
      <c r="AS117" t="s">
        <v>2681</v>
      </c>
    </row>
    <row r="118" spans="1:45">
      <c r="A118">
        <v>1611</v>
      </c>
      <c r="B118">
        <v>1611</v>
      </c>
      <c r="C118">
        <v>1006</v>
      </c>
      <c r="D118" t="s">
        <v>1741</v>
      </c>
      <c r="E118">
        <v>25</v>
      </c>
      <c r="F118" t="s">
        <v>1279</v>
      </c>
      <c r="G118">
        <v>291</v>
      </c>
      <c r="H118" t="s">
        <v>1361</v>
      </c>
      <c r="I118" t="s">
        <v>1035</v>
      </c>
      <c r="J118">
        <v>-1</v>
      </c>
      <c r="K118" t="s">
        <v>1186</v>
      </c>
      <c r="L118">
        <v>1</v>
      </c>
      <c r="M118" t="s">
        <v>1700</v>
      </c>
      <c r="N118">
        <v>18</v>
      </c>
      <c r="O118" t="s">
        <v>1965</v>
      </c>
      <c r="P118" s="18">
        <v>35064</v>
      </c>
      <c r="Q118" t="s">
        <v>1035</v>
      </c>
      <c r="R118" t="s">
        <v>1035</v>
      </c>
      <c r="S118">
        <v>40</v>
      </c>
      <c r="T118" t="s">
        <v>1481</v>
      </c>
      <c r="U118" t="s">
        <v>2046</v>
      </c>
      <c r="V118" t="s">
        <v>1182</v>
      </c>
      <c r="W118" t="s">
        <v>2045</v>
      </c>
      <c r="X118" t="s">
        <v>2045</v>
      </c>
      <c r="Y118" s="19" t="s">
        <v>2122</v>
      </c>
      <c r="Z118" t="s">
        <v>970</v>
      </c>
      <c r="AA118">
        <v>106</v>
      </c>
      <c r="AB118" t="s">
        <v>1135</v>
      </c>
      <c r="AC118">
        <v>1</v>
      </c>
      <c r="AD118" t="s">
        <v>1068</v>
      </c>
      <c r="AE118">
        <v>25</v>
      </c>
      <c r="AF118" t="s">
        <v>1504</v>
      </c>
      <c r="AG118">
        <v>104</v>
      </c>
      <c r="AH118" t="s">
        <v>1691</v>
      </c>
      <c r="AI118" t="s">
        <v>2029</v>
      </c>
      <c r="AJ118" t="s">
        <v>2029</v>
      </c>
      <c r="AK118" t="s">
        <v>1502</v>
      </c>
      <c r="AL118" t="s">
        <v>1585</v>
      </c>
      <c r="AM118" t="str">
        <f t="shared" si="3"/>
        <v>082_tag_counts</v>
      </c>
      <c r="AN118" t="s">
        <v>2047</v>
      </c>
      <c r="AO118" t="s">
        <v>2684</v>
      </c>
      <c r="AP118" t="s">
        <v>2689</v>
      </c>
      <c r="AQ118" t="s">
        <v>2680</v>
      </c>
      <c r="AR118" t="str">
        <f t="shared" si="4"/>
        <v>082_mapping</v>
      </c>
      <c r="AS118" t="s">
        <v>2681</v>
      </c>
    </row>
    <row r="119" spans="1:45">
      <c r="A119">
        <v>1611</v>
      </c>
      <c r="B119">
        <v>1611</v>
      </c>
      <c r="C119">
        <v>1006</v>
      </c>
      <c r="D119" t="s">
        <v>1741</v>
      </c>
      <c r="E119">
        <v>25</v>
      </c>
      <c r="F119" t="s">
        <v>1279</v>
      </c>
      <c r="G119">
        <v>291</v>
      </c>
      <c r="H119" t="s">
        <v>1361</v>
      </c>
      <c r="I119" t="s">
        <v>1035</v>
      </c>
      <c r="J119">
        <v>-1</v>
      </c>
      <c r="K119" t="s">
        <v>1186</v>
      </c>
      <c r="L119">
        <v>1</v>
      </c>
      <c r="M119" t="s">
        <v>1700</v>
      </c>
      <c r="N119">
        <v>18</v>
      </c>
      <c r="O119" t="s">
        <v>1965</v>
      </c>
      <c r="P119" s="18">
        <v>35064</v>
      </c>
      <c r="Q119" t="s">
        <v>1035</v>
      </c>
      <c r="R119" t="s">
        <v>1035</v>
      </c>
      <c r="S119">
        <v>40</v>
      </c>
      <c r="T119" t="s">
        <v>1481</v>
      </c>
      <c r="U119" t="s">
        <v>2046</v>
      </c>
      <c r="V119" t="s">
        <v>1182</v>
      </c>
      <c r="W119" t="s">
        <v>2045</v>
      </c>
      <c r="X119" t="s">
        <v>2045</v>
      </c>
      <c r="Y119" s="19" t="s">
        <v>2017</v>
      </c>
      <c r="Z119" t="s">
        <v>970</v>
      </c>
      <c r="AA119">
        <v>108</v>
      </c>
      <c r="AB119" t="s">
        <v>1427</v>
      </c>
      <c r="AC119">
        <v>1</v>
      </c>
      <c r="AD119" t="s">
        <v>1068</v>
      </c>
      <c r="AE119">
        <v>25</v>
      </c>
      <c r="AF119" t="s">
        <v>1504</v>
      </c>
      <c r="AG119">
        <v>104</v>
      </c>
      <c r="AH119" t="s">
        <v>1691</v>
      </c>
      <c r="AI119" t="s">
        <v>1555</v>
      </c>
      <c r="AJ119" t="s">
        <v>1555</v>
      </c>
      <c r="AK119" t="s">
        <v>1502</v>
      </c>
      <c r="AL119" t="s">
        <v>1585</v>
      </c>
      <c r="AM119" t="str">
        <f t="shared" si="3"/>
        <v>083_tag_counts</v>
      </c>
      <c r="AN119" t="s">
        <v>1035</v>
      </c>
      <c r="AO119" t="s">
        <v>2684</v>
      </c>
      <c r="AP119" t="s">
        <v>2689</v>
      </c>
      <c r="AQ119" t="s">
        <v>2680</v>
      </c>
      <c r="AR119" t="str">
        <f t="shared" si="4"/>
        <v>083_mapping</v>
      </c>
      <c r="AS119" t="s">
        <v>2681</v>
      </c>
    </row>
    <row r="120" spans="1:45">
      <c r="A120">
        <v>1611</v>
      </c>
      <c r="B120">
        <v>1611</v>
      </c>
      <c r="C120">
        <v>1006</v>
      </c>
      <c r="D120" t="s">
        <v>1741</v>
      </c>
      <c r="E120">
        <v>25</v>
      </c>
      <c r="F120" t="s">
        <v>1279</v>
      </c>
      <c r="G120">
        <v>291</v>
      </c>
      <c r="H120" t="s">
        <v>1361</v>
      </c>
      <c r="I120" t="s">
        <v>1035</v>
      </c>
      <c r="J120">
        <v>-1</v>
      </c>
      <c r="K120" t="s">
        <v>1186</v>
      </c>
      <c r="L120">
        <v>1</v>
      </c>
      <c r="M120" t="s">
        <v>1700</v>
      </c>
      <c r="N120">
        <v>18</v>
      </c>
      <c r="O120" t="s">
        <v>1965</v>
      </c>
      <c r="P120" s="18">
        <v>35064</v>
      </c>
      <c r="Q120" t="s">
        <v>1035</v>
      </c>
      <c r="R120" t="s">
        <v>1035</v>
      </c>
      <c r="S120">
        <v>40</v>
      </c>
      <c r="T120" t="s">
        <v>1481</v>
      </c>
      <c r="U120" t="s">
        <v>2046</v>
      </c>
      <c r="V120" t="s">
        <v>1182</v>
      </c>
      <c r="W120" t="s">
        <v>2045</v>
      </c>
      <c r="X120" t="s">
        <v>2045</v>
      </c>
      <c r="Y120" s="19" t="s">
        <v>2122</v>
      </c>
      <c r="Z120" t="s">
        <v>970</v>
      </c>
      <c r="AA120">
        <v>104</v>
      </c>
      <c r="AB120" t="s">
        <v>1189</v>
      </c>
      <c r="AC120">
        <v>101</v>
      </c>
      <c r="AD120" t="s">
        <v>1505</v>
      </c>
      <c r="AE120">
        <v>25</v>
      </c>
      <c r="AF120" t="s">
        <v>1504</v>
      </c>
      <c r="AG120">
        <v>105</v>
      </c>
      <c r="AH120" t="s">
        <v>1429</v>
      </c>
      <c r="AI120" t="s">
        <v>1306</v>
      </c>
      <c r="AJ120" t="s">
        <v>1306</v>
      </c>
      <c r="AK120" t="s">
        <v>1502</v>
      </c>
      <c r="AL120" t="s">
        <v>1585</v>
      </c>
      <c r="AM120" t="str">
        <f t="shared" si="3"/>
        <v>119_tag_counts</v>
      </c>
      <c r="AN120" t="s">
        <v>2044</v>
      </c>
      <c r="AO120" t="s">
        <v>2684</v>
      </c>
      <c r="AP120" t="s">
        <v>2689</v>
      </c>
      <c r="AQ120" t="s">
        <v>2680</v>
      </c>
      <c r="AR120" t="str">
        <f t="shared" si="4"/>
        <v>119_mapping</v>
      </c>
      <c r="AS120" t="s">
        <v>2681</v>
      </c>
    </row>
    <row r="121" spans="1:45">
      <c r="A121">
        <v>1612</v>
      </c>
      <c r="B121">
        <v>1612</v>
      </c>
      <c r="C121">
        <v>1006</v>
      </c>
      <c r="D121" t="s">
        <v>1741</v>
      </c>
      <c r="E121">
        <v>25</v>
      </c>
      <c r="F121" t="s">
        <v>1279</v>
      </c>
      <c r="G121">
        <v>291</v>
      </c>
      <c r="H121" t="s">
        <v>1361</v>
      </c>
      <c r="I121" t="s">
        <v>1035</v>
      </c>
      <c r="J121">
        <v>-1</v>
      </c>
      <c r="K121" t="s">
        <v>1186</v>
      </c>
      <c r="L121">
        <v>1</v>
      </c>
      <c r="M121" t="s">
        <v>1700</v>
      </c>
      <c r="N121">
        <v>19</v>
      </c>
      <c r="O121" t="s">
        <v>1659</v>
      </c>
      <c r="P121" s="18">
        <v>35064.083333333336</v>
      </c>
      <c r="Q121" t="s">
        <v>1035</v>
      </c>
      <c r="R121" t="s">
        <v>2037</v>
      </c>
      <c r="S121">
        <v>40</v>
      </c>
      <c r="T121" t="s">
        <v>1481</v>
      </c>
      <c r="U121" t="s">
        <v>2152</v>
      </c>
      <c r="V121" t="s">
        <v>1182</v>
      </c>
      <c r="W121" t="s">
        <v>1927</v>
      </c>
      <c r="X121" t="s">
        <v>1927</v>
      </c>
      <c r="Y121" s="19" t="s">
        <v>2167</v>
      </c>
      <c r="Z121" t="s">
        <v>970</v>
      </c>
      <c r="AA121">
        <v>108</v>
      </c>
      <c r="AB121" t="s">
        <v>1427</v>
      </c>
      <c r="AC121">
        <v>1</v>
      </c>
      <c r="AD121" t="s">
        <v>1068</v>
      </c>
      <c r="AE121">
        <v>25</v>
      </c>
      <c r="AF121" t="s">
        <v>1504</v>
      </c>
      <c r="AG121">
        <v>104</v>
      </c>
      <c r="AH121" t="s">
        <v>1691</v>
      </c>
      <c r="AI121" t="s">
        <v>2029</v>
      </c>
      <c r="AJ121" t="s">
        <v>2029</v>
      </c>
      <c r="AK121" t="s">
        <v>1502</v>
      </c>
      <c r="AL121" t="s">
        <v>1585</v>
      </c>
      <c r="AM121" t="str">
        <f t="shared" si="3"/>
        <v>082_tag_counts</v>
      </c>
      <c r="AN121" t="s">
        <v>2043</v>
      </c>
      <c r="AO121" t="s">
        <v>2684</v>
      </c>
      <c r="AP121" t="s">
        <v>2689</v>
      </c>
      <c r="AQ121" t="s">
        <v>2680</v>
      </c>
      <c r="AR121" t="str">
        <f t="shared" si="4"/>
        <v>082_mapping</v>
      </c>
      <c r="AS121" t="s">
        <v>2681</v>
      </c>
    </row>
    <row r="122" spans="1:45">
      <c r="A122">
        <v>1612</v>
      </c>
      <c r="B122">
        <v>1612</v>
      </c>
      <c r="C122">
        <v>1006</v>
      </c>
      <c r="D122" t="s">
        <v>1741</v>
      </c>
      <c r="E122">
        <v>25</v>
      </c>
      <c r="F122" t="s">
        <v>1279</v>
      </c>
      <c r="G122">
        <v>291</v>
      </c>
      <c r="H122" t="s">
        <v>1361</v>
      </c>
      <c r="I122" t="s">
        <v>1035</v>
      </c>
      <c r="J122">
        <v>-1</v>
      </c>
      <c r="K122" t="s">
        <v>1186</v>
      </c>
      <c r="L122">
        <v>1</v>
      </c>
      <c r="M122" t="s">
        <v>1700</v>
      </c>
      <c r="N122">
        <v>19</v>
      </c>
      <c r="O122" t="s">
        <v>1659</v>
      </c>
      <c r="P122" s="18">
        <v>35064.083333333336</v>
      </c>
      <c r="Q122" t="s">
        <v>1035</v>
      </c>
      <c r="R122" t="s">
        <v>2037</v>
      </c>
      <c r="S122">
        <v>40</v>
      </c>
      <c r="T122" t="s">
        <v>1481</v>
      </c>
      <c r="U122" t="s">
        <v>2152</v>
      </c>
      <c r="V122" t="s">
        <v>1182</v>
      </c>
      <c r="W122" t="s">
        <v>1927</v>
      </c>
      <c r="X122" t="s">
        <v>1927</v>
      </c>
      <c r="Y122" s="19" t="s">
        <v>2167</v>
      </c>
      <c r="Z122" t="s">
        <v>970</v>
      </c>
      <c r="AA122">
        <v>105</v>
      </c>
      <c r="AB122" t="s">
        <v>1282</v>
      </c>
      <c r="AC122">
        <v>101</v>
      </c>
      <c r="AD122" t="s">
        <v>1505</v>
      </c>
      <c r="AE122">
        <v>25</v>
      </c>
      <c r="AF122" t="s">
        <v>1504</v>
      </c>
      <c r="AG122">
        <v>105</v>
      </c>
      <c r="AH122" t="s">
        <v>1429</v>
      </c>
      <c r="AI122" t="s">
        <v>1306</v>
      </c>
      <c r="AJ122" t="s">
        <v>1306</v>
      </c>
      <c r="AK122" t="s">
        <v>1502</v>
      </c>
      <c r="AL122" t="s">
        <v>1585</v>
      </c>
      <c r="AM122" t="str">
        <f t="shared" si="3"/>
        <v>119_tag_counts</v>
      </c>
      <c r="AN122" t="s">
        <v>1926</v>
      </c>
      <c r="AO122" t="s">
        <v>2684</v>
      </c>
      <c r="AP122" t="s">
        <v>2689</v>
      </c>
      <c r="AQ122" t="s">
        <v>2680</v>
      </c>
      <c r="AR122" t="str">
        <f t="shared" si="4"/>
        <v>119_mapping</v>
      </c>
      <c r="AS122" t="s">
        <v>2681</v>
      </c>
    </row>
    <row r="123" spans="1:45">
      <c r="A123">
        <v>1613</v>
      </c>
      <c r="B123">
        <v>1613</v>
      </c>
      <c r="C123">
        <v>1006</v>
      </c>
      <c r="D123" t="s">
        <v>1741</v>
      </c>
      <c r="E123">
        <v>25</v>
      </c>
      <c r="F123" t="s">
        <v>1279</v>
      </c>
      <c r="G123">
        <v>291</v>
      </c>
      <c r="H123" t="s">
        <v>1361</v>
      </c>
      <c r="I123" t="s">
        <v>1035</v>
      </c>
      <c r="J123">
        <v>-1</v>
      </c>
      <c r="K123" t="s">
        <v>1186</v>
      </c>
      <c r="L123">
        <v>1</v>
      </c>
      <c r="M123" t="s">
        <v>1700</v>
      </c>
      <c r="N123">
        <v>20</v>
      </c>
      <c r="O123" t="s">
        <v>1484</v>
      </c>
      <c r="P123" s="18">
        <v>35064.291666666664</v>
      </c>
      <c r="Q123" t="s">
        <v>1035</v>
      </c>
      <c r="R123" t="s">
        <v>2037</v>
      </c>
      <c r="S123">
        <v>40</v>
      </c>
      <c r="T123" t="s">
        <v>1481</v>
      </c>
      <c r="U123" t="s">
        <v>2040</v>
      </c>
      <c r="V123" t="s">
        <v>1182</v>
      </c>
      <c r="W123" t="s">
        <v>2039</v>
      </c>
      <c r="X123" t="s">
        <v>2039</v>
      </c>
      <c r="Y123" s="19" t="s">
        <v>2168</v>
      </c>
      <c r="Z123" t="s">
        <v>970</v>
      </c>
      <c r="AA123">
        <v>113</v>
      </c>
      <c r="AB123" t="s">
        <v>1867</v>
      </c>
      <c r="AC123">
        <v>1</v>
      </c>
      <c r="AD123" t="s">
        <v>1068</v>
      </c>
      <c r="AE123">
        <v>25</v>
      </c>
      <c r="AF123" t="s">
        <v>1504</v>
      </c>
      <c r="AG123">
        <v>104</v>
      </c>
      <c r="AH123" t="s">
        <v>1691</v>
      </c>
      <c r="AI123" t="s">
        <v>2029</v>
      </c>
      <c r="AJ123" t="s">
        <v>2029</v>
      </c>
      <c r="AK123" t="s">
        <v>1502</v>
      </c>
      <c r="AL123" t="s">
        <v>1585</v>
      </c>
      <c r="AM123" t="str">
        <f t="shared" si="3"/>
        <v>082_tag_counts</v>
      </c>
      <c r="AN123" t="s">
        <v>1925</v>
      </c>
      <c r="AO123" t="s">
        <v>2684</v>
      </c>
      <c r="AP123" t="s">
        <v>2689</v>
      </c>
      <c r="AQ123" t="s">
        <v>2680</v>
      </c>
      <c r="AR123" t="str">
        <f t="shared" si="4"/>
        <v>082_mapping</v>
      </c>
      <c r="AS123" t="s">
        <v>2681</v>
      </c>
    </row>
    <row r="124" spans="1:45">
      <c r="A124">
        <v>1613</v>
      </c>
      <c r="B124">
        <v>1613</v>
      </c>
      <c r="C124">
        <v>1006</v>
      </c>
      <c r="D124" t="s">
        <v>1741</v>
      </c>
      <c r="E124">
        <v>25</v>
      </c>
      <c r="F124" t="s">
        <v>1279</v>
      </c>
      <c r="G124">
        <v>291</v>
      </c>
      <c r="H124" t="s">
        <v>1361</v>
      </c>
      <c r="I124" t="s">
        <v>1035</v>
      </c>
      <c r="J124">
        <v>-1</v>
      </c>
      <c r="K124" t="s">
        <v>1186</v>
      </c>
      <c r="L124">
        <v>1</v>
      </c>
      <c r="M124" t="s">
        <v>1700</v>
      </c>
      <c r="N124">
        <v>20</v>
      </c>
      <c r="O124" t="s">
        <v>1484</v>
      </c>
      <c r="P124" s="18">
        <v>35064.291666666664</v>
      </c>
      <c r="Q124" t="s">
        <v>1035</v>
      </c>
      <c r="R124" t="s">
        <v>2037</v>
      </c>
      <c r="S124">
        <v>40</v>
      </c>
      <c r="T124" t="s">
        <v>1481</v>
      </c>
      <c r="U124" t="s">
        <v>2040</v>
      </c>
      <c r="V124" t="s">
        <v>1182</v>
      </c>
      <c r="W124" t="s">
        <v>2039</v>
      </c>
      <c r="X124" t="s">
        <v>2039</v>
      </c>
      <c r="Y124" s="19" t="s">
        <v>2168</v>
      </c>
      <c r="Z124" t="s">
        <v>1016</v>
      </c>
      <c r="AA124">
        <v>111</v>
      </c>
      <c r="AB124" t="s">
        <v>1077</v>
      </c>
      <c r="AC124">
        <v>1</v>
      </c>
      <c r="AD124" t="s">
        <v>1068</v>
      </c>
      <c r="AE124">
        <v>25</v>
      </c>
      <c r="AF124" t="s">
        <v>1504</v>
      </c>
      <c r="AG124">
        <v>105</v>
      </c>
      <c r="AH124" t="s">
        <v>1429</v>
      </c>
      <c r="AI124" t="s">
        <v>2042</v>
      </c>
      <c r="AJ124" t="s">
        <v>2042</v>
      </c>
      <c r="AK124" t="s">
        <v>1502</v>
      </c>
      <c r="AL124" t="s">
        <v>1585</v>
      </c>
      <c r="AM124" t="str">
        <f t="shared" si="3"/>
        <v>135_tag_counts</v>
      </c>
      <c r="AN124" t="s">
        <v>2041</v>
      </c>
      <c r="AO124" t="s">
        <v>2684</v>
      </c>
      <c r="AP124" t="s">
        <v>2689</v>
      </c>
      <c r="AQ124" t="s">
        <v>2680</v>
      </c>
      <c r="AR124" t="str">
        <f t="shared" si="4"/>
        <v>135_mapping</v>
      </c>
      <c r="AS124" t="s">
        <v>2681</v>
      </c>
    </row>
    <row r="125" spans="1:45">
      <c r="A125">
        <v>1613</v>
      </c>
      <c r="B125">
        <v>1613</v>
      </c>
      <c r="C125">
        <v>1006</v>
      </c>
      <c r="D125" t="s">
        <v>1741</v>
      </c>
      <c r="E125">
        <v>25</v>
      </c>
      <c r="F125" t="s">
        <v>1279</v>
      </c>
      <c r="G125">
        <v>291</v>
      </c>
      <c r="H125" t="s">
        <v>1361</v>
      </c>
      <c r="I125" t="s">
        <v>1035</v>
      </c>
      <c r="J125">
        <v>-1</v>
      </c>
      <c r="K125" t="s">
        <v>1186</v>
      </c>
      <c r="L125">
        <v>1</v>
      </c>
      <c r="M125" t="s">
        <v>1700</v>
      </c>
      <c r="N125">
        <v>20</v>
      </c>
      <c r="O125" t="s">
        <v>1484</v>
      </c>
      <c r="P125" s="18">
        <v>35064.291666666664</v>
      </c>
      <c r="Q125" t="s">
        <v>1035</v>
      </c>
      <c r="R125" t="s">
        <v>2037</v>
      </c>
      <c r="S125">
        <v>40</v>
      </c>
      <c r="T125" t="s">
        <v>1481</v>
      </c>
      <c r="U125" t="s">
        <v>2040</v>
      </c>
      <c r="V125" t="s">
        <v>1182</v>
      </c>
      <c r="W125" t="s">
        <v>2039</v>
      </c>
      <c r="X125" t="s">
        <v>2039</v>
      </c>
      <c r="Y125" s="19" t="s">
        <v>2168</v>
      </c>
      <c r="Z125" t="s">
        <v>970</v>
      </c>
      <c r="AA125">
        <v>106</v>
      </c>
      <c r="AB125" t="s">
        <v>1135</v>
      </c>
      <c r="AC125">
        <v>101</v>
      </c>
      <c r="AD125" t="s">
        <v>1505</v>
      </c>
      <c r="AE125">
        <v>25</v>
      </c>
      <c r="AF125" t="s">
        <v>1504</v>
      </c>
      <c r="AG125">
        <v>105</v>
      </c>
      <c r="AH125" t="s">
        <v>1429</v>
      </c>
      <c r="AI125" t="s">
        <v>1306</v>
      </c>
      <c r="AJ125" t="s">
        <v>1306</v>
      </c>
      <c r="AK125" t="s">
        <v>1502</v>
      </c>
      <c r="AL125" t="s">
        <v>1585</v>
      </c>
      <c r="AM125" t="str">
        <f t="shared" si="3"/>
        <v>119_tag_counts</v>
      </c>
      <c r="AN125" t="s">
        <v>2038</v>
      </c>
      <c r="AO125" t="s">
        <v>2684</v>
      </c>
      <c r="AP125" t="s">
        <v>2689</v>
      </c>
      <c r="AQ125" t="s">
        <v>2680</v>
      </c>
      <c r="AR125" t="str">
        <f t="shared" si="4"/>
        <v>119_mapping</v>
      </c>
      <c r="AS125" t="s">
        <v>2681</v>
      </c>
    </row>
    <row r="126" spans="1:45">
      <c r="A126">
        <v>1614</v>
      </c>
      <c r="B126">
        <v>1614</v>
      </c>
      <c r="C126">
        <v>1006</v>
      </c>
      <c r="D126" t="s">
        <v>1741</v>
      </c>
      <c r="E126">
        <v>25</v>
      </c>
      <c r="F126" t="s">
        <v>1279</v>
      </c>
      <c r="G126">
        <v>291</v>
      </c>
      <c r="H126" t="s">
        <v>1361</v>
      </c>
      <c r="I126" t="s">
        <v>1035</v>
      </c>
      <c r="J126">
        <v>-1</v>
      </c>
      <c r="K126" t="s">
        <v>1186</v>
      </c>
      <c r="L126">
        <v>1</v>
      </c>
      <c r="M126" t="s">
        <v>1700</v>
      </c>
      <c r="N126">
        <v>21</v>
      </c>
      <c r="O126" t="s">
        <v>1648</v>
      </c>
      <c r="P126" s="18">
        <v>35064.875</v>
      </c>
      <c r="Q126" t="s">
        <v>1035</v>
      </c>
      <c r="R126" t="s">
        <v>2037</v>
      </c>
      <c r="S126">
        <v>40</v>
      </c>
      <c r="T126" t="s">
        <v>1481</v>
      </c>
      <c r="U126" t="s">
        <v>2031</v>
      </c>
      <c r="V126" t="s">
        <v>1182</v>
      </c>
      <c r="W126" t="s">
        <v>2030</v>
      </c>
      <c r="X126" t="s">
        <v>2030</v>
      </c>
      <c r="Y126" s="19" t="s">
        <v>2060</v>
      </c>
      <c r="Z126" t="s">
        <v>970</v>
      </c>
      <c r="AA126">
        <v>114</v>
      </c>
      <c r="AB126" t="s">
        <v>1512</v>
      </c>
      <c r="AC126">
        <v>1</v>
      </c>
      <c r="AD126" t="s">
        <v>1068</v>
      </c>
      <c r="AE126">
        <v>25</v>
      </c>
      <c r="AF126" t="s">
        <v>1504</v>
      </c>
      <c r="AG126">
        <v>104</v>
      </c>
      <c r="AH126" t="s">
        <v>1691</v>
      </c>
      <c r="AI126" t="s">
        <v>2029</v>
      </c>
      <c r="AJ126" t="s">
        <v>2029</v>
      </c>
      <c r="AK126" t="s">
        <v>1502</v>
      </c>
      <c r="AL126" t="s">
        <v>1585</v>
      </c>
      <c r="AM126" t="str">
        <f t="shared" si="3"/>
        <v>082_tag_counts</v>
      </c>
      <c r="AN126" t="s">
        <v>2028</v>
      </c>
      <c r="AO126" t="s">
        <v>2684</v>
      </c>
      <c r="AP126" t="s">
        <v>2689</v>
      </c>
      <c r="AQ126" t="s">
        <v>2680</v>
      </c>
      <c r="AR126" t="str">
        <f t="shared" si="4"/>
        <v>082_mapping</v>
      </c>
      <c r="AS126" t="s">
        <v>2681</v>
      </c>
    </row>
    <row r="127" spans="1:45">
      <c r="A127">
        <v>1615</v>
      </c>
      <c r="B127">
        <v>1615</v>
      </c>
      <c r="C127">
        <v>1006</v>
      </c>
      <c r="D127" t="s">
        <v>1741</v>
      </c>
      <c r="E127">
        <v>25</v>
      </c>
      <c r="F127" t="s">
        <v>1279</v>
      </c>
      <c r="G127">
        <v>291</v>
      </c>
      <c r="H127" t="s">
        <v>1361</v>
      </c>
      <c r="I127" t="s">
        <v>1035</v>
      </c>
      <c r="J127">
        <v>-1</v>
      </c>
      <c r="K127" t="s">
        <v>1186</v>
      </c>
      <c r="L127">
        <v>1</v>
      </c>
      <c r="M127" t="s">
        <v>1700</v>
      </c>
      <c r="N127">
        <v>22</v>
      </c>
      <c r="O127" t="s">
        <v>2135</v>
      </c>
      <c r="P127" s="18">
        <v>35064.083333333336</v>
      </c>
      <c r="Q127" t="s">
        <v>1035</v>
      </c>
      <c r="R127" t="s">
        <v>1558</v>
      </c>
      <c r="S127">
        <v>40</v>
      </c>
      <c r="T127" t="s">
        <v>1481</v>
      </c>
      <c r="U127" t="s">
        <v>2134</v>
      </c>
      <c r="V127" t="s">
        <v>1182</v>
      </c>
      <c r="W127" t="s">
        <v>2133</v>
      </c>
      <c r="X127" t="s">
        <v>2133</v>
      </c>
      <c r="Y127" s="19" t="s">
        <v>2061</v>
      </c>
      <c r="Z127" t="s">
        <v>970</v>
      </c>
      <c r="AA127">
        <v>104</v>
      </c>
      <c r="AB127" t="s">
        <v>1189</v>
      </c>
      <c r="AC127">
        <v>1</v>
      </c>
      <c r="AD127" t="s">
        <v>1068</v>
      </c>
      <c r="AE127">
        <v>25</v>
      </c>
      <c r="AF127" t="s">
        <v>1504</v>
      </c>
      <c r="AG127">
        <v>104</v>
      </c>
      <c r="AH127" t="s">
        <v>1691</v>
      </c>
      <c r="AI127" t="s">
        <v>1555</v>
      </c>
      <c r="AJ127" t="s">
        <v>1555</v>
      </c>
      <c r="AK127" t="s">
        <v>1502</v>
      </c>
      <c r="AL127" t="s">
        <v>1585</v>
      </c>
      <c r="AM127" t="str">
        <f t="shared" si="3"/>
        <v>083_tag_counts</v>
      </c>
      <c r="AN127" t="s">
        <v>2130</v>
      </c>
      <c r="AO127" t="s">
        <v>2684</v>
      </c>
      <c r="AP127" t="s">
        <v>2689</v>
      </c>
      <c r="AQ127" t="s">
        <v>2680</v>
      </c>
      <c r="AR127" t="str">
        <f t="shared" si="4"/>
        <v>083_mapping</v>
      </c>
      <c r="AS127" t="s">
        <v>2681</v>
      </c>
    </row>
    <row r="128" spans="1:45">
      <c r="A128">
        <v>1616</v>
      </c>
      <c r="B128">
        <v>1616</v>
      </c>
      <c r="C128">
        <v>1006</v>
      </c>
      <c r="D128" t="s">
        <v>1741</v>
      </c>
      <c r="E128">
        <v>25</v>
      </c>
      <c r="F128" t="s">
        <v>1279</v>
      </c>
      <c r="G128">
        <v>291</v>
      </c>
      <c r="H128" t="s">
        <v>1361</v>
      </c>
      <c r="I128" t="s">
        <v>1035</v>
      </c>
      <c r="J128">
        <v>-1</v>
      </c>
      <c r="K128" t="s">
        <v>1186</v>
      </c>
      <c r="L128">
        <v>1</v>
      </c>
      <c r="M128" t="s">
        <v>1700</v>
      </c>
      <c r="N128">
        <v>23</v>
      </c>
      <c r="O128" t="s">
        <v>2129</v>
      </c>
      <c r="P128" s="18">
        <v>35064.291666666664</v>
      </c>
      <c r="Q128" t="s">
        <v>1035</v>
      </c>
      <c r="R128" t="s">
        <v>1558</v>
      </c>
      <c r="S128">
        <v>40</v>
      </c>
      <c r="T128" t="s">
        <v>1481</v>
      </c>
      <c r="U128" t="s">
        <v>1753</v>
      </c>
      <c r="V128" t="s">
        <v>1182</v>
      </c>
      <c r="W128" t="s">
        <v>1752</v>
      </c>
      <c r="X128" t="s">
        <v>1752</v>
      </c>
      <c r="Y128" s="19" t="s">
        <v>2062</v>
      </c>
      <c r="Z128" t="s">
        <v>970</v>
      </c>
      <c r="AA128">
        <v>105</v>
      </c>
      <c r="AB128" t="s">
        <v>1282</v>
      </c>
      <c r="AC128">
        <v>1</v>
      </c>
      <c r="AD128" t="s">
        <v>1068</v>
      </c>
      <c r="AE128">
        <v>25</v>
      </c>
      <c r="AF128" t="s">
        <v>1504</v>
      </c>
      <c r="AG128">
        <v>104</v>
      </c>
      <c r="AH128" t="s">
        <v>1691</v>
      </c>
      <c r="AI128" t="s">
        <v>1555</v>
      </c>
      <c r="AJ128" t="s">
        <v>1555</v>
      </c>
      <c r="AK128" t="s">
        <v>1502</v>
      </c>
      <c r="AL128" t="s">
        <v>1585</v>
      </c>
      <c r="AM128" t="str">
        <f t="shared" si="3"/>
        <v>083_tag_counts</v>
      </c>
      <c r="AN128" t="s">
        <v>1751</v>
      </c>
      <c r="AO128" t="s">
        <v>2684</v>
      </c>
      <c r="AP128" t="s">
        <v>2689</v>
      </c>
      <c r="AQ128" t="s">
        <v>2680</v>
      </c>
      <c r="AR128" t="str">
        <f t="shared" si="4"/>
        <v>083_mapping</v>
      </c>
      <c r="AS128" t="s">
        <v>2681</v>
      </c>
    </row>
    <row r="129" spans="1:45">
      <c r="A129">
        <v>1617</v>
      </c>
      <c r="B129">
        <v>1617</v>
      </c>
      <c r="C129">
        <v>1006</v>
      </c>
      <c r="D129" t="s">
        <v>1741</v>
      </c>
      <c r="E129">
        <v>25</v>
      </c>
      <c r="F129" t="s">
        <v>1279</v>
      </c>
      <c r="G129">
        <v>291</v>
      </c>
      <c r="H129" t="s">
        <v>1361</v>
      </c>
      <c r="I129" t="s">
        <v>1035</v>
      </c>
      <c r="J129">
        <v>-1</v>
      </c>
      <c r="K129" t="s">
        <v>1186</v>
      </c>
      <c r="L129">
        <v>1</v>
      </c>
      <c r="M129" t="s">
        <v>1700</v>
      </c>
      <c r="N129">
        <v>24</v>
      </c>
      <c r="O129" t="s">
        <v>1750</v>
      </c>
      <c r="P129" s="18">
        <v>35064.875</v>
      </c>
      <c r="Q129" t="s">
        <v>1035</v>
      </c>
      <c r="R129" t="s">
        <v>1558</v>
      </c>
      <c r="S129">
        <v>40</v>
      </c>
      <c r="T129" t="s">
        <v>1481</v>
      </c>
      <c r="U129" t="s">
        <v>1569</v>
      </c>
      <c r="V129" t="s">
        <v>1182</v>
      </c>
      <c r="W129" t="s">
        <v>1567</v>
      </c>
      <c r="X129" t="s">
        <v>1567</v>
      </c>
      <c r="Y129" s="19" t="s">
        <v>2063</v>
      </c>
      <c r="Z129" t="s">
        <v>970</v>
      </c>
      <c r="AA129">
        <v>106</v>
      </c>
      <c r="AB129" t="s">
        <v>1135</v>
      </c>
      <c r="AC129">
        <v>1</v>
      </c>
      <c r="AD129" t="s">
        <v>1068</v>
      </c>
      <c r="AE129">
        <v>25</v>
      </c>
      <c r="AF129" t="s">
        <v>1504</v>
      </c>
      <c r="AG129">
        <v>104</v>
      </c>
      <c r="AH129" t="s">
        <v>1691</v>
      </c>
      <c r="AI129" t="s">
        <v>1555</v>
      </c>
      <c r="AJ129" t="s">
        <v>1555</v>
      </c>
      <c r="AK129" t="s">
        <v>1502</v>
      </c>
      <c r="AL129" t="s">
        <v>1585</v>
      </c>
      <c r="AM129" t="str">
        <f t="shared" si="3"/>
        <v>083_tag_counts</v>
      </c>
      <c r="AN129" t="s">
        <v>1566</v>
      </c>
      <c r="AO129" t="s">
        <v>2684</v>
      </c>
      <c r="AP129" t="s">
        <v>2689</v>
      </c>
      <c r="AQ129" t="s">
        <v>2680</v>
      </c>
      <c r="AR129" t="str">
        <f t="shared" si="4"/>
        <v>083_mapping</v>
      </c>
      <c r="AS129" t="s">
        <v>2681</v>
      </c>
    </row>
    <row r="130" spans="1:45">
      <c r="A130">
        <v>1619</v>
      </c>
      <c r="B130">
        <v>1619</v>
      </c>
      <c r="C130">
        <v>1006</v>
      </c>
      <c r="D130" t="s">
        <v>1741</v>
      </c>
      <c r="E130">
        <v>25</v>
      </c>
      <c r="F130" t="s">
        <v>1279</v>
      </c>
      <c r="G130">
        <v>291</v>
      </c>
      <c r="H130" t="s">
        <v>1361</v>
      </c>
      <c r="I130" t="s">
        <v>1035</v>
      </c>
      <c r="J130">
        <v>-1</v>
      </c>
      <c r="K130" t="s">
        <v>1186</v>
      </c>
      <c r="L130">
        <v>1</v>
      </c>
      <c r="M130" t="s">
        <v>1700</v>
      </c>
      <c r="N130">
        <v>26</v>
      </c>
      <c r="O130" t="s">
        <v>1565</v>
      </c>
      <c r="P130" s="18">
        <v>35064.291666666664</v>
      </c>
      <c r="Q130" t="s">
        <v>1035</v>
      </c>
      <c r="R130" t="s">
        <v>1558</v>
      </c>
      <c r="S130">
        <v>40</v>
      </c>
      <c r="T130" t="s">
        <v>1481</v>
      </c>
      <c r="U130" t="s">
        <v>1744</v>
      </c>
      <c r="V130" t="s">
        <v>1182</v>
      </c>
      <c r="W130" t="s">
        <v>1743</v>
      </c>
      <c r="X130" t="s">
        <v>1743</v>
      </c>
      <c r="Y130" s="19" t="s">
        <v>2064</v>
      </c>
      <c r="Z130" t="s">
        <v>970</v>
      </c>
      <c r="AA130">
        <v>114</v>
      </c>
      <c r="AB130" t="s">
        <v>1512</v>
      </c>
      <c r="AC130">
        <v>1</v>
      </c>
      <c r="AD130" t="s">
        <v>1068</v>
      </c>
      <c r="AE130">
        <v>25</v>
      </c>
      <c r="AF130" t="s">
        <v>1504</v>
      </c>
      <c r="AG130">
        <v>104</v>
      </c>
      <c r="AH130" t="s">
        <v>1691</v>
      </c>
      <c r="AI130" t="s">
        <v>1555</v>
      </c>
      <c r="AJ130" t="s">
        <v>1555</v>
      </c>
      <c r="AK130" t="s">
        <v>1502</v>
      </c>
      <c r="AL130" t="s">
        <v>1585</v>
      </c>
      <c r="AM130" t="str">
        <f t="shared" si="3"/>
        <v>083_tag_counts</v>
      </c>
      <c r="AN130" t="s">
        <v>1742</v>
      </c>
      <c r="AO130" t="s">
        <v>2684</v>
      </c>
      <c r="AP130" t="s">
        <v>2689</v>
      </c>
      <c r="AQ130" t="s">
        <v>2680</v>
      </c>
      <c r="AR130" t="str">
        <f t="shared" si="4"/>
        <v>083_mapping</v>
      </c>
      <c r="AS130" t="s">
        <v>2681</v>
      </c>
    </row>
    <row r="131" spans="1:45">
      <c r="A131">
        <v>1620</v>
      </c>
      <c r="B131">
        <v>1620</v>
      </c>
      <c r="C131">
        <v>1006</v>
      </c>
      <c r="D131" t="s">
        <v>1741</v>
      </c>
      <c r="E131">
        <v>25</v>
      </c>
      <c r="F131" t="s">
        <v>1279</v>
      </c>
      <c r="G131">
        <v>291</v>
      </c>
      <c r="H131" t="s">
        <v>1361</v>
      </c>
      <c r="I131" t="s">
        <v>1035</v>
      </c>
      <c r="J131">
        <v>-1</v>
      </c>
      <c r="K131" t="s">
        <v>1186</v>
      </c>
      <c r="L131">
        <v>1</v>
      </c>
      <c r="M131" t="s">
        <v>1700</v>
      </c>
      <c r="N131">
        <v>27</v>
      </c>
      <c r="O131" t="s">
        <v>1740</v>
      </c>
      <c r="P131" s="18">
        <v>35064.875</v>
      </c>
      <c r="Q131" t="s">
        <v>1035</v>
      </c>
      <c r="R131" t="s">
        <v>1558</v>
      </c>
      <c r="S131">
        <v>40</v>
      </c>
      <c r="T131" t="s">
        <v>1481</v>
      </c>
      <c r="U131" t="s">
        <v>1557</v>
      </c>
      <c r="V131" t="s">
        <v>1182</v>
      </c>
      <c r="W131" t="s">
        <v>1556</v>
      </c>
      <c r="X131" t="s">
        <v>1556</v>
      </c>
      <c r="Y131" s="19" t="s">
        <v>2065</v>
      </c>
      <c r="Z131" t="s">
        <v>970</v>
      </c>
      <c r="AA131">
        <v>115</v>
      </c>
      <c r="AB131" t="s">
        <v>1341</v>
      </c>
      <c r="AC131">
        <v>1</v>
      </c>
      <c r="AD131" t="s">
        <v>1068</v>
      </c>
      <c r="AE131">
        <v>25</v>
      </c>
      <c r="AF131" t="s">
        <v>1504</v>
      </c>
      <c r="AG131">
        <v>104</v>
      </c>
      <c r="AH131" t="s">
        <v>1691</v>
      </c>
      <c r="AI131" t="s">
        <v>1555</v>
      </c>
      <c r="AJ131" t="s">
        <v>1555</v>
      </c>
      <c r="AK131" t="s">
        <v>1502</v>
      </c>
      <c r="AL131" t="s">
        <v>1585</v>
      </c>
      <c r="AM131" t="str">
        <f t="shared" ref="AM131:AM194" si="5">CONCATENATE(LOWER(SUBSTITUTE(SUBSTITUTE(SUBSTITUTE(AI131,"-AA",""),"-BA",""),"-CA","")),"_tag_counts")</f>
        <v>083_tag_counts</v>
      </c>
      <c r="AN131" t="s">
        <v>1391</v>
      </c>
      <c r="AO131" t="s">
        <v>2684</v>
      </c>
      <c r="AP131" t="s">
        <v>2689</v>
      </c>
      <c r="AQ131" t="s">
        <v>2680</v>
      </c>
      <c r="AR131" t="str">
        <f t="shared" si="4"/>
        <v>083_mapping</v>
      </c>
      <c r="AS131" t="s">
        <v>2681</v>
      </c>
    </row>
    <row r="132" spans="1:45">
      <c r="A132">
        <v>1857</v>
      </c>
      <c r="B132">
        <v>1857</v>
      </c>
      <c r="C132">
        <v>1032</v>
      </c>
      <c r="D132" t="s">
        <v>1980</v>
      </c>
      <c r="E132">
        <v>106</v>
      </c>
      <c r="F132" t="s">
        <v>1274</v>
      </c>
      <c r="G132">
        <v>-1</v>
      </c>
      <c r="H132">
        <v>-1</v>
      </c>
      <c r="I132">
        <v>-1</v>
      </c>
      <c r="J132">
        <v>15</v>
      </c>
      <c r="K132" t="s">
        <v>1979</v>
      </c>
      <c r="L132">
        <v>4</v>
      </c>
      <c r="M132" t="s">
        <v>1491</v>
      </c>
      <c r="N132">
        <v>52</v>
      </c>
      <c r="O132" t="s">
        <v>2104</v>
      </c>
      <c r="P132" s="18">
        <v>35065.5</v>
      </c>
      <c r="Q132" t="s">
        <v>1035</v>
      </c>
      <c r="R132" t="s">
        <v>1541</v>
      </c>
      <c r="S132">
        <v>49</v>
      </c>
      <c r="T132" t="s">
        <v>1270</v>
      </c>
      <c r="U132" t="s">
        <v>1544</v>
      </c>
      <c r="V132" t="s">
        <v>1182</v>
      </c>
      <c r="W132" t="s">
        <v>1543</v>
      </c>
      <c r="X132" t="s">
        <v>1543</v>
      </c>
      <c r="Y132" s="19" t="s">
        <v>2195</v>
      </c>
      <c r="Z132" t="s">
        <v>970</v>
      </c>
      <c r="AA132">
        <v>101</v>
      </c>
      <c r="AB132" t="s">
        <v>1188</v>
      </c>
      <c r="AC132">
        <v>1</v>
      </c>
      <c r="AD132" t="s">
        <v>1068</v>
      </c>
      <c r="AE132">
        <v>25</v>
      </c>
      <c r="AF132" t="s">
        <v>1504</v>
      </c>
      <c r="AG132">
        <v>104</v>
      </c>
      <c r="AH132" t="s">
        <v>1691</v>
      </c>
      <c r="AI132" t="s">
        <v>1982</v>
      </c>
      <c r="AJ132" t="s">
        <v>1982</v>
      </c>
      <c r="AK132" t="s">
        <v>1502</v>
      </c>
      <c r="AL132" t="s">
        <v>1585</v>
      </c>
      <c r="AM132" t="str">
        <f t="shared" si="5"/>
        <v>092_tag_counts</v>
      </c>
      <c r="AN132" t="s">
        <v>1545</v>
      </c>
      <c r="AO132" t="s">
        <v>2684</v>
      </c>
      <c r="AP132" t="s">
        <v>2689</v>
      </c>
      <c r="AQ132" t="s">
        <v>2680</v>
      </c>
      <c r="AR132" t="str">
        <f t="shared" si="4"/>
        <v>092_mapping</v>
      </c>
      <c r="AS132" t="s">
        <v>2681</v>
      </c>
    </row>
    <row r="133" spans="1:45">
      <c r="A133">
        <v>1857</v>
      </c>
      <c r="B133">
        <v>1857</v>
      </c>
      <c r="C133">
        <v>1032</v>
      </c>
      <c r="D133" t="s">
        <v>1980</v>
      </c>
      <c r="E133">
        <v>106</v>
      </c>
      <c r="F133" t="s">
        <v>1274</v>
      </c>
      <c r="G133">
        <v>-1</v>
      </c>
      <c r="H133">
        <v>-1</v>
      </c>
      <c r="I133">
        <v>-1</v>
      </c>
      <c r="J133">
        <v>15</v>
      </c>
      <c r="K133" t="s">
        <v>1979</v>
      </c>
      <c r="L133">
        <v>4</v>
      </c>
      <c r="M133" t="s">
        <v>1491</v>
      </c>
      <c r="N133">
        <v>52</v>
      </c>
      <c r="O133" t="s">
        <v>2104</v>
      </c>
      <c r="P133" s="18">
        <v>35065.5</v>
      </c>
      <c r="Q133" t="s">
        <v>1035</v>
      </c>
      <c r="R133" t="s">
        <v>1541</v>
      </c>
      <c r="S133">
        <v>49</v>
      </c>
      <c r="T133" t="s">
        <v>1270</v>
      </c>
      <c r="U133" t="s">
        <v>1544</v>
      </c>
      <c r="V133" t="s">
        <v>1182</v>
      </c>
      <c r="W133" t="s">
        <v>1543</v>
      </c>
      <c r="X133" t="s">
        <v>1543</v>
      </c>
      <c r="Y133" s="19" t="s">
        <v>2195</v>
      </c>
      <c r="Z133" t="s">
        <v>970</v>
      </c>
      <c r="AA133">
        <v>109</v>
      </c>
      <c r="AB133" t="s">
        <v>1426</v>
      </c>
      <c r="AC133">
        <v>1</v>
      </c>
      <c r="AD133" t="s">
        <v>1068</v>
      </c>
      <c r="AE133">
        <v>25</v>
      </c>
      <c r="AF133" t="s">
        <v>1504</v>
      </c>
      <c r="AG133">
        <v>104</v>
      </c>
      <c r="AH133" t="s">
        <v>1691</v>
      </c>
      <c r="AI133" t="s">
        <v>1982</v>
      </c>
      <c r="AJ133" t="s">
        <v>1982</v>
      </c>
      <c r="AK133" t="s">
        <v>1502</v>
      </c>
      <c r="AL133" t="s">
        <v>1585</v>
      </c>
      <c r="AM133" t="str">
        <f t="shared" si="5"/>
        <v>092_tag_counts</v>
      </c>
      <c r="AN133" t="s">
        <v>1035</v>
      </c>
      <c r="AO133" t="s">
        <v>2684</v>
      </c>
      <c r="AP133" t="s">
        <v>2689</v>
      </c>
      <c r="AQ133" t="s">
        <v>2680</v>
      </c>
      <c r="AR133" t="str">
        <f t="shared" si="4"/>
        <v>092_mapping</v>
      </c>
      <c r="AS133" t="s">
        <v>2681</v>
      </c>
    </row>
    <row r="134" spans="1:45">
      <c r="A134">
        <v>1857</v>
      </c>
      <c r="B134">
        <v>1857</v>
      </c>
      <c r="C134">
        <v>1032</v>
      </c>
      <c r="D134" t="s">
        <v>1980</v>
      </c>
      <c r="E134">
        <v>106</v>
      </c>
      <c r="F134" t="s">
        <v>1274</v>
      </c>
      <c r="G134">
        <v>-1</v>
      </c>
      <c r="H134">
        <v>-1</v>
      </c>
      <c r="I134">
        <v>-1</v>
      </c>
      <c r="J134">
        <v>15</v>
      </c>
      <c r="K134" t="s">
        <v>1979</v>
      </c>
      <c r="L134">
        <v>4</v>
      </c>
      <c r="M134" t="s">
        <v>1491</v>
      </c>
      <c r="N134">
        <v>52</v>
      </c>
      <c r="O134" t="s">
        <v>2104</v>
      </c>
      <c r="P134" s="18">
        <v>35065.5</v>
      </c>
      <c r="Q134" t="s">
        <v>1035</v>
      </c>
      <c r="R134" t="s">
        <v>1541</v>
      </c>
      <c r="S134">
        <v>49</v>
      </c>
      <c r="T134" t="s">
        <v>1270</v>
      </c>
      <c r="U134" t="s">
        <v>1544</v>
      </c>
      <c r="V134" t="s">
        <v>1182</v>
      </c>
      <c r="W134" t="s">
        <v>1543</v>
      </c>
      <c r="X134" t="s">
        <v>1543</v>
      </c>
      <c r="Y134" s="19" t="s">
        <v>2195</v>
      </c>
      <c r="Z134" t="s">
        <v>970</v>
      </c>
      <c r="AA134">
        <v>101</v>
      </c>
      <c r="AB134" t="s">
        <v>1188</v>
      </c>
      <c r="AC134">
        <v>1</v>
      </c>
      <c r="AD134" t="s">
        <v>1068</v>
      </c>
      <c r="AE134">
        <v>25</v>
      </c>
      <c r="AF134" t="s">
        <v>1504</v>
      </c>
      <c r="AG134">
        <v>104</v>
      </c>
      <c r="AH134" t="s">
        <v>1691</v>
      </c>
      <c r="AI134" t="s">
        <v>1973</v>
      </c>
      <c r="AJ134" t="s">
        <v>1973</v>
      </c>
      <c r="AK134" t="s">
        <v>1502</v>
      </c>
      <c r="AL134" t="s">
        <v>1585</v>
      </c>
      <c r="AM134" t="str">
        <f t="shared" si="5"/>
        <v>101_tag_counts</v>
      </c>
      <c r="AN134" t="s">
        <v>1035</v>
      </c>
      <c r="AO134" t="s">
        <v>2684</v>
      </c>
      <c r="AP134" t="s">
        <v>2689</v>
      </c>
      <c r="AQ134" t="s">
        <v>2680</v>
      </c>
      <c r="AR134" t="str">
        <f t="shared" si="4"/>
        <v>101_mapping</v>
      </c>
      <c r="AS134" t="s">
        <v>2681</v>
      </c>
    </row>
    <row r="135" spans="1:45">
      <c r="A135">
        <v>1857</v>
      </c>
      <c r="B135">
        <v>1857</v>
      </c>
      <c r="C135">
        <v>1032</v>
      </c>
      <c r="D135" t="s">
        <v>1980</v>
      </c>
      <c r="E135">
        <v>106</v>
      </c>
      <c r="F135" t="s">
        <v>1274</v>
      </c>
      <c r="G135">
        <v>-1</v>
      </c>
      <c r="H135">
        <v>-1</v>
      </c>
      <c r="I135">
        <v>-1</v>
      </c>
      <c r="J135">
        <v>15</v>
      </c>
      <c r="K135" t="s">
        <v>1979</v>
      </c>
      <c r="L135">
        <v>4</v>
      </c>
      <c r="M135" t="s">
        <v>1491</v>
      </c>
      <c r="N135">
        <v>52</v>
      </c>
      <c r="O135" t="s">
        <v>2104</v>
      </c>
      <c r="P135" s="18">
        <v>35065.5</v>
      </c>
      <c r="Q135" t="s">
        <v>1035</v>
      </c>
      <c r="R135" t="s">
        <v>1541</v>
      </c>
      <c r="S135">
        <v>49</v>
      </c>
      <c r="T135" t="s">
        <v>1270</v>
      </c>
      <c r="U135" t="s">
        <v>1544</v>
      </c>
      <c r="V135" t="s">
        <v>1182</v>
      </c>
      <c r="W135" t="s">
        <v>1543</v>
      </c>
      <c r="X135" t="s">
        <v>1543</v>
      </c>
      <c r="Y135" s="19" t="s">
        <v>2195</v>
      </c>
      <c r="Z135" t="s">
        <v>970</v>
      </c>
      <c r="AA135">
        <v>109</v>
      </c>
      <c r="AB135" t="s">
        <v>1426</v>
      </c>
      <c r="AC135">
        <v>1</v>
      </c>
      <c r="AD135" t="s">
        <v>1068</v>
      </c>
      <c r="AE135">
        <v>25</v>
      </c>
      <c r="AF135" t="s">
        <v>1504</v>
      </c>
      <c r="AG135">
        <v>104</v>
      </c>
      <c r="AH135" t="s">
        <v>1691</v>
      </c>
      <c r="AI135" t="s">
        <v>1973</v>
      </c>
      <c r="AJ135" t="s">
        <v>1973</v>
      </c>
      <c r="AK135" t="s">
        <v>1502</v>
      </c>
      <c r="AL135" t="s">
        <v>1585</v>
      </c>
      <c r="AM135" t="str">
        <f t="shared" si="5"/>
        <v>101_tag_counts</v>
      </c>
      <c r="AN135" t="s">
        <v>1035</v>
      </c>
      <c r="AO135" t="s">
        <v>2684</v>
      </c>
      <c r="AP135" t="s">
        <v>2689</v>
      </c>
      <c r="AQ135" t="s">
        <v>2680</v>
      </c>
      <c r="AR135" t="str">
        <f t="shared" si="4"/>
        <v>101_mapping</v>
      </c>
      <c r="AS135" t="s">
        <v>2681</v>
      </c>
    </row>
    <row r="136" spans="1:45">
      <c r="A136">
        <v>1858</v>
      </c>
      <c r="B136">
        <v>1858</v>
      </c>
      <c r="C136">
        <v>1032</v>
      </c>
      <c r="D136" t="s">
        <v>1980</v>
      </c>
      <c r="E136">
        <v>106</v>
      </c>
      <c r="F136" t="s">
        <v>1274</v>
      </c>
      <c r="G136">
        <v>-1</v>
      </c>
      <c r="H136">
        <v>-1</v>
      </c>
      <c r="I136">
        <v>-1</v>
      </c>
      <c r="J136">
        <v>15</v>
      </c>
      <c r="K136" t="s">
        <v>1979</v>
      </c>
      <c r="L136">
        <v>4</v>
      </c>
      <c r="M136" t="s">
        <v>1491</v>
      </c>
      <c r="N136">
        <v>53</v>
      </c>
      <c r="O136" t="s">
        <v>1978</v>
      </c>
      <c r="P136" s="18">
        <v>35066</v>
      </c>
      <c r="Q136" t="s">
        <v>1035</v>
      </c>
      <c r="R136" t="s">
        <v>1541</v>
      </c>
      <c r="S136">
        <v>49</v>
      </c>
      <c r="T136" t="s">
        <v>1270</v>
      </c>
      <c r="U136" t="s">
        <v>1540</v>
      </c>
      <c r="V136" t="s">
        <v>1182</v>
      </c>
      <c r="W136" t="s">
        <v>1539</v>
      </c>
      <c r="X136" t="s">
        <v>1539</v>
      </c>
      <c r="Y136" s="19" t="s">
        <v>2196</v>
      </c>
      <c r="Z136" t="s">
        <v>970</v>
      </c>
      <c r="AA136">
        <v>104</v>
      </c>
      <c r="AB136" t="s">
        <v>1189</v>
      </c>
      <c r="AC136">
        <v>1</v>
      </c>
      <c r="AD136" t="s">
        <v>1068</v>
      </c>
      <c r="AE136">
        <v>25</v>
      </c>
      <c r="AF136" t="s">
        <v>1504</v>
      </c>
      <c r="AG136">
        <v>104</v>
      </c>
      <c r="AH136" t="s">
        <v>1691</v>
      </c>
      <c r="AI136" t="s">
        <v>1982</v>
      </c>
      <c r="AJ136" t="s">
        <v>1982</v>
      </c>
      <c r="AK136" t="s">
        <v>1502</v>
      </c>
      <c r="AL136" t="s">
        <v>1585</v>
      </c>
      <c r="AM136" t="str">
        <f t="shared" si="5"/>
        <v>092_tag_counts</v>
      </c>
      <c r="AN136" t="s">
        <v>1542</v>
      </c>
      <c r="AO136" t="s">
        <v>2684</v>
      </c>
      <c r="AP136" t="s">
        <v>2689</v>
      </c>
      <c r="AQ136" t="s">
        <v>2680</v>
      </c>
      <c r="AR136" t="str">
        <f t="shared" si="4"/>
        <v>092_mapping</v>
      </c>
      <c r="AS136" t="s">
        <v>2681</v>
      </c>
    </row>
    <row r="137" spans="1:45">
      <c r="A137">
        <v>1858</v>
      </c>
      <c r="B137">
        <v>1858</v>
      </c>
      <c r="C137">
        <v>1032</v>
      </c>
      <c r="D137" t="s">
        <v>1980</v>
      </c>
      <c r="E137">
        <v>106</v>
      </c>
      <c r="F137" t="s">
        <v>1274</v>
      </c>
      <c r="G137">
        <v>-1</v>
      </c>
      <c r="H137">
        <v>-1</v>
      </c>
      <c r="I137">
        <v>-1</v>
      </c>
      <c r="J137">
        <v>15</v>
      </c>
      <c r="K137" t="s">
        <v>1979</v>
      </c>
      <c r="L137">
        <v>4</v>
      </c>
      <c r="M137" t="s">
        <v>1491</v>
      </c>
      <c r="N137">
        <v>53</v>
      </c>
      <c r="O137" t="s">
        <v>1978</v>
      </c>
      <c r="P137" s="18">
        <v>35066</v>
      </c>
      <c r="Q137" t="s">
        <v>1035</v>
      </c>
      <c r="R137" t="s">
        <v>1541</v>
      </c>
      <c r="S137">
        <v>49</v>
      </c>
      <c r="T137" t="s">
        <v>1270</v>
      </c>
      <c r="U137" t="s">
        <v>1540</v>
      </c>
      <c r="V137" t="s">
        <v>1182</v>
      </c>
      <c r="W137" t="s">
        <v>1539</v>
      </c>
      <c r="X137" t="s">
        <v>1539</v>
      </c>
      <c r="Y137" s="19" t="s">
        <v>2196</v>
      </c>
      <c r="Z137" t="s">
        <v>970</v>
      </c>
      <c r="AA137">
        <v>110</v>
      </c>
      <c r="AB137" t="s">
        <v>1350</v>
      </c>
      <c r="AC137">
        <v>1</v>
      </c>
      <c r="AD137" t="s">
        <v>1068</v>
      </c>
      <c r="AE137">
        <v>25</v>
      </c>
      <c r="AF137" t="s">
        <v>1504</v>
      </c>
      <c r="AG137">
        <v>104</v>
      </c>
      <c r="AH137" t="s">
        <v>1691</v>
      </c>
      <c r="AI137" t="s">
        <v>1982</v>
      </c>
      <c r="AJ137" t="s">
        <v>1982</v>
      </c>
      <c r="AK137" t="s">
        <v>1502</v>
      </c>
      <c r="AL137" t="s">
        <v>1585</v>
      </c>
      <c r="AM137" t="str">
        <f t="shared" si="5"/>
        <v>092_tag_counts</v>
      </c>
      <c r="AN137" t="s">
        <v>1035</v>
      </c>
      <c r="AO137" t="s">
        <v>2684</v>
      </c>
      <c r="AP137" t="s">
        <v>2689</v>
      </c>
      <c r="AQ137" t="s">
        <v>2680</v>
      </c>
      <c r="AR137" t="str">
        <f t="shared" si="4"/>
        <v>092_mapping</v>
      </c>
      <c r="AS137" t="s">
        <v>2681</v>
      </c>
    </row>
    <row r="138" spans="1:45">
      <c r="A138">
        <v>1858</v>
      </c>
      <c r="B138">
        <v>1858</v>
      </c>
      <c r="C138">
        <v>1032</v>
      </c>
      <c r="D138" t="s">
        <v>1980</v>
      </c>
      <c r="E138">
        <v>106</v>
      </c>
      <c r="F138" t="s">
        <v>1274</v>
      </c>
      <c r="G138">
        <v>-1</v>
      </c>
      <c r="H138">
        <v>-1</v>
      </c>
      <c r="I138">
        <v>-1</v>
      </c>
      <c r="J138">
        <v>15</v>
      </c>
      <c r="K138" t="s">
        <v>1979</v>
      </c>
      <c r="L138">
        <v>4</v>
      </c>
      <c r="M138" t="s">
        <v>1491</v>
      </c>
      <c r="N138">
        <v>53</v>
      </c>
      <c r="O138" t="s">
        <v>1978</v>
      </c>
      <c r="P138" s="18">
        <v>35066</v>
      </c>
      <c r="Q138" t="s">
        <v>1035</v>
      </c>
      <c r="R138" t="s">
        <v>1541</v>
      </c>
      <c r="S138">
        <v>49</v>
      </c>
      <c r="T138" t="s">
        <v>1270</v>
      </c>
      <c r="U138" t="s">
        <v>1540</v>
      </c>
      <c r="V138" t="s">
        <v>1182</v>
      </c>
      <c r="W138" t="s">
        <v>1539</v>
      </c>
      <c r="X138" t="s">
        <v>1539</v>
      </c>
      <c r="Y138" s="19" t="s">
        <v>2196</v>
      </c>
      <c r="Z138" t="s">
        <v>970</v>
      </c>
      <c r="AA138">
        <v>104</v>
      </c>
      <c r="AB138" t="s">
        <v>1189</v>
      </c>
      <c r="AC138">
        <v>1</v>
      </c>
      <c r="AD138" t="s">
        <v>1068</v>
      </c>
      <c r="AE138">
        <v>25</v>
      </c>
      <c r="AF138" t="s">
        <v>1504</v>
      </c>
      <c r="AG138">
        <v>104</v>
      </c>
      <c r="AH138" t="s">
        <v>1691</v>
      </c>
      <c r="AI138" t="s">
        <v>1973</v>
      </c>
      <c r="AJ138" t="s">
        <v>1973</v>
      </c>
      <c r="AK138" t="s">
        <v>1502</v>
      </c>
      <c r="AL138" t="s">
        <v>1585</v>
      </c>
      <c r="AM138" t="str">
        <f t="shared" si="5"/>
        <v>101_tag_counts</v>
      </c>
      <c r="AN138" t="s">
        <v>1035</v>
      </c>
      <c r="AO138" t="s">
        <v>2684</v>
      </c>
      <c r="AP138" t="s">
        <v>2689</v>
      </c>
      <c r="AQ138" t="s">
        <v>2680</v>
      </c>
      <c r="AR138" t="str">
        <f t="shared" si="4"/>
        <v>101_mapping</v>
      </c>
      <c r="AS138" t="s">
        <v>2681</v>
      </c>
    </row>
    <row r="139" spans="1:45">
      <c r="A139">
        <v>1858</v>
      </c>
      <c r="B139">
        <v>1858</v>
      </c>
      <c r="C139">
        <v>1032</v>
      </c>
      <c r="D139" t="s">
        <v>1980</v>
      </c>
      <c r="E139">
        <v>106</v>
      </c>
      <c r="F139" t="s">
        <v>1274</v>
      </c>
      <c r="G139">
        <v>-1</v>
      </c>
      <c r="H139">
        <v>-1</v>
      </c>
      <c r="I139">
        <v>-1</v>
      </c>
      <c r="J139">
        <v>15</v>
      </c>
      <c r="K139" t="s">
        <v>1979</v>
      </c>
      <c r="L139">
        <v>4</v>
      </c>
      <c r="M139" t="s">
        <v>1491</v>
      </c>
      <c r="N139">
        <v>53</v>
      </c>
      <c r="O139" t="s">
        <v>1978</v>
      </c>
      <c r="P139" s="18">
        <v>35066</v>
      </c>
      <c r="Q139" t="s">
        <v>1035</v>
      </c>
      <c r="R139" t="s">
        <v>1541</v>
      </c>
      <c r="S139">
        <v>49</v>
      </c>
      <c r="T139" t="s">
        <v>1270</v>
      </c>
      <c r="U139" t="s">
        <v>1540</v>
      </c>
      <c r="V139" t="s">
        <v>1182</v>
      </c>
      <c r="W139" t="s">
        <v>1539</v>
      </c>
      <c r="X139" t="s">
        <v>1539</v>
      </c>
      <c r="Y139" s="19" t="s">
        <v>2196</v>
      </c>
      <c r="Z139" t="s">
        <v>970</v>
      </c>
      <c r="AA139">
        <v>110</v>
      </c>
      <c r="AB139" t="s">
        <v>1350</v>
      </c>
      <c r="AC139">
        <v>1</v>
      </c>
      <c r="AD139" t="s">
        <v>1068</v>
      </c>
      <c r="AE139">
        <v>25</v>
      </c>
      <c r="AF139" t="s">
        <v>1504</v>
      </c>
      <c r="AG139">
        <v>104</v>
      </c>
      <c r="AH139" t="s">
        <v>1691</v>
      </c>
      <c r="AI139" t="s">
        <v>1973</v>
      </c>
      <c r="AJ139" t="s">
        <v>1973</v>
      </c>
      <c r="AK139" t="s">
        <v>1502</v>
      </c>
      <c r="AL139" t="s">
        <v>1585</v>
      </c>
      <c r="AM139" t="str">
        <f t="shared" si="5"/>
        <v>101_tag_counts</v>
      </c>
      <c r="AN139" t="s">
        <v>1035</v>
      </c>
      <c r="AO139" t="s">
        <v>2684</v>
      </c>
      <c r="AP139" t="s">
        <v>2689</v>
      </c>
      <c r="AQ139" t="s">
        <v>2680</v>
      </c>
      <c r="AR139" t="str">
        <f t="shared" si="4"/>
        <v>101_mapping</v>
      </c>
      <c r="AS139" t="s">
        <v>2681</v>
      </c>
    </row>
    <row r="140" spans="1:45">
      <c r="A140">
        <v>1859</v>
      </c>
      <c r="B140">
        <v>1859</v>
      </c>
      <c r="C140">
        <v>1032</v>
      </c>
      <c r="D140" t="s">
        <v>1980</v>
      </c>
      <c r="E140">
        <v>106</v>
      </c>
      <c r="F140" t="s">
        <v>1274</v>
      </c>
      <c r="G140">
        <v>-1</v>
      </c>
      <c r="H140">
        <v>-1</v>
      </c>
      <c r="I140">
        <v>-1</v>
      </c>
      <c r="J140">
        <v>15</v>
      </c>
      <c r="K140" t="s">
        <v>1979</v>
      </c>
      <c r="L140">
        <v>4</v>
      </c>
      <c r="M140" t="s">
        <v>1491</v>
      </c>
      <c r="N140">
        <v>52</v>
      </c>
      <c r="O140" t="s">
        <v>2104</v>
      </c>
      <c r="P140" s="18">
        <v>35065.5</v>
      </c>
      <c r="Q140" t="s">
        <v>1035</v>
      </c>
      <c r="R140" t="s">
        <v>1380</v>
      </c>
      <c r="S140">
        <v>49</v>
      </c>
      <c r="T140" t="s">
        <v>1270</v>
      </c>
      <c r="U140" t="s">
        <v>1537</v>
      </c>
      <c r="V140" t="s">
        <v>1182</v>
      </c>
      <c r="W140" t="s">
        <v>1536</v>
      </c>
      <c r="X140" t="s">
        <v>1536</v>
      </c>
      <c r="Y140" s="19" t="s">
        <v>1940</v>
      </c>
      <c r="Z140" t="s">
        <v>970</v>
      </c>
      <c r="AA140">
        <v>105</v>
      </c>
      <c r="AB140" t="s">
        <v>1282</v>
      </c>
      <c r="AC140">
        <v>1</v>
      </c>
      <c r="AD140" t="s">
        <v>1068</v>
      </c>
      <c r="AE140">
        <v>25</v>
      </c>
      <c r="AF140" t="s">
        <v>1504</v>
      </c>
      <c r="AG140">
        <v>104</v>
      </c>
      <c r="AH140" t="s">
        <v>1691</v>
      </c>
      <c r="AI140" t="s">
        <v>1982</v>
      </c>
      <c r="AJ140" t="s">
        <v>1982</v>
      </c>
      <c r="AK140" t="s">
        <v>1502</v>
      </c>
      <c r="AL140" t="s">
        <v>1585</v>
      </c>
      <c r="AM140" t="str">
        <f t="shared" si="5"/>
        <v>092_tag_counts</v>
      </c>
      <c r="AN140" t="s">
        <v>1538</v>
      </c>
      <c r="AO140" t="s">
        <v>2684</v>
      </c>
      <c r="AP140" t="s">
        <v>2689</v>
      </c>
      <c r="AQ140" t="s">
        <v>2680</v>
      </c>
      <c r="AR140" t="str">
        <f t="shared" si="4"/>
        <v>092_mapping</v>
      </c>
      <c r="AS140" t="s">
        <v>2681</v>
      </c>
    </row>
    <row r="141" spans="1:45">
      <c r="A141">
        <v>1859</v>
      </c>
      <c r="B141">
        <v>1859</v>
      </c>
      <c r="C141">
        <v>1032</v>
      </c>
      <c r="D141" t="s">
        <v>1980</v>
      </c>
      <c r="E141">
        <v>106</v>
      </c>
      <c r="F141" t="s">
        <v>1274</v>
      </c>
      <c r="G141">
        <v>-1</v>
      </c>
      <c r="H141">
        <v>-1</v>
      </c>
      <c r="I141">
        <v>-1</v>
      </c>
      <c r="J141">
        <v>15</v>
      </c>
      <c r="K141" t="s">
        <v>1979</v>
      </c>
      <c r="L141">
        <v>4</v>
      </c>
      <c r="M141" t="s">
        <v>1491</v>
      </c>
      <c r="N141">
        <v>52</v>
      </c>
      <c r="O141" t="s">
        <v>2104</v>
      </c>
      <c r="P141" s="18">
        <v>35065.5</v>
      </c>
      <c r="Q141" t="s">
        <v>1035</v>
      </c>
      <c r="R141" t="s">
        <v>1380</v>
      </c>
      <c r="S141">
        <v>49</v>
      </c>
      <c r="T141" t="s">
        <v>1270</v>
      </c>
      <c r="U141" t="s">
        <v>1537</v>
      </c>
      <c r="V141" t="s">
        <v>1182</v>
      </c>
      <c r="W141" t="s">
        <v>1536</v>
      </c>
      <c r="X141" t="s">
        <v>1536</v>
      </c>
      <c r="Y141" s="19" t="s">
        <v>1940</v>
      </c>
      <c r="Z141" t="s">
        <v>970</v>
      </c>
      <c r="AA141">
        <v>105</v>
      </c>
      <c r="AB141" t="s">
        <v>1282</v>
      </c>
      <c r="AC141">
        <v>1</v>
      </c>
      <c r="AD141" t="s">
        <v>1068</v>
      </c>
      <c r="AE141">
        <v>25</v>
      </c>
      <c r="AF141" t="s">
        <v>1504</v>
      </c>
      <c r="AG141">
        <v>104</v>
      </c>
      <c r="AH141" t="s">
        <v>1691</v>
      </c>
      <c r="AI141" t="s">
        <v>1973</v>
      </c>
      <c r="AJ141" t="s">
        <v>1973</v>
      </c>
      <c r="AK141" t="s">
        <v>1502</v>
      </c>
      <c r="AL141" t="s">
        <v>1585</v>
      </c>
      <c r="AM141" t="str">
        <f t="shared" si="5"/>
        <v>101_tag_counts</v>
      </c>
      <c r="AN141" t="s">
        <v>1035</v>
      </c>
      <c r="AO141" t="s">
        <v>2684</v>
      </c>
      <c r="AP141" t="s">
        <v>2689</v>
      </c>
      <c r="AQ141" t="s">
        <v>2680</v>
      </c>
      <c r="AR141" t="str">
        <f t="shared" si="4"/>
        <v>101_mapping</v>
      </c>
      <c r="AS141" t="s">
        <v>2681</v>
      </c>
    </row>
    <row r="142" spans="1:45">
      <c r="A142">
        <v>1860</v>
      </c>
      <c r="B142">
        <v>1860</v>
      </c>
      <c r="C142">
        <v>1032</v>
      </c>
      <c r="D142" t="s">
        <v>1980</v>
      </c>
      <c r="E142">
        <v>106</v>
      </c>
      <c r="F142" t="s">
        <v>1274</v>
      </c>
      <c r="G142">
        <v>-1</v>
      </c>
      <c r="H142">
        <v>-1</v>
      </c>
      <c r="I142">
        <v>-1</v>
      </c>
      <c r="J142">
        <v>15</v>
      </c>
      <c r="K142" t="s">
        <v>1979</v>
      </c>
      <c r="L142">
        <v>4</v>
      </c>
      <c r="M142" t="s">
        <v>1491</v>
      </c>
      <c r="N142">
        <v>53</v>
      </c>
      <c r="O142" t="s">
        <v>1978</v>
      </c>
      <c r="P142" s="18">
        <v>35066</v>
      </c>
      <c r="Q142" t="s">
        <v>1035</v>
      </c>
      <c r="R142" t="s">
        <v>1380</v>
      </c>
      <c r="S142">
        <v>49</v>
      </c>
      <c r="T142" t="s">
        <v>1270</v>
      </c>
      <c r="U142" t="s">
        <v>1379</v>
      </c>
      <c r="V142" t="s">
        <v>1182</v>
      </c>
      <c r="W142" t="s">
        <v>1378</v>
      </c>
      <c r="X142" t="s">
        <v>1378</v>
      </c>
      <c r="Y142" s="19" t="s">
        <v>1941</v>
      </c>
      <c r="Z142" t="s">
        <v>970</v>
      </c>
      <c r="AA142">
        <v>106</v>
      </c>
      <c r="AB142" t="s">
        <v>1135</v>
      </c>
      <c r="AC142">
        <v>1</v>
      </c>
      <c r="AD142" t="s">
        <v>1068</v>
      </c>
      <c r="AE142">
        <v>25</v>
      </c>
      <c r="AF142" t="s">
        <v>1504</v>
      </c>
      <c r="AG142">
        <v>104</v>
      </c>
      <c r="AH142" t="s">
        <v>1691</v>
      </c>
      <c r="AI142" t="s">
        <v>1982</v>
      </c>
      <c r="AJ142" t="s">
        <v>1982</v>
      </c>
      <c r="AK142" t="s">
        <v>1502</v>
      </c>
      <c r="AL142" t="s">
        <v>1585</v>
      </c>
      <c r="AM142" t="str">
        <f t="shared" si="5"/>
        <v>092_tag_counts</v>
      </c>
      <c r="AN142" t="s">
        <v>1535</v>
      </c>
      <c r="AO142" t="s">
        <v>2684</v>
      </c>
      <c r="AP142" t="s">
        <v>2689</v>
      </c>
      <c r="AQ142" t="s">
        <v>2680</v>
      </c>
      <c r="AR142" t="str">
        <f t="shared" si="4"/>
        <v>092_mapping</v>
      </c>
      <c r="AS142" t="s">
        <v>2681</v>
      </c>
    </row>
    <row r="143" spans="1:45">
      <c r="A143">
        <v>1860</v>
      </c>
      <c r="B143">
        <v>1860</v>
      </c>
      <c r="C143">
        <v>1032</v>
      </c>
      <c r="D143" t="s">
        <v>1980</v>
      </c>
      <c r="E143">
        <v>106</v>
      </c>
      <c r="F143" t="s">
        <v>1274</v>
      </c>
      <c r="G143">
        <v>-1</v>
      </c>
      <c r="H143">
        <v>-1</v>
      </c>
      <c r="I143">
        <v>-1</v>
      </c>
      <c r="J143">
        <v>15</v>
      </c>
      <c r="K143" t="s">
        <v>1979</v>
      </c>
      <c r="L143">
        <v>4</v>
      </c>
      <c r="M143" t="s">
        <v>1491</v>
      </c>
      <c r="N143">
        <v>53</v>
      </c>
      <c r="O143" t="s">
        <v>1978</v>
      </c>
      <c r="P143" s="18">
        <v>35066</v>
      </c>
      <c r="Q143" t="s">
        <v>1035</v>
      </c>
      <c r="R143" t="s">
        <v>1380</v>
      </c>
      <c r="S143">
        <v>49</v>
      </c>
      <c r="T143" t="s">
        <v>1270</v>
      </c>
      <c r="U143" t="s">
        <v>1379</v>
      </c>
      <c r="V143" t="s">
        <v>1182</v>
      </c>
      <c r="W143" t="s">
        <v>1378</v>
      </c>
      <c r="X143" t="s">
        <v>1378</v>
      </c>
      <c r="Y143" s="19" t="s">
        <v>1941</v>
      </c>
      <c r="Z143" t="s">
        <v>970</v>
      </c>
      <c r="AA143">
        <v>106</v>
      </c>
      <c r="AB143" t="s">
        <v>1135</v>
      </c>
      <c r="AC143">
        <v>1</v>
      </c>
      <c r="AD143" t="s">
        <v>1068</v>
      </c>
      <c r="AE143">
        <v>25</v>
      </c>
      <c r="AF143" t="s">
        <v>1504</v>
      </c>
      <c r="AG143">
        <v>104</v>
      </c>
      <c r="AH143" t="s">
        <v>1691</v>
      </c>
      <c r="AI143" t="s">
        <v>1973</v>
      </c>
      <c r="AJ143" t="s">
        <v>1973</v>
      </c>
      <c r="AK143" t="s">
        <v>1502</v>
      </c>
      <c r="AL143" t="s">
        <v>1585</v>
      </c>
      <c r="AM143" t="str">
        <f t="shared" si="5"/>
        <v>101_tag_counts</v>
      </c>
      <c r="AN143" t="s">
        <v>1035</v>
      </c>
      <c r="AO143" t="s">
        <v>2684</v>
      </c>
      <c r="AP143" t="s">
        <v>2689</v>
      </c>
      <c r="AQ143" t="s">
        <v>2680</v>
      </c>
      <c r="AR143" t="str">
        <f t="shared" si="4"/>
        <v>101_mapping</v>
      </c>
      <c r="AS143" t="s">
        <v>2681</v>
      </c>
    </row>
    <row r="144" spans="1:45">
      <c r="A144">
        <v>1863</v>
      </c>
      <c r="B144">
        <v>1863</v>
      </c>
      <c r="C144">
        <v>1032</v>
      </c>
      <c r="D144" t="s">
        <v>1980</v>
      </c>
      <c r="E144">
        <v>106</v>
      </c>
      <c r="F144" t="s">
        <v>1274</v>
      </c>
      <c r="G144">
        <v>-1</v>
      </c>
      <c r="H144">
        <v>-1</v>
      </c>
      <c r="I144">
        <v>-1</v>
      </c>
      <c r="J144">
        <v>15</v>
      </c>
      <c r="K144" t="s">
        <v>1979</v>
      </c>
      <c r="L144">
        <v>4</v>
      </c>
      <c r="M144" t="s">
        <v>1491</v>
      </c>
      <c r="N144">
        <v>-1</v>
      </c>
      <c r="O144" t="s">
        <v>1433</v>
      </c>
      <c r="P144" t="s">
        <v>1035</v>
      </c>
      <c r="Q144" t="s">
        <v>1035</v>
      </c>
      <c r="R144" t="s">
        <v>1035</v>
      </c>
      <c r="S144">
        <v>48</v>
      </c>
      <c r="T144" t="s">
        <v>1994</v>
      </c>
      <c r="U144" t="s">
        <v>1713</v>
      </c>
      <c r="V144" t="s">
        <v>1182</v>
      </c>
      <c r="W144" t="s">
        <v>1712</v>
      </c>
      <c r="X144" t="s">
        <v>1712</v>
      </c>
      <c r="Y144" s="19" t="s">
        <v>1942</v>
      </c>
      <c r="Z144" t="s">
        <v>970</v>
      </c>
      <c r="AA144">
        <v>108</v>
      </c>
      <c r="AB144" t="s">
        <v>1427</v>
      </c>
      <c r="AC144">
        <v>1</v>
      </c>
      <c r="AD144" t="s">
        <v>1068</v>
      </c>
      <c r="AE144">
        <v>25</v>
      </c>
      <c r="AF144" t="s">
        <v>1504</v>
      </c>
      <c r="AG144">
        <v>104</v>
      </c>
      <c r="AH144" t="s">
        <v>1691</v>
      </c>
      <c r="AI144" t="s">
        <v>1982</v>
      </c>
      <c r="AJ144" t="s">
        <v>1982</v>
      </c>
      <c r="AK144" t="s">
        <v>1502</v>
      </c>
      <c r="AL144" t="s">
        <v>1585</v>
      </c>
      <c r="AM144" t="str">
        <f t="shared" si="5"/>
        <v>092_tag_counts</v>
      </c>
      <c r="AN144" t="s">
        <v>1714</v>
      </c>
      <c r="AO144" t="s">
        <v>2684</v>
      </c>
      <c r="AP144" t="s">
        <v>2689</v>
      </c>
      <c r="AQ144" t="s">
        <v>2680</v>
      </c>
      <c r="AR144" t="str">
        <f t="shared" si="4"/>
        <v>092_mapping</v>
      </c>
      <c r="AS144" t="s">
        <v>2681</v>
      </c>
    </row>
    <row r="145" spans="1:45">
      <c r="A145">
        <v>1863</v>
      </c>
      <c r="B145">
        <v>1863</v>
      </c>
      <c r="C145">
        <v>1032</v>
      </c>
      <c r="D145" t="s">
        <v>1980</v>
      </c>
      <c r="E145">
        <v>106</v>
      </c>
      <c r="F145" t="s">
        <v>1274</v>
      </c>
      <c r="G145">
        <v>-1</v>
      </c>
      <c r="H145">
        <v>-1</v>
      </c>
      <c r="I145">
        <v>-1</v>
      </c>
      <c r="J145">
        <v>15</v>
      </c>
      <c r="K145" t="s">
        <v>1979</v>
      </c>
      <c r="L145">
        <v>4</v>
      </c>
      <c r="M145" t="s">
        <v>1491</v>
      </c>
      <c r="N145">
        <v>-1</v>
      </c>
      <c r="O145" t="s">
        <v>1433</v>
      </c>
      <c r="P145" t="s">
        <v>1035</v>
      </c>
      <c r="Q145" t="s">
        <v>1035</v>
      </c>
      <c r="R145" t="s">
        <v>1035</v>
      </c>
      <c r="S145">
        <v>48</v>
      </c>
      <c r="T145" t="s">
        <v>1994</v>
      </c>
      <c r="U145" t="s">
        <v>1713</v>
      </c>
      <c r="V145" t="s">
        <v>1182</v>
      </c>
      <c r="W145" t="s">
        <v>1712</v>
      </c>
      <c r="X145" t="s">
        <v>1712</v>
      </c>
      <c r="Y145" s="19" t="s">
        <v>1942</v>
      </c>
      <c r="Z145" t="s">
        <v>970</v>
      </c>
      <c r="AA145">
        <v>108</v>
      </c>
      <c r="AB145" t="s">
        <v>1427</v>
      </c>
      <c r="AC145">
        <v>1</v>
      </c>
      <c r="AD145" t="s">
        <v>1068</v>
      </c>
      <c r="AE145">
        <v>25</v>
      </c>
      <c r="AF145" t="s">
        <v>1504</v>
      </c>
      <c r="AG145">
        <v>104</v>
      </c>
      <c r="AH145" t="s">
        <v>1691</v>
      </c>
      <c r="AI145" t="s">
        <v>1973</v>
      </c>
      <c r="AJ145" t="s">
        <v>1973</v>
      </c>
      <c r="AK145" t="s">
        <v>1502</v>
      </c>
      <c r="AL145" t="s">
        <v>1585</v>
      </c>
      <c r="AM145" t="str">
        <f t="shared" si="5"/>
        <v>101_tag_counts</v>
      </c>
      <c r="AN145" t="s">
        <v>1035</v>
      </c>
      <c r="AO145" t="s">
        <v>2684</v>
      </c>
      <c r="AP145" t="s">
        <v>2689</v>
      </c>
      <c r="AQ145" t="s">
        <v>2680</v>
      </c>
      <c r="AR145" t="str">
        <f t="shared" si="4"/>
        <v>101_mapping</v>
      </c>
      <c r="AS145" t="s">
        <v>2681</v>
      </c>
    </row>
    <row r="146" spans="1:45">
      <c r="A146">
        <v>1863</v>
      </c>
      <c r="B146">
        <v>1863</v>
      </c>
      <c r="C146">
        <v>1032</v>
      </c>
      <c r="D146" t="s">
        <v>1980</v>
      </c>
      <c r="E146">
        <v>106</v>
      </c>
      <c r="F146" t="s">
        <v>1274</v>
      </c>
      <c r="G146">
        <v>-1</v>
      </c>
      <c r="H146">
        <v>-1</v>
      </c>
      <c r="I146">
        <v>-1</v>
      </c>
      <c r="J146">
        <v>15</v>
      </c>
      <c r="K146" t="s">
        <v>1979</v>
      </c>
      <c r="L146">
        <v>4</v>
      </c>
      <c r="M146" t="s">
        <v>1491</v>
      </c>
      <c r="N146">
        <v>-1</v>
      </c>
      <c r="O146" t="s">
        <v>1433</v>
      </c>
      <c r="P146" t="s">
        <v>1035</v>
      </c>
      <c r="Q146" t="s">
        <v>1035</v>
      </c>
      <c r="R146" t="s">
        <v>1035</v>
      </c>
      <c r="S146">
        <v>48</v>
      </c>
      <c r="T146" t="s">
        <v>1994</v>
      </c>
      <c r="U146" t="s">
        <v>1713</v>
      </c>
      <c r="V146" t="s">
        <v>1182</v>
      </c>
      <c r="W146" t="s">
        <v>1712</v>
      </c>
      <c r="X146" t="s">
        <v>1712</v>
      </c>
      <c r="Y146" s="19" t="s">
        <v>1942</v>
      </c>
      <c r="Z146" t="s">
        <v>970</v>
      </c>
      <c r="AA146">
        <v>108</v>
      </c>
      <c r="AB146" t="s">
        <v>1427</v>
      </c>
      <c r="AC146">
        <v>1</v>
      </c>
      <c r="AD146" t="s">
        <v>1068</v>
      </c>
      <c r="AE146">
        <v>25</v>
      </c>
      <c r="AF146" t="s">
        <v>1504</v>
      </c>
      <c r="AG146">
        <v>105</v>
      </c>
      <c r="AH146" t="s">
        <v>1429</v>
      </c>
      <c r="AI146" t="s">
        <v>1991</v>
      </c>
      <c r="AJ146" t="s">
        <v>1991</v>
      </c>
      <c r="AK146" t="s">
        <v>1502</v>
      </c>
      <c r="AL146" t="s">
        <v>1585</v>
      </c>
      <c r="AM146" t="str">
        <f t="shared" si="5"/>
        <v>118_tag_counts</v>
      </c>
      <c r="AN146" t="s">
        <v>1035</v>
      </c>
      <c r="AO146" t="s">
        <v>2684</v>
      </c>
      <c r="AP146" t="s">
        <v>2689</v>
      </c>
      <c r="AQ146" t="s">
        <v>2680</v>
      </c>
      <c r="AR146" t="str">
        <f t="shared" si="4"/>
        <v>118_mapping</v>
      </c>
      <c r="AS146" t="s">
        <v>2681</v>
      </c>
    </row>
    <row r="147" spans="1:45">
      <c r="A147">
        <v>1864</v>
      </c>
      <c r="B147">
        <v>1864</v>
      </c>
      <c r="C147">
        <v>1032</v>
      </c>
      <c r="D147" t="s">
        <v>1980</v>
      </c>
      <c r="E147">
        <v>106</v>
      </c>
      <c r="F147" t="s">
        <v>1274</v>
      </c>
      <c r="G147">
        <v>-1</v>
      </c>
      <c r="H147">
        <v>-1</v>
      </c>
      <c r="I147">
        <v>-1</v>
      </c>
      <c r="J147">
        <v>15</v>
      </c>
      <c r="K147" t="s">
        <v>1979</v>
      </c>
      <c r="L147">
        <v>4</v>
      </c>
      <c r="M147" t="s">
        <v>1491</v>
      </c>
      <c r="N147">
        <v>54</v>
      </c>
      <c r="O147" t="s">
        <v>1710</v>
      </c>
      <c r="P147" s="18">
        <v>35064.25</v>
      </c>
      <c r="Q147" t="s">
        <v>1035</v>
      </c>
      <c r="R147" t="s">
        <v>1880</v>
      </c>
      <c r="S147">
        <v>48</v>
      </c>
      <c r="T147" t="s">
        <v>1994</v>
      </c>
      <c r="U147" t="s">
        <v>1709</v>
      </c>
      <c r="V147" t="s">
        <v>1182</v>
      </c>
      <c r="W147" t="s">
        <v>1708</v>
      </c>
      <c r="X147" t="s">
        <v>1708</v>
      </c>
      <c r="Y147" s="19" t="s">
        <v>1943</v>
      </c>
      <c r="Z147" t="s">
        <v>970</v>
      </c>
      <c r="AA147">
        <v>113</v>
      </c>
      <c r="AB147" t="s">
        <v>1867</v>
      </c>
      <c r="AC147">
        <v>1</v>
      </c>
      <c r="AD147" t="s">
        <v>1068</v>
      </c>
      <c r="AE147">
        <v>25</v>
      </c>
      <c r="AF147" t="s">
        <v>1504</v>
      </c>
      <c r="AG147">
        <v>104</v>
      </c>
      <c r="AH147" t="s">
        <v>1691</v>
      </c>
      <c r="AI147" t="s">
        <v>1982</v>
      </c>
      <c r="AJ147" t="s">
        <v>1982</v>
      </c>
      <c r="AK147" t="s">
        <v>1502</v>
      </c>
      <c r="AL147" t="s">
        <v>1585</v>
      </c>
      <c r="AM147" t="str">
        <f t="shared" si="5"/>
        <v>092_tag_counts</v>
      </c>
      <c r="AN147" t="s">
        <v>1711</v>
      </c>
      <c r="AO147" t="s">
        <v>2684</v>
      </c>
      <c r="AP147" t="s">
        <v>2689</v>
      </c>
      <c r="AQ147" t="s">
        <v>2680</v>
      </c>
      <c r="AR147" t="str">
        <f t="shared" si="4"/>
        <v>092_mapping</v>
      </c>
      <c r="AS147" t="s">
        <v>2681</v>
      </c>
    </row>
    <row r="148" spans="1:45">
      <c r="A148">
        <v>1864</v>
      </c>
      <c r="B148">
        <v>1864</v>
      </c>
      <c r="C148">
        <v>1032</v>
      </c>
      <c r="D148" t="s">
        <v>1980</v>
      </c>
      <c r="E148">
        <v>106</v>
      </c>
      <c r="F148" t="s">
        <v>1274</v>
      </c>
      <c r="G148">
        <v>-1</v>
      </c>
      <c r="H148">
        <v>-1</v>
      </c>
      <c r="I148">
        <v>-1</v>
      </c>
      <c r="J148">
        <v>15</v>
      </c>
      <c r="K148" t="s">
        <v>1979</v>
      </c>
      <c r="L148">
        <v>4</v>
      </c>
      <c r="M148" t="s">
        <v>1491</v>
      </c>
      <c r="N148">
        <v>54</v>
      </c>
      <c r="O148" t="s">
        <v>1710</v>
      </c>
      <c r="P148" s="18">
        <v>35064.25</v>
      </c>
      <c r="Q148" t="s">
        <v>1035</v>
      </c>
      <c r="R148" t="s">
        <v>1880</v>
      </c>
      <c r="S148">
        <v>48</v>
      </c>
      <c r="T148" t="s">
        <v>1994</v>
      </c>
      <c r="U148" t="s">
        <v>1709</v>
      </c>
      <c r="V148" t="s">
        <v>1182</v>
      </c>
      <c r="W148" t="s">
        <v>1708</v>
      </c>
      <c r="X148" t="s">
        <v>1708</v>
      </c>
      <c r="Y148" s="19" t="s">
        <v>1943</v>
      </c>
      <c r="Z148" t="s">
        <v>970</v>
      </c>
      <c r="AA148">
        <v>113</v>
      </c>
      <c r="AB148" t="s">
        <v>1867</v>
      </c>
      <c r="AC148">
        <v>1</v>
      </c>
      <c r="AD148" t="s">
        <v>1068</v>
      </c>
      <c r="AE148">
        <v>25</v>
      </c>
      <c r="AF148" t="s">
        <v>1504</v>
      </c>
      <c r="AG148">
        <v>104</v>
      </c>
      <c r="AH148" t="s">
        <v>1691</v>
      </c>
      <c r="AI148" t="s">
        <v>1973</v>
      </c>
      <c r="AJ148" t="s">
        <v>1973</v>
      </c>
      <c r="AK148" t="s">
        <v>1502</v>
      </c>
      <c r="AL148" t="s">
        <v>1585</v>
      </c>
      <c r="AM148" t="str">
        <f t="shared" si="5"/>
        <v>101_tag_counts</v>
      </c>
      <c r="AN148" t="s">
        <v>1035</v>
      </c>
      <c r="AO148" t="s">
        <v>2684</v>
      </c>
      <c r="AP148" t="s">
        <v>2689</v>
      </c>
      <c r="AQ148" t="s">
        <v>2680</v>
      </c>
      <c r="AR148" t="str">
        <f t="shared" si="4"/>
        <v>101_mapping</v>
      </c>
      <c r="AS148" t="s">
        <v>2681</v>
      </c>
    </row>
    <row r="149" spans="1:45">
      <c r="A149">
        <v>1864</v>
      </c>
      <c r="B149">
        <v>1864</v>
      </c>
      <c r="C149">
        <v>1032</v>
      </c>
      <c r="D149" t="s">
        <v>1980</v>
      </c>
      <c r="E149">
        <v>106</v>
      </c>
      <c r="F149" t="s">
        <v>1274</v>
      </c>
      <c r="G149">
        <v>-1</v>
      </c>
      <c r="H149">
        <v>-1</v>
      </c>
      <c r="I149">
        <v>-1</v>
      </c>
      <c r="J149">
        <v>15</v>
      </c>
      <c r="K149" t="s">
        <v>1979</v>
      </c>
      <c r="L149">
        <v>4</v>
      </c>
      <c r="M149" t="s">
        <v>1491</v>
      </c>
      <c r="N149">
        <v>54</v>
      </c>
      <c r="O149" t="s">
        <v>1710</v>
      </c>
      <c r="P149" s="18">
        <v>35064.25</v>
      </c>
      <c r="Q149" t="s">
        <v>1035</v>
      </c>
      <c r="R149" t="s">
        <v>1880</v>
      </c>
      <c r="S149">
        <v>48</v>
      </c>
      <c r="T149" t="s">
        <v>1994</v>
      </c>
      <c r="U149" t="s">
        <v>1709</v>
      </c>
      <c r="V149" t="s">
        <v>1182</v>
      </c>
      <c r="W149" t="s">
        <v>1708</v>
      </c>
      <c r="X149" t="s">
        <v>1708</v>
      </c>
      <c r="Y149" s="19" t="s">
        <v>1943</v>
      </c>
      <c r="Z149" t="s">
        <v>970</v>
      </c>
      <c r="AA149">
        <v>113</v>
      </c>
      <c r="AB149" t="s">
        <v>1867</v>
      </c>
      <c r="AC149">
        <v>1</v>
      </c>
      <c r="AD149" t="s">
        <v>1068</v>
      </c>
      <c r="AE149">
        <v>25</v>
      </c>
      <c r="AF149" t="s">
        <v>1504</v>
      </c>
      <c r="AG149">
        <v>105</v>
      </c>
      <c r="AH149" t="s">
        <v>1429</v>
      </c>
      <c r="AI149" t="s">
        <v>1991</v>
      </c>
      <c r="AJ149" t="s">
        <v>1991</v>
      </c>
      <c r="AK149" t="s">
        <v>1502</v>
      </c>
      <c r="AL149" t="s">
        <v>1585</v>
      </c>
      <c r="AM149" t="str">
        <f t="shared" si="5"/>
        <v>118_tag_counts</v>
      </c>
      <c r="AN149" t="s">
        <v>1035</v>
      </c>
      <c r="AO149" t="s">
        <v>2684</v>
      </c>
      <c r="AP149" t="s">
        <v>2689</v>
      </c>
      <c r="AQ149" t="s">
        <v>2680</v>
      </c>
      <c r="AR149" t="str">
        <f t="shared" si="4"/>
        <v>118_mapping</v>
      </c>
      <c r="AS149" t="s">
        <v>2681</v>
      </c>
    </row>
    <row r="150" spans="1:45">
      <c r="A150">
        <v>1865</v>
      </c>
      <c r="B150">
        <v>1865</v>
      </c>
      <c r="C150">
        <v>1032</v>
      </c>
      <c r="D150" t="s">
        <v>1980</v>
      </c>
      <c r="E150">
        <v>106</v>
      </c>
      <c r="F150" t="s">
        <v>1274</v>
      </c>
      <c r="G150">
        <v>-1</v>
      </c>
      <c r="H150">
        <v>-1</v>
      </c>
      <c r="I150">
        <v>-1</v>
      </c>
      <c r="J150">
        <v>15</v>
      </c>
      <c r="K150" t="s">
        <v>1979</v>
      </c>
      <c r="L150">
        <v>4</v>
      </c>
      <c r="M150" t="s">
        <v>1491</v>
      </c>
      <c r="N150">
        <v>55</v>
      </c>
      <c r="O150" t="s">
        <v>1706</v>
      </c>
      <c r="P150" s="18">
        <v>35065</v>
      </c>
      <c r="Q150" t="s">
        <v>1035</v>
      </c>
      <c r="R150" t="s">
        <v>1880</v>
      </c>
      <c r="S150">
        <v>48</v>
      </c>
      <c r="T150" t="s">
        <v>1994</v>
      </c>
      <c r="U150" t="s">
        <v>1705</v>
      </c>
      <c r="V150" t="s">
        <v>1182</v>
      </c>
      <c r="W150" t="s">
        <v>1882</v>
      </c>
      <c r="X150" t="s">
        <v>1882</v>
      </c>
      <c r="Y150" s="19" t="s">
        <v>1944</v>
      </c>
      <c r="Z150" t="s">
        <v>970</v>
      </c>
      <c r="AA150">
        <v>114</v>
      </c>
      <c r="AB150" t="s">
        <v>1512</v>
      </c>
      <c r="AC150">
        <v>1</v>
      </c>
      <c r="AD150" t="s">
        <v>1068</v>
      </c>
      <c r="AE150">
        <v>25</v>
      </c>
      <c r="AF150" t="s">
        <v>1504</v>
      </c>
      <c r="AG150">
        <v>104</v>
      </c>
      <c r="AH150" t="s">
        <v>1691</v>
      </c>
      <c r="AI150" t="s">
        <v>1982</v>
      </c>
      <c r="AJ150" t="s">
        <v>1982</v>
      </c>
      <c r="AK150" t="s">
        <v>1502</v>
      </c>
      <c r="AL150" t="s">
        <v>1585</v>
      </c>
      <c r="AM150" t="str">
        <f t="shared" si="5"/>
        <v>092_tag_counts</v>
      </c>
      <c r="AN150" t="s">
        <v>1707</v>
      </c>
      <c r="AO150" t="s">
        <v>2684</v>
      </c>
      <c r="AP150" t="s">
        <v>2689</v>
      </c>
      <c r="AQ150" t="s">
        <v>2680</v>
      </c>
      <c r="AR150" t="str">
        <f t="shared" si="4"/>
        <v>092_mapping</v>
      </c>
      <c r="AS150" t="s">
        <v>2681</v>
      </c>
    </row>
    <row r="151" spans="1:45">
      <c r="A151">
        <v>1865</v>
      </c>
      <c r="B151">
        <v>1865</v>
      </c>
      <c r="C151">
        <v>1032</v>
      </c>
      <c r="D151" t="s">
        <v>1980</v>
      </c>
      <c r="E151">
        <v>106</v>
      </c>
      <c r="F151" t="s">
        <v>1274</v>
      </c>
      <c r="G151">
        <v>-1</v>
      </c>
      <c r="H151">
        <v>-1</v>
      </c>
      <c r="I151">
        <v>-1</v>
      </c>
      <c r="J151">
        <v>15</v>
      </c>
      <c r="K151" t="s">
        <v>1979</v>
      </c>
      <c r="L151">
        <v>4</v>
      </c>
      <c r="M151" t="s">
        <v>1491</v>
      </c>
      <c r="N151">
        <v>55</v>
      </c>
      <c r="O151" t="s">
        <v>1706</v>
      </c>
      <c r="P151" s="18">
        <v>35065</v>
      </c>
      <c r="Q151" t="s">
        <v>1035</v>
      </c>
      <c r="R151" t="s">
        <v>1880</v>
      </c>
      <c r="S151">
        <v>48</v>
      </c>
      <c r="T151" t="s">
        <v>1994</v>
      </c>
      <c r="U151" t="s">
        <v>1705</v>
      </c>
      <c r="V151" t="s">
        <v>1182</v>
      </c>
      <c r="W151" t="s">
        <v>1882</v>
      </c>
      <c r="X151" t="s">
        <v>1882</v>
      </c>
      <c r="Y151" s="19" t="s">
        <v>1944</v>
      </c>
      <c r="Z151" t="s">
        <v>970</v>
      </c>
      <c r="AA151">
        <v>114</v>
      </c>
      <c r="AB151" t="s">
        <v>1512</v>
      </c>
      <c r="AC151">
        <v>1</v>
      </c>
      <c r="AD151" t="s">
        <v>1068</v>
      </c>
      <c r="AE151">
        <v>25</v>
      </c>
      <c r="AF151" t="s">
        <v>1504</v>
      </c>
      <c r="AG151">
        <v>104</v>
      </c>
      <c r="AH151" t="s">
        <v>1691</v>
      </c>
      <c r="AI151" t="s">
        <v>1973</v>
      </c>
      <c r="AJ151" t="s">
        <v>1973</v>
      </c>
      <c r="AK151" t="s">
        <v>1502</v>
      </c>
      <c r="AL151" t="s">
        <v>1585</v>
      </c>
      <c r="AM151" t="str">
        <f t="shared" si="5"/>
        <v>101_tag_counts</v>
      </c>
      <c r="AN151" t="s">
        <v>1035</v>
      </c>
      <c r="AO151" t="s">
        <v>2684</v>
      </c>
      <c r="AP151" t="s">
        <v>2689</v>
      </c>
      <c r="AQ151" t="s">
        <v>2680</v>
      </c>
      <c r="AR151" t="str">
        <f t="shared" si="4"/>
        <v>101_mapping</v>
      </c>
      <c r="AS151" t="s">
        <v>2681</v>
      </c>
    </row>
    <row r="152" spans="1:45">
      <c r="A152">
        <v>1865</v>
      </c>
      <c r="B152">
        <v>1865</v>
      </c>
      <c r="C152">
        <v>1032</v>
      </c>
      <c r="D152" t="s">
        <v>1980</v>
      </c>
      <c r="E152">
        <v>106</v>
      </c>
      <c r="F152" t="s">
        <v>1274</v>
      </c>
      <c r="G152">
        <v>-1</v>
      </c>
      <c r="H152">
        <v>-1</v>
      </c>
      <c r="I152">
        <v>-1</v>
      </c>
      <c r="J152">
        <v>15</v>
      </c>
      <c r="K152" t="s">
        <v>1979</v>
      </c>
      <c r="L152">
        <v>4</v>
      </c>
      <c r="M152" t="s">
        <v>1491</v>
      </c>
      <c r="N152">
        <v>55</v>
      </c>
      <c r="O152" t="s">
        <v>1706</v>
      </c>
      <c r="P152" s="18">
        <v>35065</v>
      </c>
      <c r="Q152" t="s">
        <v>1035</v>
      </c>
      <c r="R152" t="s">
        <v>1880</v>
      </c>
      <c r="S152">
        <v>48</v>
      </c>
      <c r="T152" t="s">
        <v>1994</v>
      </c>
      <c r="U152" t="s">
        <v>1705</v>
      </c>
      <c r="V152" t="s">
        <v>1182</v>
      </c>
      <c r="W152" t="s">
        <v>1882</v>
      </c>
      <c r="X152" t="s">
        <v>1882</v>
      </c>
      <c r="Y152" s="19" t="s">
        <v>1944</v>
      </c>
      <c r="Z152" t="s">
        <v>970</v>
      </c>
      <c r="AA152">
        <v>114</v>
      </c>
      <c r="AB152" t="s">
        <v>1512</v>
      </c>
      <c r="AC152">
        <v>1</v>
      </c>
      <c r="AD152" t="s">
        <v>1068</v>
      </c>
      <c r="AE152">
        <v>25</v>
      </c>
      <c r="AF152" t="s">
        <v>1504</v>
      </c>
      <c r="AG152">
        <v>105</v>
      </c>
      <c r="AH152" t="s">
        <v>1429</v>
      </c>
      <c r="AI152" t="s">
        <v>1991</v>
      </c>
      <c r="AJ152" t="s">
        <v>1991</v>
      </c>
      <c r="AK152" t="s">
        <v>1502</v>
      </c>
      <c r="AL152" t="s">
        <v>1585</v>
      </c>
      <c r="AM152" t="str">
        <f t="shared" si="5"/>
        <v>118_tag_counts</v>
      </c>
      <c r="AN152" t="s">
        <v>1035</v>
      </c>
      <c r="AO152" t="s">
        <v>2684</v>
      </c>
      <c r="AP152" t="s">
        <v>2689</v>
      </c>
      <c r="AQ152" t="s">
        <v>2680</v>
      </c>
      <c r="AR152" t="str">
        <f t="shared" ref="AR152:AR215" si="6">SUBSTITUTE(AM152,"_tag_counts","_mapping")</f>
        <v>118_mapping</v>
      </c>
      <c r="AS152" t="s">
        <v>2681</v>
      </c>
    </row>
    <row r="153" spans="1:45">
      <c r="A153">
        <v>1866</v>
      </c>
      <c r="B153">
        <v>1866</v>
      </c>
      <c r="C153">
        <v>1032</v>
      </c>
      <c r="D153" t="s">
        <v>1980</v>
      </c>
      <c r="E153">
        <v>106</v>
      </c>
      <c r="F153" t="s">
        <v>1274</v>
      </c>
      <c r="G153">
        <v>-1</v>
      </c>
      <c r="H153">
        <v>-1</v>
      </c>
      <c r="I153">
        <v>-1</v>
      </c>
      <c r="J153">
        <v>15</v>
      </c>
      <c r="K153" t="s">
        <v>1979</v>
      </c>
      <c r="L153">
        <v>4</v>
      </c>
      <c r="M153" t="s">
        <v>1491</v>
      </c>
      <c r="N153">
        <v>53</v>
      </c>
      <c r="O153" t="s">
        <v>1978</v>
      </c>
      <c r="P153" s="18">
        <v>35066</v>
      </c>
      <c r="Q153" t="s">
        <v>1035</v>
      </c>
      <c r="R153" t="s">
        <v>1880</v>
      </c>
      <c r="S153">
        <v>48</v>
      </c>
      <c r="T153" t="s">
        <v>1994</v>
      </c>
      <c r="U153" t="s">
        <v>1993</v>
      </c>
      <c r="V153" t="s">
        <v>1182</v>
      </c>
      <c r="W153" t="s">
        <v>1992</v>
      </c>
      <c r="X153" t="s">
        <v>1992</v>
      </c>
      <c r="Y153" s="19" t="s">
        <v>1945</v>
      </c>
      <c r="Z153" t="s">
        <v>970</v>
      </c>
      <c r="AA153">
        <v>115</v>
      </c>
      <c r="AB153" t="s">
        <v>1341</v>
      </c>
      <c r="AC153">
        <v>1</v>
      </c>
      <c r="AD153" t="s">
        <v>1068</v>
      </c>
      <c r="AE153">
        <v>25</v>
      </c>
      <c r="AF153" t="s">
        <v>1504</v>
      </c>
      <c r="AG153">
        <v>104</v>
      </c>
      <c r="AH153" t="s">
        <v>1691</v>
      </c>
      <c r="AI153" t="s">
        <v>1982</v>
      </c>
      <c r="AJ153" t="s">
        <v>1982</v>
      </c>
      <c r="AK153" t="s">
        <v>1502</v>
      </c>
      <c r="AL153" t="s">
        <v>1585</v>
      </c>
      <c r="AM153" t="str">
        <f t="shared" si="5"/>
        <v>092_tag_counts</v>
      </c>
      <c r="AN153" t="s">
        <v>1881</v>
      </c>
      <c r="AO153" t="s">
        <v>2684</v>
      </c>
      <c r="AP153" t="s">
        <v>2689</v>
      </c>
      <c r="AQ153" t="s">
        <v>2680</v>
      </c>
      <c r="AR153" t="str">
        <f t="shared" si="6"/>
        <v>092_mapping</v>
      </c>
      <c r="AS153" t="s">
        <v>2681</v>
      </c>
    </row>
    <row r="154" spans="1:45">
      <c r="A154">
        <v>1866</v>
      </c>
      <c r="B154">
        <v>1866</v>
      </c>
      <c r="C154">
        <v>1032</v>
      </c>
      <c r="D154" t="s">
        <v>1980</v>
      </c>
      <c r="E154">
        <v>106</v>
      </c>
      <c r="F154" t="s">
        <v>1274</v>
      </c>
      <c r="G154">
        <v>-1</v>
      </c>
      <c r="H154">
        <v>-1</v>
      </c>
      <c r="I154">
        <v>-1</v>
      </c>
      <c r="J154">
        <v>15</v>
      </c>
      <c r="K154" t="s">
        <v>1979</v>
      </c>
      <c r="L154">
        <v>4</v>
      </c>
      <c r="M154" t="s">
        <v>1491</v>
      </c>
      <c r="N154">
        <v>53</v>
      </c>
      <c r="O154" t="s">
        <v>1978</v>
      </c>
      <c r="P154" s="18">
        <v>35066</v>
      </c>
      <c r="Q154" t="s">
        <v>1035</v>
      </c>
      <c r="R154" t="s">
        <v>1880</v>
      </c>
      <c r="S154">
        <v>48</v>
      </c>
      <c r="T154" t="s">
        <v>1994</v>
      </c>
      <c r="U154" t="s">
        <v>1993</v>
      </c>
      <c r="V154" t="s">
        <v>1182</v>
      </c>
      <c r="W154" t="s">
        <v>1992</v>
      </c>
      <c r="X154" t="s">
        <v>1992</v>
      </c>
      <c r="Y154" s="19" t="s">
        <v>1945</v>
      </c>
      <c r="Z154" t="s">
        <v>970</v>
      </c>
      <c r="AA154">
        <v>115</v>
      </c>
      <c r="AB154" t="s">
        <v>1341</v>
      </c>
      <c r="AC154">
        <v>1</v>
      </c>
      <c r="AD154" t="s">
        <v>1068</v>
      </c>
      <c r="AE154">
        <v>25</v>
      </c>
      <c r="AF154" t="s">
        <v>1504</v>
      </c>
      <c r="AG154">
        <v>104</v>
      </c>
      <c r="AH154" t="s">
        <v>1691</v>
      </c>
      <c r="AI154" t="s">
        <v>1973</v>
      </c>
      <c r="AJ154" t="s">
        <v>1973</v>
      </c>
      <c r="AK154" t="s">
        <v>1502</v>
      </c>
      <c r="AL154" t="s">
        <v>1585</v>
      </c>
      <c r="AM154" t="str">
        <f t="shared" si="5"/>
        <v>101_tag_counts</v>
      </c>
      <c r="AN154" t="s">
        <v>1035</v>
      </c>
      <c r="AO154" t="s">
        <v>2684</v>
      </c>
      <c r="AP154" t="s">
        <v>2689</v>
      </c>
      <c r="AQ154" t="s">
        <v>2680</v>
      </c>
      <c r="AR154" t="str">
        <f t="shared" si="6"/>
        <v>101_mapping</v>
      </c>
      <c r="AS154" t="s">
        <v>2681</v>
      </c>
    </row>
    <row r="155" spans="1:45">
      <c r="A155">
        <v>1866</v>
      </c>
      <c r="B155">
        <v>1866</v>
      </c>
      <c r="C155">
        <v>1032</v>
      </c>
      <c r="D155" t="s">
        <v>1980</v>
      </c>
      <c r="E155">
        <v>106</v>
      </c>
      <c r="F155" t="s">
        <v>1274</v>
      </c>
      <c r="G155">
        <v>-1</v>
      </c>
      <c r="H155">
        <v>-1</v>
      </c>
      <c r="I155">
        <v>-1</v>
      </c>
      <c r="J155">
        <v>15</v>
      </c>
      <c r="K155" t="s">
        <v>1979</v>
      </c>
      <c r="L155">
        <v>4</v>
      </c>
      <c r="M155" t="s">
        <v>1491</v>
      </c>
      <c r="N155">
        <v>53</v>
      </c>
      <c r="O155" t="s">
        <v>1978</v>
      </c>
      <c r="P155" s="18">
        <v>35066</v>
      </c>
      <c r="Q155" t="s">
        <v>1035</v>
      </c>
      <c r="R155" t="s">
        <v>1880</v>
      </c>
      <c r="S155">
        <v>48</v>
      </c>
      <c r="T155" t="s">
        <v>1994</v>
      </c>
      <c r="U155" t="s">
        <v>1993</v>
      </c>
      <c r="V155" t="s">
        <v>1182</v>
      </c>
      <c r="W155" t="s">
        <v>1992</v>
      </c>
      <c r="X155" t="s">
        <v>1992</v>
      </c>
      <c r="Y155" s="19" t="s">
        <v>1945</v>
      </c>
      <c r="Z155" t="s">
        <v>970</v>
      </c>
      <c r="AA155">
        <v>115</v>
      </c>
      <c r="AB155" t="s">
        <v>1341</v>
      </c>
      <c r="AC155">
        <v>1</v>
      </c>
      <c r="AD155" t="s">
        <v>1068</v>
      </c>
      <c r="AE155">
        <v>25</v>
      </c>
      <c r="AF155" t="s">
        <v>1504</v>
      </c>
      <c r="AG155">
        <v>105</v>
      </c>
      <c r="AH155" t="s">
        <v>1429</v>
      </c>
      <c r="AI155" t="s">
        <v>1991</v>
      </c>
      <c r="AJ155" t="s">
        <v>1991</v>
      </c>
      <c r="AK155" t="s">
        <v>1502</v>
      </c>
      <c r="AL155" t="s">
        <v>1585</v>
      </c>
      <c r="AM155" t="str">
        <f t="shared" si="5"/>
        <v>118_tag_counts</v>
      </c>
      <c r="AN155" t="s">
        <v>1035</v>
      </c>
      <c r="AO155" t="s">
        <v>2684</v>
      </c>
      <c r="AP155" t="s">
        <v>2689</v>
      </c>
      <c r="AQ155" t="s">
        <v>2680</v>
      </c>
      <c r="AR155" t="str">
        <f t="shared" si="6"/>
        <v>118_mapping</v>
      </c>
      <c r="AS155" t="s">
        <v>2681</v>
      </c>
    </row>
    <row r="156" spans="1:45">
      <c r="A156">
        <v>1861</v>
      </c>
      <c r="B156">
        <v>1861</v>
      </c>
      <c r="C156">
        <v>1032</v>
      </c>
      <c r="D156" t="s">
        <v>1980</v>
      </c>
      <c r="E156">
        <v>106</v>
      </c>
      <c r="F156" t="s">
        <v>1274</v>
      </c>
      <c r="G156">
        <v>-1</v>
      </c>
      <c r="H156">
        <v>-1</v>
      </c>
      <c r="I156">
        <v>-1</v>
      </c>
      <c r="J156">
        <v>15</v>
      </c>
      <c r="K156" t="s">
        <v>1979</v>
      </c>
      <c r="L156">
        <v>4</v>
      </c>
      <c r="M156" t="s">
        <v>1491</v>
      </c>
      <c r="N156">
        <v>52</v>
      </c>
      <c r="O156" t="s">
        <v>2104</v>
      </c>
      <c r="P156" s="18">
        <v>35065.5</v>
      </c>
      <c r="Q156" t="s">
        <v>1035</v>
      </c>
      <c r="R156" t="s">
        <v>1862</v>
      </c>
      <c r="S156">
        <v>49</v>
      </c>
      <c r="T156" t="s">
        <v>1270</v>
      </c>
      <c r="U156" t="s">
        <v>1984</v>
      </c>
      <c r="V156" t="s">
        <v>1182</v>
      </c>
      <c r="W156" t="s">
        <v>1983</v>
      </c>
      <c r="X156" t="s">
        <v>1983</v>
      </c>
      <c r="Y156" s="19" t="s">
        <v>1946</v>
      </c>
      <c r="Z156" t="s">
        <v>970</v>
      </c>
      <c r="AA156">
        <v>111</v>
      </c>
      <c r="AB156" t="s">
        <v>1077</v>
      </c>
      <c r="AC156">
        <v>1</v>
      </c>
      <c r="AD156" t="s">
        <v>1068</v>
      </c>
      <c r="AE156">
        <v>25</v>
      </c>
      <c r="AF156" t="s">
        <v>1504</v>
      </c>
      <c r="AG156">
        <v>104</v>
      </c>
      <c r="AH156" t="s">
        <v>1691</v>
      </c>
      <c r="AI156" t="s">
        <v>1982</v>
      </c>
      <c r="AJ156" t="s">
        <v>1982</v>
      </c>
      <c r="AK156" t="s">
        <v>1502</v>
      </c>
      <c r="AL156" t="s">
        <v>1585</v>
      </c>
      <c r="AM156" t="str">
        <f t="shared" si="5"/>
        <v>092_tag_counts</v>
      </c>
      <c r="AN156" t="s">
        <v>2105</v>
      </c>
      <c r="AO156" t="s">
        <v>2684</v>
      </c>
      <c r="AP156" t="s">
        <v>2689</v>
      </c>
      <c r="AQ156" t="s">
        <v>2680</v>
      </c>
      <c r="AR156" t="str">
        <f t="shared" si="6"/>
        <v>092_mapping</v>
      </c>
      <c r="AS156" t="s">
        <v>2681</v>
      </c>
    </row>
    <row r="157" spans="1:45">
      <c r="A157">
        <v>1861</v>
      </c>
      <c r="B157">
        <v>1861</v>
      </c>
      <c r="C157">
        <v>1032</v>
      </c>
      <c r="D157" t="s">
        <v>1980</v>
      </c>
      <c r="E157">
        <v>106</v>
      </c>
      <c r="F157" t="s">
        <v>1274</v>
      </c>
      <c r="G157">
        <v>-1</v>
      </c>
      <c r="H157">
        <v>-1</v>
      </c>
      <c r="I157">
        <v>-1</v>
      </c>
      <c r="J157">
        <v>15</v>
      </c>
      <c r="K157" t="s">
        <v>1979</v>
      </c>
      <c r="L157">
        <v>4</v>
      </c>
      <c r="M157" t="s">
        <v>1491</v>
      </c>
      <c r="N157">
        <v>52</v>
      </c>
      <c r="O157" t="s">
        <v>2104</v>
      </c>
      <c r="P157" s="18">
        <v>35065.5</v>
      </c>
      <c r="Q157" t="s">
        <v>1035</v>
      </c>
      <c r="R157" t="s">
        <v>1862</v>
      </c>
      <c r="S157">
        <v>49</v>
      </c>
      <c r="T157" t="s">
        <v>1270</v>
      </c>
      <c r="U157" t="s">
        <v>1984</v>
      </c>
      <c r="V157" t="s">
        <v>1182</v>
      </c>
      <c r="W157" t="s">
        <v>1983</v>
      </c>
      <c r="X157" t="s">
        <v>1983</v>
      </c>
      <c r="Y157" s="19" t="s">
        <v>1946</v>
      </c>
      <c r="Z157" t="s">
        <v>970</v>
      </c>
      <c r="AA157">
        <v>111</v>
      </c>
      <c r="AB157" t="s">
        <v>1077</v>
      </c>
      <c r="AC157">
        <v>1</v>
      </c>
      <c r="AD157" t="s">
        <v>1068</v>
      </c>
      <c r="AE157">
        <v>25</v>
      </c>
      <c r="AF157" t="s">
        <v>1504</v>
      </c>
      <c r="AG157">
        <v>104</v>
      </c>
      <c r="AH157" t="s">
        <v>1691</v>
      </c>
      <c r="AI157" t="s">
        <v>1973</v>
      </c>
      <c r="AJ157" t="s">
        <v>1973</v>
      </c>
      <c r="AK157" t="s">
        <v>1502</v>
      </c>
      <c r="AL157" t="s">
        <v>1585</v>
      </c>
      <c r="AM157" t="str">
        <f t="shared" si="5"/>
        <v>101_tag_counts</v>
      </c>
      <c r="AN157" t="s">
        <v>1035</v>
      </c>
      <c r="AO157" t="s">
        <v>2684</v>
      </c>
      <c r="AP157" t="s">
        <v>2689</v>
      </c>
      <c r="AQ157" t="s">
        <v>2680</v>
      </c>
      <c r="AR157" t="str">
        <f t="shared" si="6"/>
        <v>101_mapping</v>
      </c>
      <c r="AS157" t="s">
        <v>2681</v>
      </c>
    </row>
    <row r="158" spans="1:45">
      <c r="A158">
        <v>1862</v>
      </c>
      <c r="B158">
        <v>1862</v>
      </c>
      <c r="C158">
        <v>1032</v>
      </c>
      <c r="D158" t="s">
        <v>1980</v>
      </c>
      <c r="E158">
        <v>106</v>
      </c>
      <c r="F158" t="s">
        <v>1274</v>
      </c>
      <c r="G158">
        <v>-1</v>
      </c>
      <c r="H158">
        <v>-1</v>
      </c>
      <c r="I158">
        <v>-1</v>
      </c>
      <c r="J158">
        <v>15</v>
      </c>
      <c r="K158" t="s">
        <v>1979</v>
      </c>
      <c r="L158">
        <v>4</v>
      </c>
      <c r="M158" t="s">
        <v>1491</v>
      </c>
      <c r="N158">
        <v>53</v>
      </c>
      <c r="O158" t="s">
        <v>1978</v>
      </c>
      <c r="P158" s="18">
        <v>35066</v>
      </c>
      <c r="Q158" t="s">
        <v>1035</v>
      </c>
      <c r="R158" t="s">
        <v>1862</v>
      </c>
      <c r="S158">
        <v>49</v>
      </c>
      <c r="T158" t="s">
        <v>1270</v>
      </c>
      <c r="U158" t="s">
        <v>1861</v>
      </c>
      <c r="V158" t="s">
        <v>1182</v>
      </c>
      <c r="W158" t="s">
        <v>1860</v>
      </c>
      <c r="X158" t="s">
        <v>1860</v>
      </c>
      <c r="Y158" s="19" t="s">
        <v>1947</v>
      </c>
      <c r="Z158" t="s">
        <v>970</v>
      </c>
      <c r="AA158">
        <v>112</v>
      </c>
      <c r="AB158" t="s">
        <v>1071</v>
      </c>
      <c r="AC158">
        <v>1</v>
      </c>
      <c r="AD158" t="s">
        <v>1068</v>
      </c>
      <c r="AE158">
        <v>25</v>
      </c>
      <c r="AF158" t="s">
        <v>1504</v>
      </c>
      <c r="AG158">
        <v>104</v>
      </c>
      <c r="AH158" t="s">
        <v>1691</v>
      </c>
      <c r="AI158" t="s">
        <v>1982</v>
      </c>
      <c r="AJ158" t="s">
        <v>1982</v>
      </c>
      <c r="AK158" t="s">
        <v>1502</v>
      </c>
      <c r="AL158" t="s">
        <v>1585</v>
      </c>
      <c r="AM158" t="str">
        <f t="shared" si="5"/>
        <v>092_tag_counts</v>
      </c>
      <c r="AN158" t="s">
        <v>1981</v>
      </c>
      <c r="AO158" t="s">
        <v>2684</v>
      </c>
      <c r="AP158" t="s">
        <v>2689</v>
      </c>
      <c r="AQ158" t="s">
        <v>2680</v>
      </c>
      <c r="AR158" t="str">
        <f t="shared" si="6"/>
        <v>092_mapping</v>
      </c>
      <c r="AS158" t="s">
        <v>2681</v>
      </c>
    </row>
    <row r="159" spans="1:45">
      <c r="A159">
        <v>1862</v>
      </c>
      <c r="B159">
        <v>1862</v>
      </c>
      <c r="C159">
        <v>1032</v>
      </c>
      <c r="D159" t="s">
        <v>1980</v>
      </c>
      <c r="E159">
        <v>106</v>
      </c>
      <c r="F159" t="s">
        <v>1274</v>
      </c>
      <c r="G159">
        <v>-1</v>
      </c>
      <c r="H159">
        <v>-1</v>
      </c>
      <c r="I159">
        <v>-1</v>
      </c>
      <c r="J159">
        <v>15</v>
      </c>
      <c r="K159" t="s">
        <v>1979</v>
      </c>
      <c r="L159">
        <v>4</v>
      </c>
      <c r="M159" t="s">
        <v>1491</v>
      </c>
      <c r="N159">
        <v>53</v>
      </c>
      <c r="O159" t="s">
        <v>1978</v>
      </c>
      <c r="P159" s="18">
        <v>35066</v>
      </c>
      <c r="Q159" t="s">
        <v>1035</v>
      </c>
      <c r="R159" t="s">
        <v>1862</v>
      </c>
      <c r="S159">
        <v>49</v>
      </c>
      <c r="T159" t="s">
        <v>1270</v>
      </c>
      <c r="U159" t="s">
        <v>1861</v>
      </c>
      <c r="V159" t="s">
        <v>1182</v>
      </c>
      <c r="W159" t="s">
        <v>1860</v>
      </c>
      <c r="X159" t="s">
        <v>1860</v>
      </c>
      <c r="Y159" s="19" t="s">
        <v>1947</v>
      </c>
      <c r="Z159" t="s">
        <v>970</v>
      </c>
      <c r="AA159">
        <v>112</v>
      </c>
      <c r="AB159" t="s">
        <v>1071</v>
      </c>
      <c r="AC159">
        <v>1</v>
      </c>
      <c r="AD159" t="s">
        <v>1068</v>
      </c>
      <c r="AE159">
        <v>25</v>
      </c>
      <c r="AF159" t="s">
        <v>1504</v>
      </c>
      <c r="AG159">
        <v>104</v>
      </c>
      <c r="AH159" t="s">
        <v>1691</v>
      </c>
      <c r="AI159" t="s">
        <v>1973</v>
      </c>
      <c r="AJ159" t="s">
        <v>1973</v>
      </c>
      <c r="AK159" t="s">
        <v>1502</v>
      </c>
      <c r="AL159" t="s">
        <v>1585</v>
      </c>
      <c r="AM159" t="str">
        <f t="shared" si="5"/>
        <v>101_tag_counts</v>
      </c>
      <c r="AN159" t="s">
        <v>1035</v>
      </c>
      <c r="AO159" t="s">
        <v>2684</v>
      </c>
      <c r="AP159" t="s">
        <v>2689</v>
      </c>
      <c r="AQ159" t="s">
        <v>2680</v>
      </c>
      <c r="AR159" t="str">
        <f t="shared" si="6"/>
        <v>101_mapping</v>
      </c>
      <c r="AS159" t="s">
        <v>2681</v>
      </c>
    </row>
    <row r="160" spans="1:45">
      <c r="A160">
        <v>1984</v>
      </c>
      <c r="B160">
        <v>1984</v>
      </c>
      <c r="C160">
        <v>1</v>
      </c>
      <c r="D160" t="s">
        <v>1696</v>
      </c>
      <c r="E160">
        <v>148</v>
      </c>
      <c r="F160" t="s">
        <v>1865</v>
      </c>
      <c r="G160">
        <v>301</v>
      </c>
      <c r="H160" t="s">
        <v>1864</v>
      </c>
      <c r="I160" t="s">
        <v>1035</v>
      </c>
      <c r="J160">
        <v>-1</v>
      </c>
      <c r="K160" t="s">
        <v>1186</v>
      </c>
      <c r="L160">
        <v>1</v>
      </c>
      <c r="M160" t="s">
        <v>1700</v>
      </c>
      <c r="N160">
        <v>-1</v>
      </c>
      <c r="O160" t="s">
        <v>1433</v>
      </c>
      <c r="P160" t="s">
        <v>1035</v>
      </c>
      <c r="Q160" t="s">
        <v>1035</v>
      </c>
      <c r="R160" t="s">
        <v>1972</v>
      </c>
      <c r="S160">
        <v>62</v>
      </c>
      <c r="T160" t="s">
        <v>1968</v>
      </c>
      <c r="U160" t="s">
        <v>2090</v>
      </c>
      <c r="V160" t="s">
        <v>1182</v>
      </c>
      <c r="W160" t="s">
        <v>1967</v>
      </c>
      <c r="X160" t="s">
        <v>1967</v>
      </c>
      <c r="Y160" s="19" t="s">
        <v>1948</v>
      </c>
      <c r="Z160" t="s">
        <v>970</v>
      </c>
      <c r="AA160">
        <v>115</v>
      </c>
      <c r="AB160" t="s">
        <v>1341</v>
      </c>
      <c r="AC160">
        <v>1</v>
      </c>
      <c r="AD160" t="s">
        <v>1068</v>
      </c>
      <c r="AE160">
        <v>25</v>
      </c>
      <c r="AF160" t="s">
        <v>1504</v>
      </c>
      <c r="AG160">
        <v>105</v>
      </c>
      <c r="AH160" t="s">
        <v>1429</v>
      </c>
      <c r="AI160" t="s">
        <v>1677</v>
      </c>
      <c r="AJ160" t="s">
        <v>1677</v>
      </c>
      <c r="AK160" t="s">
        <v>1502</v>
      </c>
      <c r="AL160" t="s">
        <v>1585</v>
      </c>
      <c r="AM160" t="str">
        <f t="shared" si="5"/>
        <v>113_tag_counts</v>
      </c>
      <c r="AN160" t="s">
        <v>1966</v>
      </c>
      <c r="AO160" t="s">
        <v>2684</v>
      </c>
      <c r="AP160" t="s">
        <v>2689</v>
      </c>
      <c r="AQ160" t="s">
        <v>2680</v>
      </c>
      <c r="AR160" t="str">
        <f t="shared" si="6"/>
        <v>113_mapping</v>
      </c>
      <c r="AS160" t="s">
        <v>2681</v>
      </c>
    </row>
    <row r="161" spans="1:45">
      <c r="A161">
        <v>1844</v>
      </c>
      <c r="B161">
        <v>1844</v>
      </c>
      <c r="C161">
        <v>1030</v>
      </c>
      <c r="D161" t="s">
        <v>1649</v>
      </c>
      <c r="E161">
        <v>25</v>
      </c>
      <c r="F161" t="s">
        <v>1279</v>
      </c>
      <c r="G161">
        <v>291</v>
      </c>
      <c r="H161" t="s">
        <v>1361</v>
      </c>
      <c r="I161" t="s">
        <v>1035</v>
      </c>
      <c r="J161">
        <v>-1</v>
      </c>
      <c r="K161" t="s">
        <v>1186</v>
      </c>
      <c r="L161">
        <v>1</v>
      </c>
      <c r="M161" t="s">
        <v>1700</v>
      </c>
      <c r="N161">
        <v>18</v>
      </c>
      <c r="O161" t="s">
        <v>1965</v>
      </c>
      <c r="P161" s="18">
        <v>35064</v>
      </c>
      <c r="Q161" t="s">
        <v>1035</v>
      </c>
      <c r="R161" t="s">
        <v>2082</v>
      </c>
      <c r="S161">
        <v>40</v>
      </c>
      <c r="T161" t="s">
        <v>1481</v>
      </c>
      <c r="U161" t="s">
        <v>2081</v>
      </c>
      <c r="V161" t="s">
        <v>1182</v>
      </c>
      <c r="W161" t="s">
        <v>2213</v>
      </c>
      <c r="X161" t="s">
        <v>2213</v>
      </c>
      <c r="Y161" s="19" t="s">
        <v>1949</v>
      </c>
      <c r="Z161" t="s">
        <v>970</v>
      </c>
      <c r="AA161">
        <v>101</v>
      </c>
      <c r="AB161" t="s">
        <v>1188</v>
      </c>
      <c r="AC161">
        <v>1</v>
      </c>
      <c r="AD161" t="s">
        <v>1068</v>
      </c>
      <c r="AE161">
        <v>25</v>
      </c>
      <c r="AF161" t="s">
        <v>1504</v>
      </c>
      <c r="AG161">
        <v>104</v>
      </c>
      <c r="AH161" t="s">
        <v>1691</v>
      </c>
      <c r="AI161" t="s">
        <v>1463</v>
      </c>
      <c r="AJ161" t="s">
        <v>1463</v>
      </c>
      <c r="AK161" t="s">
        <v>1502</v>
      </c>
      <c r="AL161" t="s">
        <v>1585</v>
      </c>
      <c r="AM161" t="str">
        <f t="shared" si="5"/>
        <v>097_tag_counts</v>
      </c>
      <c r="AN161" t="s">
        <v>1849</v>
      </c>
      <c r="AO161" t="s">
        <v>2684</v>
      </c>
      <c r="AP161" t="s">
        <v>2689</v>
      </c>
      <c r="AQ161" t="s">
        <v>2680</v>
      </c>
      <c r="AR161" t="str">
        <f t="shared" si="6"/>
        <v>097_mapping</v>
      </c>
      <c r="AS161" t="s">
        <v>2681</v>
      </c>
    </row>
    <row r="162" spans="1:45">
      <c r="A162">
        <v>1824</v>
      </c>
      <c r="B162">
        <v>1824</v>
      </c>
      <c r="C162">
        <v>1030</v>
      </c>
      <c r="D162" t="s">
        <v>1649</v>
      </c>
      <c r="E162">
        <v>25</v>
      </c>
      <c r="F162" t="s">
        <v>1279</v>
      </c>
      <c r="G162">
        <v>291</v>
      </c>
      <c r="H162" t="s">
        <v>1361</v>
      </c>
      <c r="I162" t="s">
        <v>1035</v>
      </c>
      <c r="J162">
        <v>-1</v>
      </c>
      <c r="K162" t="s">
        <v>1186</v>
      </c>
      <c r="L162">
        <v>1</v>
      </c>
      <c r="M162" t="s">
        <v>1700</v>
      </c>
      <c r="N162">
        <v>28</v>
      </c>
      <c r="O162" t="s">
        <v>2080</v>
      </c>
      <c r="P162" s="18">
        <v>35064.020833333336</v>
      </c>
      <c r="Q162" t="s">
        <v>1035</v>
      </c>
      <c r="R162" t="s">
        <v>1468</v>
      </c>
      <c r="S162">
        <v>40</v>
      </c>
      <c r="T162" t="s">
        <v>1481</v>
      </c>
      <c r="U162" t="s">
        <v>1662</v>
      </c>
      <c r="V162" t="s">
        <v>1182</v>
      </c>
      <c r="W162" t="s">
        <v>1661</v>
      </c>
      <c r="X162" t="s">
        <v>1661</v>
      </c>
      <c r="Y162" s="19" t="s">
        <v>1950</v>
      </c>
      <c r="Z162" t="s">
        <v>970</v>
      </c>
      <c r="AA162">
        <v>102</v>
      </c>
      <c r="AB162" t="s">
        <v>1209</v>
      </c>
      <c r="AC162">
        <v>1</v>
      </c>
      <c r="AD162" t="s">
        <v>1068</v>
      </c>
      <c r="AE162">
        <v>25</v>
      </c>
      <c r="AF162" t="s">
        <v>1504</v>
      </c>
      <c r="AG162">
        <v>104</v>
      </c>
      <c r="AH162" t="s">
        <v>1691</v>
      </c>
      <c r="AI162" t="s">
        <v>1463</v>
      </c>
      <c r="AJ162" t="s">
        <v>1463</v>
      </c>
      <c r="AK162" t="s">
        <v>1502</v>
      </c>
      <c r="AL162" t="s">
        <v>1585</v>
      </c>
      <c r="AM162" t="str">
        <f t="shared" si="5"/>
        <v>097_tag_counts</v>
      </c>
      <c r="AN162" t="s">
        <v>1660</v>
      </c>
      <c r="AO162" t="s">
        <v>2684</v>
      </c>
      <c r="AP162" t="s">
        <v>2689</v>
      </c>
      <c r="AQ162" t="s">
        <v>2680</v>
      </c>
      <c r="AR162" t="str">
        <f t="shared" si="6"/>
        <v>097_mapping</v>
      </c>
      <c r="AS162" t="s">
        <v>2681</v>
      </c>
    </row>
    <row r="163" spans="1:45">
      <c r="A163">
        <v>1825</v>
      </c>
      <c r="B163">
        <v>1825</v>
      </c>
      <c r="C163">
        <v>1030</v>
      </c>
      <c r="D163" t="s">
        <v>1649</v>
      </c>
      <c r="E163">
        <v>25</v>
      </c>
      <c r="F163" t="s">
        <v>1279</v>
      </c>
      <c r="G163">
        <v>291</v>
      </c>
      <c r="H163" t="s">
        <v>1361</v>
      </c>
      <c r="I163" t="s">
        <v>1035</v>
      </c>
      <c r="J163">
        <v>-1</v>
      </c>
      <c r="K163" t="s">
        <v>1186</v>
      </c>
      <c r="L163">
        <v>1</v>
      </c>
      <c r="M163" t="s">
        <v>1700</v>
      </c>
      <c r="N163">
        <v>19</v>
      </c>
      <c r="O163" t="s">
        <v>1659</v>
      </c>
      <c r="P163" s="18">
        <v>35064.083333333336</v>
      </c>
      <c r="Q163" t="s">
        <v>1035</v>
      </c>
      <c r="R163" t="s">
        <v>1468</v>
      </c>
      <c r="S163">
        <v>40</v>
      </c>
      <c r="T163" t="s">
        <v>1481</v>
      </c>
      <c r="U163" t="s">
        <v>1487</v>
      </c>
      <c r="V163" t="s">
        <v>1182</v>
      </c>
      <c r="W163" t="s">
        <v>1486</v>
      </c>
      <c r="X163" t="s">
        <v>1486</v>
      </c>
      <c r="Y163" s="19" t="s">
        <v>2066</v>
      </c>
      <c r="Z163" t="s">
        <v>970</v>
      </c>
      <c r="AA163">
        <v>103</v>
      </c>
      <c r="AB163" t="s">
        <v>1180</v>
      </c>
      <c r="AC163">
        <v>1</v>
      </c>
      <c r="AD163" t="s">
        <v>1068</v>
      </c>
      <c r="AE163">
        <v>25</v>
      </c>
      <c r="AF163" t="s">
        <v>1504</v>
      </c>
      <c r="AG163">
        <v>104</v>
      </c>
      <c r="AH163" t="s">
        <v>1691</v>
      </c>
      <c r="AI163" t="s">
        <v>1463</v>
      </c>
      <c r="AJ163" t="s">
        <v>1463</v>
      </c>
      <c r="AK163" t="s">
        <v>1502</v>
      </c>
      <c r="AL163" t="s">
        <v>1585</v>
      </c>
      <c r="AM163" t="str">
        <f t="shared" si="5"/>
        <v>097_tag_counts</v>
      </c>
      <c r="AN163" t="s">
        <v>1485</v>
      </c>
      <c r="AO163" t="s">
        <v>2684</v>
      </c>
      <c r="AP163" t="s">
        <v>2689</v>
      </c>
      <c r="AQ163" t="s">
        <v>2680</v>
      </c>
      <c r="AR163" t="str">
        <f t="shared" si="6"/>
        <v>097_mapping</v>
      </c>
      <c r="AS163" t="s">
        <v>2681</v>
      </c>
    </row>
    <row r="164" spans="1:45">
      <c r="A164">
        <v>1826</v>
      </c>
      <c r="B164">
        <v>1826</v>
      </c>
      <c r="C164">
        <v>1030</v>
      </c>
      <c r="D164" t="s">
        <v>1649</v>
      </c>
      <c r="E164">
        <v>25</v>
      </c>
      <c r="F164" t="s">
        <v>1279</v>
      </c>
      <c r="G164">
        <v>291</v>
      </c>
      <c r="H164" t="s">
        <v>1361</v>
      </c>
      <c r="I164" t="s">
        <v>1035</v>
      </c>
      <c r="J164">
        <v>-1</v>
      </c>
      <c r="K164" t="s">
        <v>1186</v>
      </c>
      <c r="L164">
        <v>1</v>
      </c>
      <c r="M164" t="s">
        <v>1700</v>
      </c>
      <c r="N164">
        <v>20</v>
      </c>
      <c r="O164" t="s">
        <v>1484</v>
      </c>
      <c r="P164" s="18">
        <v>35064.291666666664</v>
      </c>
      <c r="Q164" t="s">
        <v>1035</v>
      </c>
      <c r="R164" t="s">
        <v>1468</v>
      </c>
      <c r="S164">
        <v>40</v>
      </c>
      <c r="T164" t="s">
        <v>1481</v>
      </c>
      <c r="U164" t="s">
        <v>1652</v>
      </c>
      <c r="V164" t="s">
        <v>1182</v>
      </c>
      <c r="W164" t="s">
        <v>1651</v>
      </c>
      <c r="X164" t="s">
        <v>1651</v>
      </c>
      <c r="Y164" s="19" t="s">
        <v>2067</v>
      </c>
      <c r="Z164" t="s">
        <v>970</v>
      </c>
      <c r="AA164">
        <v>104</v>
      </c>
      <c r="AB164" t="s">
        <v>1189</v>
      </c>
      <c r="AC164">
        <v>1</v>
      </c>
      <c r="AD164" t="s">
        <v>1068</v>
      </c>
      <c r="AE164">
        <v>25</v>
      </c>
      <c r="AF164" t="s">
        <v>1504</v>
      </c>
      <c r="AG164">
        <v>104</v>
      </c>
      <c r="AH164" t="s">
        <v>1691</v>
      </c>
      <c r="AI164" t="s">
        <v>1463</v>
      </c>
      <c r="AJ164" t="s">
        <v>1463</v>
      </c>
      <c r="AK164" t="s">
        <v>1502</v>
      </c>
      <c r="AL164" t="s">
        <v>1585</v>
      </c>
      <c r="AM164" t="str">
        <f t="shared" si="5"/>
        <v>097_tag_counts</v>
      </c>
      <c r="AN164" t="s">
        <v>1650</v>
      </c>
      <c r="AO164" t="s">
        <v>2684</v>
      </c>
      <c r="AP164" t="s">
        <v>2689</v>
      </c>
      <c r="AQ164" t="s">
        <v>2680</v>
      </c>
      <c r="AR164" t="str">
        <f t="shared" si="6"/>
        <v>097_mapping</v>
      </c>
      <c r="AS164" t="s">
        <v>2681</v>
      </c>
    </row>
    <row r="165" spans="1:45">
      <c r="A165">
        <v>1827</v>
      </c>
      <c r="B165">
        <v>1827</v>
      </c>
      <c r="C165">
        <v>1030</v>
      </c>
      <c r="D165" t="s">
        <v>1649</v>
      </c>
      <c r="E165">
        <v>25</v>
      </c>
      <c r="F165" t="s">
        <v>1279</v>
      </c>
      <c r="G165">
        <v>291</v>
      </c>
      <c r="H165" t="s">
        <v>1361</v>
      </c>
      <c r="I165" t="s">
        <v>1035</v>
      </c>
      <c r="J165">
        <v>-1</v>
      </c>
      <c r="K165" t="s">
        <v>1186</v>
      </c>
      <c r="L165">
        <v>1</v>
      </c>
      <c r="M165" t="s">
        <v>1700</v>
      </c>
      <c r="N165">
        <v>21</v>
      </c>
      <c r="O165" t="s">
        <v>1648</v>
      </c>
      <c r="P165" s="18">
        <v>35064.875</v>
      </c>
      <c r="Q165" t="s">
        <v>1035</v>
      </c>
      <c r="R165" t="s">
        <v>1468</v>
      </c>
      <c r="S165">
        <v>40</v>
      </c>
      <c r="T165" t="s">
        <v>1481</v>
      </c>
      <c r="U165" t="s">
        <v>1479</v>
      </c>
      <c r="V165" t="s">
        <v>1182</v>
      </c>
      <c r="W165" t="s">
        <v>1478</v>
      </c>
      <c r="X165" t="s">
        <v>1478</v>
      </c>
      <c r="Y165" s="19" t="s">
        <v>1955</v>
      </c>
      <c r="Z165" t="s">
        <v>970</v>
      </c>
      <c r="AA165">
        <v>105</v>
      </c>
      <c r="AB165" t="s">
        <v>1282</v>
      </c>
      <c r="AC165">
        <v>1</v>
      </c>
      <c r="AD165" t="s">
        <v>1068</v>
      </c>
      <c r="AE165">
        <v>25</v>
      </c>
      <c r="AF165" t="s">
        <v>1504</v>
      </c>
      <c r="AG165">
        <v>104</v>
      </c>
      <c r="AH165" t="s">
        <v>1691</v>
      </c>
      <c r="AI165" t="s">
        <v>1463</v>
      </c>
      <c r="AJ165" t="s">
        <v>1463</v>
      </c>
      <c r="AK165" t="s">
        <v>1502</v>
      </c>
      <c r="AL165" t="s">
        <v>1585</v>
      </c>
      <c r="AM165" t="str">
        <f t="shared" si="5"/>
        <v>097_tag_counts</v>
      </c>
      <c r="AN165" t="s">
        <v>1477</v>
      </c>
      <c r="AO165" t="s">
        <v>2684</v>
      </c>
      <c r="AP165" t="s">
        <v>2689</v>
      </c>
      <c r="AQ165" t="s">
        <v>2680</v>
      </c>
      <c r="AR165" t="str">
        <f t="shared" si="6"/>
        <v>097_mapping</v>
      </c>
      <c r="AS165" t="s">
        <v>2681</v>
      </c>
    </row>
    <row r="166" spans="1:45">
      <c r="A166">
        <v>1828</v>
      </c>
      <c r="B166">
        <v>1828</v>
      </c>
      <c r="C166">
        <v>1</v>
      </c>
      <c r="D166" t="s">
        <v>1696</v>
      </c>
      <c r="E166">
        <v>25</v>
      </c>
      <c r="F166" t="s">
        <v>1279</v>
      </c>
      <c r="G166">
        <v>291</v>
      </c>
      <c r="H166" t="s">
        <v>1361</v>
      </c>
      <c r="I166" t="s">
        <v>1035</v>
      </c>
      <c r="J166">
        <v>-1</v>
      </c>
      <c r="K166" t="s">
        <v>1186</v>
      </c>
      <c r="L166">
        <v>1</v>
      </c>
      <c r="M166" t="s">
        <v>1700</v>
      </c>
      <c r="N166">
        <v>-1</v>
      </c>
      <c r="O166" t="s">
        <v>1433</v>
      </c>
      <c r="P166" t="s">
        <v>1035</v>
      </c>
      <c r="Q166" t="s">
        <v>1035</v>
      </c>
      <c r="R166" t="s">
        <v>1035</v>
      </c>
      <c r="S166">
        <v>40</v>
      </c>
      <c r="T166" t="s">
        <v>1481</v>
      </c>
      <c r="U166" t="s">
        <v>1472</v>
      </c>
      <c r="V166" t="s">
        <v>1182</v>
      </c>
      <c r="W166" t="s">
        <v>1471</v>
      </c>
      <c r="X166" t="s">
        <v>1471</v>
      </c>
      <c r="Y166" s="19" t="s">
        <v>1956</v>
      </c>
      <c r="Z166" t="s">
        <v>970</v>
      </c>
      <c r="AA166">
        <v>106</v>
      </c>
      <c r="AB166" t="s">
        <v>1135</v>
      </c>
      <c r="AC166">
        <v>1</v>
      </c>
      <c r="AD166" t="s">
        <v>1068</v>
      </c>
      <c r="AE166">
        <v>25</v>
      </c>
      <c r="AF166" t="s">
        <v>1504</v>
      </c>
      <c r="AG166">
        <v>104</v>
      </c>
      <c r="AH166" t="s">
        <v>1691</v>
      </c>
      <c r="AI166" t="s">
        <v>1463</v>
      </c>
      <c r="AJ166" t="s">
        <v>1463</v>
      </c>
      <c r="AK166" t="s">
        <v>1502</v>
      </c>
      <c r="AL166" t="s">
        <v>1585</v>
      </c>
      <c r="AM166" t="str">
        <f t="shared" si="5"/>
        <v>097_tag_counts</v>
      </c>
      <c r="AN166" t="s">
        <v>1470</v>
      </c>
      <c r="AO166" t="s">
        <v>2684</v>
      </c>
      <c r="AP166" t="s">
        <v>2689</v>
      </c>
      <c r="AQ166" t="s">
        <v>2680</v>
      </c>
      <c r="AR166" t="str">
        <f t="shared" si="6"/>
        <v>097_mapping</v>
      </c>
      <c r="AS166" t="s">
        <v>2681</v>
      </c>
    </row>
    <row r="167" spans="1:45">
      <c r="A167">
        <v>1829</v>
      </c>
      <c r="B167">
        <v>1829</v>
      </c>
      <c r="C167">
        <v>1</v>
      </c>
      <c r="D167" t="s">
        <v>1696</v>
      </c>
      <c r="E167">
        <v>25</v>
      </c>
      <c r="F167" t="s">
        <v>1279</v>
      </c>
      <c r="G167">
        <v>291</v>
      </c>
      <c r="H167" t="s">
        <v>1361</v>
      </c>
      <c r="I167" t="s">
        <v>1035</v>
      </c>
      <c r="J167">
        <v>-1</v>
      </c>
      <c r="K167" t="s">
        <v>1186</v>
      </c>
      <c r="L167">
        <v>1</v>
      </c>
      <c r="M167" t="s">
        <v>1700</v>
      </c>
      <c r="N167">
        <v>29</v>
      </c>
      <c r="O167" t="s">
        <v>1469</v>
      </c>
      <c r="P167" s="18">
        <v>35064.166666666664</v>
      </c>
      <c r="Q167" t="s">
        <v>1035</v>
      </c>
      <c r="R167" t="s">
        <v>1468</v>
      </c>
      <c r="S167">
        <v>40</v>
      </c>
      <c r="T167" t="s">
        <v>1481</v>
      </c>
      <c r="U167" t="s">
        <v>1467</v>
      </c>
      <c r="V167" t="s">
        <v>1182</v>
      </c>
      <c r="W167" t="s">
        <v>1466</v>
      </c>
      <c r="X167" t="s">
        <v>1466</v>
      </c>
      <c r="Y167" s="19" t="s">
        <v>2069</v>
      </c>
      <c r="Z167" t="s">
        <v>970</v>
      </c>
      <c r="AA167">
        <v>112</v>
      </c>
      <c r="AB167" t="s">
        <v>1071</v>
      </c>
      <c r="AC167">
        <v>1</v>
      </c>
      <c r="AD167" t="s">
        <v>1068</v>
      </c>
      <c r="AE167">
        <v>25</v>
      </c>
      <c r="AF167" t="s">
        <v>1504</v>
      </c>
      <c r="AG167">
        <v>104</v>
      </c>
      <c r="AH167" t="s">
        <v>1691</v>
      </c>
      <c r="AI167" t="s">
        <v>1463</v>
      </c>
      <c r="AJ167" t="s">
        <v>1463</v>
      </c>
      <c r="AK167" t="s">
        <v>1502</v>
      </c>
      <c r="AL167" t="s">
        <v>1585</v>
      </c>
      <c r="AM167" t="str">
        <f t="shared" si="5"/>
        <v>097_tag_counts</v>
      </c>
      <c r="AN167" t="s">
        <v>1465</v>
      </c>
      <c r="AO167" t="s">
        <v>2684</v>
      </c>
      <c r="AP167" t="s">
        <v>2689</v>
      </c>
      <c r="AQ167" t="s">
        <v>2680</v>
      </c>
      <c r="AR167" t="str">
        <f t="shared" si="6"/>
        <v>097_mapping</v>
      </c>
      <c r="AS167" t="s">
        <v>2681</v>
      </c>
    </row>
    <row r="168" spans="1:45">
      <c r="A168">
        <v>1819</v>
      </c>
      <c r="B168">
        <v>1819</v>
      </c>
      <c r="C168">
        <v>1</v>
      </c>
      <c r="D168" t="s">
        <v>1696</v>
      </c>
      <c r="E168">
        <v>25</v>
      </c>
      <c r="F168" t="s">
        <v>1279</v>
      </c>
      <c r="G168">
        <v>291</v>
      </c>
      <c r="H168" t="s">
        <v>1361</v>
      </c>
      <c r="I168" t="s">
        <v>1035</v>
      </c>
      <c r="J168">
        <v>-1</v>
      </c>
      <c r="K168" t="s">
        <v>1186</v>
      </c>
      <c r="L168">
        <v>1</v>
      </c>
      <c r="M168" t="s">
        <v>1700</v>
      </c>
      <c r="N168">
        <v>17</v>
      </c>
      <c r="O168" t="s">
        <v>1298</v>
      </c>
      <c r="P168" s="18">
        <v>35064.875</v>
      </c>
      <c r="Q168" t="s">
        <v>1035</v>
      </c>
      <c r="R168" t="s">
        <v>1297</v>
      </c>
      <c r="S168">
        <v>40</v>
      </c>
      <c r="T168" t="s">
        <v>1481</v>
      </c>
      <c r="U168" t="s">
        <v>1296</v>
      </c>
      <c r="V168" t="s">
        <v>1182</v>
      </c>
      <c r="W168" t="s">
        <v>1295</v>
      </c>
      <c r="X168" t="s">
        <v>1295</v>
      </c>
      <c r="Y168" s="19" t="s">
        <v>2070</v>
      </c>
      <c r="Z168" t="s">
        <v>970</v>
      </c>
      <c r="AA168">
        <v>114</v>
      </c>
      <c r="AB168" t="s">
        <v>1512</v>
      </c>
      <c r="AC168">
        <v>1</v>
      </c>
      <c r="AD168" t="s">
        <v>1068</v>
      </c>
      <c r="AE168">
        <v>25</v>
      </c>
      <c r="AF168" t="s">
        <v>1504</v>
      </c>
      <c r="AG168">
        <v>104</v>
      </c>
      <c r="AH168" t="s">
        <v>1691</v>
      </c>
      <c r="AI168" t="s">
        <v>1463</v>
      </c>
      <c r="AJ168" t="s">
        <v>1463</v>
      </c>
      <c r="AK168" t="s">
        <v>1502</v>
      </c>
      <c r="AL168" t="s">
        <v>1585</v>
      </c>
      <c r="AM168" t="str">
        <f t="shared" si="5"/>
        <v>097_tag_counts</v>
      </c>
      <c r="AN168" t="s">
        <v>1294</v>
      </c>
      <c r="AO168" t="s">
        <v>2684</v>
      </c>
      <c r="AP168" t="s">
        <v>2689</v>
      </c>
      <c r="AQ168" t="s">
        <v>2680</v>
      </c>
      <c r="AR168" t="str">
        <f t="shared" si="6"/>
        <v>097_mapping</v>
      </c>
      <c r="AS168" t="s">
        <v>2681</v>
      </c>
    </row>
    <row r="169" spans="1:45">
      <c r="A169">
        <v>1820</v>
      </c>
      <c r="B169">
        <v>1820</v>
      </c>
      <c r="C169">
        <v>1</v>
      </c>
      <c r="D169" t="s">
        <v>1696</v>
      </c>
      <c r="E169">
        <v>25</v>
      </c>
      <c r="F169" t="s">
        <v>1279</v>
      </c>
      <c r="G169">
        <v>291</v>
      </c>
      <c r="H169" t="s">
        <v>1361</v>
      </c>
      <c r="I169" t="s">
        <v>1035</v>
      </c>
      <c r="J169">
        <v>-1</v>
      </c>
      <c r="K169" t="s">
        <v>1186</v>
      </c>
      <c r="L169">
        <v>1</v>
      </c>
      <c r="M169" t="s">
        <v>1700</v>
      </c>
      <c r="N169">
        <v>31</v>
      </c>
      <c r="O169" t="s">
        <v>1293</v>
      </c>
      <c r="P169" s="18">
        <v>35064.083333333336</v>
      </c>
      <c r="Q169" t="s">
        <v>1035</v>
      </c>
      <c r="R169" t="s">
        <v>1617</v>
      </c>
      <c r="S169">
        <v>40</v>
      </c>
      <c r="T169" t="s">
        <v>1481</v>
      </c>
      <c r="U169" t="s">
        <v>1616</v>
      </c>
      <c r="V169" t="s">
        <v>1182</v>
      </c>
      <c r="W169" t="s">
        <v>1464</v>
      </c>
      <c r="X169" t="s">
        <v>1464</v>
      </c>
      <c r="Y169" s="19" t="s">
        <v>2382</v>
      </c>
      <c r="Z169" t="s">
        <v>970</v>
      </c>
      <c r="AA169">
        <v>115</v>
      </c>
      <c r="AB169" t="s">
        <v>1341</v>
      </c>
      <c r="AC169">
        <v>1</v>
      </c>
      <c r="AD169" t="s">
        <v>1068</v>
      </c>
      <c r="AE169">
        <v>25</v>
      </c>
      <c r="AF169" t="s">
        <v>1504</v>
      </c>
      <c r="AG169">
        <v>104</v>
      </c>
      <c r="AH169" t="s">
        <v>1691</v>
      </c>
      <c r="AI169" t="s">
        <v>1463</v>
      </c>
      <c r="AJ169" t="s">
        <v>1463</v>
      </c>
      <c r="AK169" t="s">
        <v>1502</v>
      </c>
      <c r="AL169" t="s">
        <v>1585</v>
      </c>
      <c r="AM169" t="str">
        <f t="shared" si="5"/>
        <v>097_tag_counts</v>
      </c>
      <c r="AN169" t="s">
        <v>1462</v>
      </c>
      <c r="AO169" t="s">
        <v>2684</v>
      </c>
      <c r="AP169" t="s">
        <v>2689</v>
      </c>
      <c r="AQ169" t="s">
        <v>2680</v>
      </c>
      <c r="AR169" t="str">
        <f t="shared" si="6"/>
        <v>097_mapping</v>
      </c>
      <c r="AS169" t="s">
        <v>2681</v>
      </c>
    </row>
    <row r="170" spans="1:45">
      <c r="A170">
        <v>1890</v>
      </c>
      <c r="B170">
        <v>1890</v>
      </c>
      <c r="C170">
        <v>3</v>
      </c>
      <c r="D170" t="s">
        <v>1461</v>
      </c>
      <c r="E170">
        <v>198</v>
      </c>
      <c r="F170" t="s">
        <v>1345</v>
      </c>
      <c r="G170">
        <v>297</v>
      </c>
      <c r="H170" t="s">
        <v>1345</v>
      </c>
      <c r="I170" t="s">
        <v>1345</v>
      </c>
      <c r="J170">
        <v>59</v>
      </c>
      <c r="K170" t="s">
        <v>1460</v>
      </c>
      <c r="L170">
        <v>4</v>
      </c>
      <c r="M170" t="s">
        <v>1491</v>
      </c>
      <c r="N170">
        <v>60</v>
      </c>
      <c r="O170" t="s">
        <v>1802</v>
      </c>
      <c r="P170" s="18">
        <v>35065</v>
      </c>
      <c r="Q170" t="s">
        <v>1035</v>
      </c>
      <c r="R170" t="s">
        <v>1939</v>
      </c>
      <c r="S170">
        <v>54</v>
      </c>
      <c r="T170" t="s">
        <v>1406</v>
      </c>
      <c r="U170" t="s">
        <v>1938</v>
      </c>
      <c r="V170" t="s">
        <v>1182</v>
      </c>
      <c r="W170" t="s">
        <v>1937</v>
      </c>
      <c r="X170" t="s">
        <v>1937</v>
      </c>
      <c r="Y170" s="19" t="s">
        <v>2387</v>
      </c>
      <c r="Z170" t="s">
        <v>970</v>
      </c>
      <c r="AA170">
        <v>114</v>
      </c>
      <c r="AB170" t="s">
        <v>1512</v>
      </c>
      <c r="AC170">
        <v>1</v>
      </c>
      <c r="AD170" t="s">
        <v>1068</v>
      </c>
      <c r="AE170">
        <v>25</v>
      </c>
      <c r="AF170" t="s">
        <v>1504</v>
      </c>
      <c r="AG170">
        <v>104</v>
      </c>
      <c r="AH170" t="s">
        <v>1691</v>
      </c>
      <c r="AI170" t="s">
        <v>1936</v>
      </c>
      <c r="AJ170" t="s">
        <v>1936</v>
      </c>
      <c r="AK170" t="s">
        <v>1502</v>
      </c>
      <c r="AL170" t="s">
        <v>1585</v>
      </c>
      <c r="AM170" t="str">
        <f t="shared" si="5"/>
        <v>107_tag_counts</v>
      </c>
      <c r="AN170" t="s">
        <v>2055</v>
      </c>
      <c r="AO170" t="s">
        <v>2684</v>
      </c>
      <c r="AP170" t="s">
        <v>2689</v>
      </c>
      <c r="AQ170" t="s">
        <v>2680</v>
      </c>
      <c r="AR170" t="str">
        <f t="shared" si="6"/>
        <v>107_mapping</v>
      </c>
      <c r="AS170" t="s">
        <v>2681</v>
      </c>
    </row>
    <row r="171" spans="1:45">
      <c r="A171">
        <v>1960</v>
      </c>
      <c r="B171">
        <v>1960</v>
      </c>
      <c r="C171">
        <v>1037</v>
      </c>
      <c r="D171" t="s">
        <v>2036</v>
      </c>
      <c r="E171">
        <v>27</v>
      </c>
      <c r="F171" t="s">
        <v>1267</v>
      </c>
      <c r="G171">
        <v>-1</v>
      </c>
      <c r="H171">
        <v>-1</v>
      </c>
      <c r="I171">
        <v>-1</v>
      </c>
      <c r="J171">
        <v>1</v>
      </c>
      <c r="K171" t="s">
        <v>2035</v>
      </c>
      <c r="L171">
        <v>4</v>
      </c>
      <c r="M171" t="s">
        <v>1491</v>
      </c>
      <c r="N171">
        <v>-1</v>
      </c>
      <c r="O171" t="s">
        <v>1433</v>
      </c>
      <c r="P171" t="s">
        <v>1035</v>
      </c>
      <c r="Q171" t="s">
        <v>1035</v>
      </c>
      <c r="R171" t="s">
        <v>1035</v>
      </c>
      <c r="S171">
        <v>30</v>
      </c>
      <c r="T171" t="s">
        <v>2131</v>
      </c>
      <c r="U171" t="s">
        <v>2054</v>
      </c>
      <c r="V171" t="s">
        <v>1182</v>
      </c>
      <c r="W171" t="s">
        <v>2053</v>
      </c>
      <c r="X171" t="s">
        <v>2053</v>
      </c>
      <c r="Y171" s="19" t="s">
        <v>2388</v>
      </c>
      <c r="Z171" t="s">
        <v>970</v>
      </c>
      <c r="AA171">
        <v>101</v>
      </c>
      <c r="AB171" t="s">
        <v>1188</v>
      </c>
      <c r="AC171">
        <v>101</v>
      </c>
      <c r="AD171" t="s">
        <v>1505</v>
      </c>
      <c r="AE171">
        <v>25</v>
      </c>
      <c r="AF171" t="s">
        <v>1504</v>
      </c>
      <c r="AG171">
        <v>105</v>
      </c>
      <c r="AH171" t="s">
        <v>1429</v>
      </c>
      <c r="AI171" t="s">
        <v>1767</v>
      </c>
      <c r="AJ171" t="s">
        <v>1767</v>
      </c>
      <c r="AK171" t="s">
        <v>1502</v>
      </c>
      <c r="AL171" t="s">
        <v>1585</v>
      </c>
      <c r="AM171" t="str">
        <f t="shared" si="5"/>
        <v>121_tag_counts</v>
      </c>
      <c r="AN171" t="s">
        <v>2052</v>
      </c>
      <c r="AO171" t="s">
        <v>2684</v>
      </c>
      <c r="AP171" t="s">
        <v>2689</v>
      </c>
      <c r="AQ171" t="s">
        <v>2680</v>
      </c>
      <c r="AR171" t="str">
        <f t="shared" si="6"/>
        <v>121_mapping</v>
      </c>
      <c r="AS171" t="s">
        <v>2681</v>
      </c>
    </row>
    <row r="172" spans="1:45">
      <c r="A172">
        <v>1961</v>
      </c>
      <c r="B172">
        <v>1961</v>
      </c>
      <c r="C172">
        <v>1037</v>
      </c>
      <c r="D172" t="s">
        <v>2036</v>
      </c>
      <c r="E172">
        <v>27</v>
      </c>
      <c r="F172" t="s">
        <v>1267</v>
      </c>
      <c r="G172">
        <v>-1</v>
      </c>
      <c r="H172">
        <v>-1</v>
      </c>
      <c r="I172">
        <v>-1</v>
      </c>
      <c r="J172">
        <v>1</v>
      </c>
      <c r="K172" t="s">
        <v>2035</v>
      </c>
      <c r="L172">
        <v>4</v>
      </c>
      <c r="M172" t="s">
        <v>1491</v>
      </c>
      <c r="N172">
        <v>82</v>
      </c>
      <c r="O172" t="s">
        <v>2051</v>
      </c>
      <c r="P172" s="18">
        <v>35064.25</v>
      </c>
      <c r="Q172" t="s">
        <v>1035</v>
      </c>
      <c r="R172" t="s">
        <v>1929</v>
      </c>
      <c r="S172">
        <v>30</v>
      </c>
      <c r="T172" t="s">
        <v>2131</v>
      </c>
      <c r="U172" t="s">
        <v>1928</v>
      </c>
      <c r="V172" t="s">
        <v>1182</v>
      </c>
      <c r="W172" t="s">
        <v>1783</v>
      </c>
      <c r="X172" t="s">
        <v>1783</v>
      </c>
      <c r="Y172" s="19" t="s">
        <v>2218</v>
      </c>
      <c r="Z172" t="s">
        <v>970</v>
      </c>
      <c r="AA172">
        <v>104</v>
      </c>
      <c r="AB172" t="s">
        <v>1189</v>
      </c>
      <c r="AC172">
        <v>101</v>
      </c>
      <c r="AD172" t="s">
        <v>1505</v>
      </c>
      <c r="AE172">
        <v>25</v>
      </c>
      <c r="AF172" t="s">
        <v>1504</v>
      </c>
      <c r="AG172">
        <v>105</v>
      </c>
      <c r="AH172" t="s">
        <v>1429</v>
      </c>
      <c r="AI172" t="s">
        <v>1767</v>
      </c>
      <c r="AJ172" t="s">
        <v>1767</v>
      </c>
      <c r="AK172" t="s">
        <v>1502</v>
      </c>
      <c r="AL172" t="s">
        <v>1585</v>
      </c>
      <c r="AM172" t="str">
        <f t="shared" si="5"/>
        <v>121_tag_counts</v>
      </c>
      <c r="AN172" t="s">
        <v>1782</v>
      </c>
      <c r="AO172" t="s">
        <v>2684</v>
      </c>
      <c r="AP172" t="s">
        <v>2689</v>
      </c>
      <c r="AQ172" t="s">
        <v>2680</v>
      </c>
      <c r="AR172" t="str">
        <f t="shared" si="6"/>
        <v>121_mapping</v>
      </c>
      <c r="AS172" t="s">
        <v>2681</v>
      </c>
    </row>
    <row r="173" spans="1:45">
      <c r="A173">
        <v>1962</v>
      </c>
      <c r="B173">
        <v>1962</v>
      </c>
      <c r="C173">
        <v>1037</v>
      </c>
      <c r="D173" t="s">
        <v>2036</v>
      </c>
      <c r="E173">
        <v>27</v>
      </c>
      <c r="F173" t="s">
        <v>1267</v>
      </c>
      <c r="G173">
        <v>-1</v>
      </c>
      <c r="H173">
        <v>-1</v>
      </c>
      <c r="I173">
        <v>-1</v>
      </c>
      <c r="J173">
        <v>1</v>
      </c>
      <c r="K173" t="s">
        <v>2035</v>
      </c>
      <c r="L173">
        <v>4</v>
      </c>
      <c r="M173" t="s">
        <v>1491</v>
      </c>
      <c r="N173">
        <v>83</v>
      </c>
      <c r="O173" t="s">
        <v>2034</v>
      </c>
      <c r="P173" s="18">
        <v>35064.5</v>
      </c>
      <c r="Q173" t="s">
        <v>1035</v>
      </c>
      <c r="R173" t="s">
        <v>1916</v>
      </c>
      <c r="S173">
        <v>30</v>
      </c>
      <c r="T173" t="s">
        <v>2131</v>
      </c>
      <c r="U173" t="s">
        <v>1917</v>
      </c>
      <c r="V173" t="s">
        <v>1182</v>
      </c>
      <c r="W173" t="s">
        <v>1768</v>
      </c>
      <c r="X173" t="s">
        <v>1768</v>
      </c>
      <c r="Y173" s="19" t="s">
        <v>2245</v>
      </c>
      <c r="Z173" t="s">
        <v>970</v>
      </c>
      <c r="AA173">
        <v>108</v>
      </c>
      <c r="AB173" t="s">
        <v>1427</v>
      </c>
      <c r="AC173">
        <v>101</v>
      </c>
      <c r="AD173" t="s">
        <v>1505</v>
      </c>
      <c r="AE173">
        <v>25</v>
      </c>
      <c r="AF173" t="s">
        <v>1504</v>
      </c>
      <c r="AG173">
        <v>105</v>
      </c>
      <c r="AH173" t="s">
        <v>1429</v>
      </c>
      <c r="AI173" t="s">
        <v>1767</v>
      </c>
      <c r="AJ173" t="s">
        <v>1767</v>
      </c>
      <c r="AK173" t="s">
        <v>1502</v>
      </c>
      <c r="AL173" t="s">
        <v>1585</v>
      </c>
      <c r="AM173" t="str">
        <f t="shared" si="5"/>
        <v>121_tag_counts</v>
      </c>
      <c r="AN173" t="s">
        <v>1573</v>
      </c>
      <c r="AO173" t="s">
        <v>2684</v>
      </c>
      <c r="AP173" t="s">
        <v>2689</v>
      </c>
      <c r="AQ173" t="s">
        <v>2680</v>
      </c>
      <c r="AR173" t="str">
        <f t="shared" si="6"/>
        <v>121_mapping</v>
      </c>
      <c r="AS173" t="s">
        <v>2681</v>
      </c>
    </row>
    <row r="174" spans="1:45">
      <c r="A174">
        <v>1885</v>
      </c>
      <c r="B174">
        <v>1885</v>
      </c>
      <c r="C174">
        <v>1025</v>
      </c>
      <c r="D174" t="s">
        <v>1572</v>
      </c>
      <c r="E174">
        <v>198</v>
      </c>
      <c r="F174" t="s">
        <v>1345</v>
      </c>
      <c r="G174">
        <v>297</v>
      </c>
      <c r="H174" t="s">
        <v>1345</v>
      </c>
      <c r="I174" t="s">
        <v>1345</v>
      </c>
      <c r="J174">
        <v>58</v>
      </c>
      <c r="K174" t="s">
        <v>1571</v>
      </c>
      <c r="L174">
        <v>4</v>
      </c>
      <c r="M174" t="s">
        <v>1491</v>
      </c>
      <c r="N174">
        <v>61</v>
      </c>
      <c r="O174" t="s">
        <v>1570</v>
      </c>
      <c r="P174" s="18">
        <v>35065</v>
      </c>
      <c r="Q174" t="s">
        <v>1035</v>
      </c>
      <c r="R174" t="s">
        <v>1407</v>
      </c>
      <c r="S174">
        <v>54</v>
      </c>
      <c r="T174" t="s">
        <v>1406</v>
      </c>
      <c r="U174" t="s">
        <v>1405</v>
      </c>
      <c r="V174" t="s">
        <v>1182</v>
      </c>
      <c r="W174" t="s">
        <v>1564</v>
      </c>
      <c r="X174" t="s">
        <v>1564</v>
      </c>
      <c r="Y174" s="19" t="s">
        <v>2106</v>
      </c>
      <c r="Z174" t="s">
        <v>970</v>
      </c>
      <c r="AA174">
        <v>110</v>
      </c>
      <c r="AB174" t="s">
        <v>1350</v>
      </c>
      <c r="AC174">
        <v>1</v>
      </c>
      <c r="AD174" t="s">
        <v>1068</v>
      </c>
      <c r="AE174">
        <v>25</v>
      </c>
      <c r="AF174" t="s">
        <v>1504</v>
      </c>
      <c r="AG174">
        <v>105</v>
      </c>
      <c r="AH174" t="s">
        <v>1429</v>
      </c>
      <c r="AI174" t="s">
        <v>1563</v>
      </c>
      <c r="AJ174" t="s">
        <v>1563</v>
      </c>
      <c r="AK174" t="s">
        <v>1502</v>
      </c>
      <c r="AL174" t="s">
        <v>1585</v>
      </c>
      <c r="AM174" t="str">
        <f t="shared" si="5"/>
        <v>112_tag_counts</v>
      </c>
      <c r="AN174" t="s">
        <v>1562</v>
      </c>
      <c r="AO174" t="s">
        <v>2684</v>
      </c>
      <c r="AP174" t="s">
        <v>2689</v>
      </c>
      <c r="AQ174" t="s">
        <v>2680</v>
      </c>
      <c r="AR174" t="str">
        <f t="shared" si="6"/>
        <v>112_mapping</v>
      </c>
      <c r="AS174" t="s">
        <v>2681</v>
      </c>
    </row>
    <row r="175" spans="1:45">
      <c r="A175">
        <v>1969</v>
      </c>
      <c r="B175">
        <v>1969</v>
      </c>
      <c r="C175">
        <v>1039</v>
      </c>
      <c r="D175" t="s">
        <v>1205</v>
      </c>
      <c r="E175">
        <v>238</v>
      </c>
      <c r="F175" t="s">
        <v>1204</v>
      </c>
      <c r="G175">
        <v>226</v>
      </c>
      <c r="H175" t="s">
        <v>1203</v>
      </c>
      <c r="I175" t="s">
        <v>1345</v>
      </c>
      <c r="J175">
        <v>-1</v>
      </c>
      <c r="K175" t="s">
        <v>1186</v>
      </c>
      <c r="L175">
        <v>4</v>
      </c>
      <c r="M175" t="s">
        <v>1491</v>
      </c>
      <c r="N175">
        <v>85</v>
      </c>
      <c r="O175" t="s">
        <v>1392</v>
      </c>
      <c r="P175" s="18">
        <v>35065</v>
      </c>
      <c r="Q175" t="s">
        <v>1035</v>
      </c>
      <c r="R175" t="s">
        <v>1035</v>
      </c>
      <c r="S175">
        <v>41</v>
      </c>
      <c r="T175" t="s">
        <v>1372</v>
      </c>
      <c r="U175" t="s">
        <v>1561</v>
      </c>
      <c r="V175" t="s">
        <v>1182</v>
      </c>
      <c r="W175" t="s">
        <v>1560</v>
      </c>
      <c r="X175" t="s">
        <v>1560</v>
      </c>
      <c r="Y175" s="19" t="s">
        <v>2107</v>
      </c>
      <c r="Z175" t="s">
        <v>970</v>
      </c>
      <c r="AA175">
        <v>101</v>
      </c>
      <c r="AB175" t="s">
        <v>1188</v>
      </c>
      <c r="AC175">
        <v>1</v>
      </c>
      <c r="AD175" t="s">
        <v>1068</v>
      </c>
      <c r="AE175">
        <v>25</v>
      </c>
      <c r="AF175" t="s">
        <v>1504</v>
      </c>
      <c r="AG175">
        <v>105</v>
      </c>
      <c r="AH175" t="s">
        <v>1429</v>
      </c>
      <c r="AI175" t="s">
        <v>1677</v>
      </c>
      <c r="AJ175" t="s">
        <v>1677</v>
      </c>
      <c r="AK175" t="s">
        <v>1502</v>
      </c>
      <c r="AL175" t="s">
        <v>1585</v>
      </c>
      <c r="AM175" t="str">
        <f t="shared" si="5"/>
        <v>113_tag_counts</v>
      </c>
      <c r="AN175" t="s">
        <v>1559</v>
      </c>
      <c r="AO175" t="s">
        <v>2684</v>
      </c>
      <c r="AP175" t="s">
        <v>2689</v>
      </c>
      <c r="AQ175" t="s">
        <v>2680</v>
      </c>
      <c r="AR175" t="str">
        <f t="shared" si="6"/>
        <v>113_mapping</v>
      </c>
      <c r="AS175" t="s">
        <v>2681</v>
      </c>
    </row>
    <row r="176" spans="1:45">
      <c r="A176">
        <v>1970</v>
      </c>
      <c r="B176">
        <v>1970</v>
      </c>
      <c r="C176">
        <v>1039</v>
      </c>
      <c r="D176" t="s">
        <v>1205</v>
      </c>
      <c r="E176">
        <v>238</v>
      </c>
      <c r="F176" t="s">
        <v>1204</v>
      </c>
      <c r="G176">
        <v>226</v>
      </c>
      <c r="H176" t="s">
        <v>1203</v>
      </c>
      <c r="I176" t="s">
        <v>1345</v>
      </c>
      <c r="J176">
        <v>-1</v>
      </c>
      <c r="K176" t="s">
        <v>1186</v>
      </c>
      <c r="L176">
        <v>4</v>
      </c>
      <c r="M176" t="s">
        <v>1491</v>
      </c>
      <c r="N176">
        <v>86</v>
      </c>
      <c r="O176" t="s">
        <v>1202</v>
      </c>
      <c r="P176" s="18">
        <v>35065</v>
      </c>
      <c r="Q176" t="s">
        <v>1035</v>
      </c>
      <c r="R176" t="s">
        <v>1035</v>
      </c>
      <c r="S176">
        <v>41</v>
      </c>
      <c r="T176" t="s">
        <v>1372</v>
      </c>
      <c r="U176" t="s">
        <v>1395</v>
      </c>
      <c r="V176" t="s">
        <v>1182</v>
      </c>
      <c r="W176" t="s">
        <v>1394</v>
      </c>
      <c r="X176" t="s">
        <v>1394</v>
      </c>
      <c r="Y176" s="19" t="s">
        <v>1995</v>
      </c>
      <c r="Z176" t="s">
        <v>970</v>
      </c>
      <c r="AA176">
        <v>103</v>
      </c>
      <c r="AB176" t="s">
        <v>1180</v>
      </c>
      <c r="AC176">
        <v>1</v>
      </c>
      <c r="AD176" t="s">
        <v>1068</v>
      </c>
      <c r="AE176">
        <v>25</v>
      </c>
      <c r="AF176" t="s">
        <v>1504</v>
      </c>
      <c r="AG176">
        <v>105</v>
      </c>
      <c r="AH176" t="s">
        <v>1429</v>
      </c>
      <c r="AI176" t="s">
        <v>1677</v>
      </c>
      <c r="AJ176" t="s">
        <v>1677</v>
      </c>
      <c r="AK176" t="s">
        <v>1502</v>
      </c>
      <c r="AL176" t="s">
        <v>1585</v>
      </c>
      <c r="AM176" t="str">
        <f t="shared" si="5"/>
        <v>113_tag_counts</v>
      </c>
      <c r="AN176" t="s">
        <v>1393</v>
      </c>
      <c r="AO176" t="s">
        <v>2684</v>
      </c>
      <c r="AP176" t="s">
        <v>2689</v>
      </c>
      <c r="AQ176" t="s">
        <v>2680</v>
      </c>
      <c r="AR176" t="str">
        <f t="shared" si="6"/>
        <v>113_mapping</v>
      </c>
      <c r="AS176" t="s">
        <v>2681</v>
      </c>
    </row>
    <row r="177" spans="1:45">
      <c r="A177">
        <v>1971</v>
      </c>
      <c r="B177">
        <v>1971</v>
      </c>
      <c r="C177">
        <v>1039</v>
      </c>
      <c r="D177" t="s">
        <v>1205</v>
      </c>
      <c r="E177">
        <v>238</v>
      </c>
      <c r="F177" t="s">
        <v>1204</v>
      </c>
      <c r="G177">
        <v>226</v>
      </c>
      <c r="H177" t="s">
        <v>1203</v>
      </c>
      <c r="I177" t="s">
        <v>1345</v>
      </c>
      <c r="J177">
        <v>-1</v>
      </c>
      <c r="K177" t="s">
        <v>1186</v>
      </c>
      <c r="L177">
        <v>4</v>
      </c>
      <c r="M177" t="s">
        <v>1491</v>
      </c>
      <c r="N177">
        <v>85</v>
      </c>
      <c r="O177" t="s">
        <v>1392</v>
      </c>
      <c r="P177" s="18">
        <v>35065</v>
      </c>
      <c r="Q177" t="s">
        <v>1035</v>
      </c>
      <c r="R177" t="s">
        <v>1201</v>
      </c>
      <c r="S177">
        <v>41</v>
      </c>
      <c r="T177" t="s">
        <v>1372</v>
      </c>
      <c r="U177" t="s">
        <v>1381</v>
      </c>
      <c r="V177" t="s">
        <v>1182</v>
      </c>
      <c r="W177" t="s">
        <v>1207</v>
      </c>
      <c r="X177" t="s">
        <v>1207</v>
      </c>
      <c r="Y177" s="19" t="s">
        <v>1996</v>
      </c>
      <c r="Z177" t="s">
        <v>970</v>
      </c>
      <c r="AA177">
        <v>104</v>
      </c>
      <c r="AB177" t="s">
        <v>1189</v>
      </c>
      <c r="AC177">
        <v>1</v>
      </c>
      <c r="AD177" t="s">
        <v>1068</v>
      </c>
      <c r="AE177">
        <v>25</v>
      </c>
      <c r="AF177" t="s">
        <v>1504</v>
      </c>
      <c r="AG177">
        <v>105</v>
      </c>
      <c r="AH177" t="s">
        <v>1429</v>
      </c>
      <c r="AI177" t="s">
        <v>1677</v>
      </c>
      <c r="AJ177" t="s">
        <v>1677</v>
      </c>
      <c r="AK177" t="s">
        <v>1502</v>
      </c>
      <c r="AL177" t="s">
        <v>1585</v>
      </c>
      <c r="AM177" t="str">
        <f t="shared" si="5"/>
        <v>113_tag_counts</v>
      </c>
      <c r="AN177" t="s">
        <v>1206</v>
      </c>
      <c r="AO177" t="s">
        <v>2684</v>
      </c>
      <c r="AP177" t="s">
        <v>2689</v>
      </c>
      <c r="AQ177" t="s">
        <v>2680</v>
      </c>
      <c r="AR177" t="str">
        <f t="shared" si="6"/>
        <v>113_mapping</v>
      </c>
      <c r="AS177" t="s">
        <v>2681</v>
      </c>
    </row>
    <row r="178" spans="1:45">
      <c r="A178">
        <v>1972</v>
      </c>
      <c r="B178">
        <v>1972</v>
      </c>
      <c r="C178">
        <v>1039</v>
      </c>
      <c r="D178" t="s">
        <v>1205</v>
      </c>
      <c r="E178">
        <v>238</v>
      </c>
      <c r="F178" t="s">
        <v>1204</v>
      </c>
      <c r="G178">
        <v>226</v>
      </c>
      <c r="H178" t="s">
        <v>1203</v>
      </c>
      <c r="I178" t="s">
        <v>1345</v>
      </c>
      <c r="J178">
        <v>-1</v>
      </c>
      <c r="K178" t="s">
        <v>1186</v>
      </c>
      <c r="L178">
        <v>4</v>
      </c>
      <c r="M178" t="s">
        <v>1491</v>
      </c>
      <c r="N178">
        <v>86</v>
      </c>
      <c r="O178" t="s">
        <v>1202</v>
      </c>
      <c r="P178" s="18">
        <v>35065</v>
      </c>
      <c r="Q178" t="s">
        <v>1035</v>
      </c>
      <c r="R178" t="s">
        <v>1201</v>
      </c>
      <c r="S178">
        <v>41</v>
      </c>
      <c r="T178" t="s">
        <v>1372</v>
      </c>
      <c r="U178" t="s">
        <v>1371</v>
      </c>
      <c r="V178" t="s">
        <v>1182</v>
      </c>
      <c r="W178" t="s">
        <v>1377</v>
      </c>
      <c r="X178" t="s">
        <v>1377</v>
      </c>
      <c r="Y178" s="19" t="s">
        <v>1997</v>
      </c>
      <c r="Z178" t="s">
        <v>970</v>
      </c>
      <c r="AA178">
        <v>105</v>
      </c>
      <c r="AB178" t="s">
        <v>1282</v>
      </c>
      <c r="AC178">
        <v>1</v>
      </c>
      <c r="AD178" t="s">
        <v>1068</v>
      </c>
      <c r="AE178">
        <v>25</v>
      </c>
      <c r="AF178" t="s">
        <v>1504</v>
      </c>
      <c r="AG178">
        <v>105</v>
      </c>
      <c r="AH178" t="s">
        <v>1429</v>
      </c>
      <c r="AI178" t="s">
        <v>1677</v>
      </c>
      <c r="AJ178" t="s">
        <v>1677</v>
      </c>
      <c r="AK178" t="s">
        <v>1502</v>
      </c>
      <c r="AL178" t="s">
        <v>1585</v>
      </c>
      <c r="AM178" t="str">
        <f t="shared" si="5"/>
        <v>113_tag_counts</v>
      </c>
      <c r="AN178" t="s">
        <v>1376</v>
      </c>
      <c r="AO178" t="s">
        <v>2684</v>
      </c>
      <c r="AP178" t="s">
        <v>2689</v>
      </c>
      <c r="AQ178" t="s">
        <v>2680</v>
      </c>
      <c r="AR178" t="str">
        <f t="shared" si="6"/>
        <v>113_mapping</v>
      </c>
      <c r="AS178" t="s">
        <v>2681</v>
      </c>
    </row>
    <row r="179" spans="1:45">
      <c r="A179">
        <v>1979</v>
      </c>
      <c r="B179">
        <v>1979</v>
      </c>
      <c r="C179">
        <v>1</v>
      </c>
      <c r="D179" t="s">
        <v>1696</v>
      </c>
      <c r="E179">
        <v>88</v>
      </c>
      <c r="F179" t="s">
        <v>1507</v>
      </c>
      <c r="G179">
        <v>262</v>
      </c>
      <c r="H179" t="s">
        <v>1987</v>
      </c>
      <c r="I179" t="s">
        <v>1035</v>
      </c>
      <c r="J179">
        <v>-1</v>
      </c>
      <c r="K179" t="s">
        <v>1186</v>
      </c>
      <c r="L179">
        <v>2</v>
      </c>
      <c r="M179" t="s">
        <v>1704</v>
      </c>
      <c r="N179">
        <v>-1</v>
      </c>
      <c r="O179" t="s">
        <v>1433</v>
      </c>
      <c r="P179" t="s">
        <v>1035</v>
      </c>
      <c r="Q179" t="s">
        <v>1035</v>
      </c>
      <c r="R179" t="s">
        <v>1877</v>
      </c>
      <c r="S179">
        <v>62</v>
      </c>
      <c r="T179" t="s">
        <v>1968</v>
      </c>
      <c r="U179" t="s">
        <v>1375</v>
      </c>
      <c r="V179" t="s">
        <v>1182</v>
      </c>
      <c r="W179" t="s">
        <v>1374</v>
      </c>
      <c r="X179" t="s">
        <v>1374</v>
      </c>
      <c r="Y179" s="19" t="s">
        <v>1998</v>
      </c>
      <c r="Z179" t="s">
        <v>970</v>
      </c>
      <c r="AA179">
        <v>106</v>
      </c>
      <c r="AB179" t="s">
        <v>1135</v>
      </c>
      <c r="AC179">
        <v>1</v>
      </c>
      <c r="AD179" t="s">
        <v>1068</v>
      </c>
      <c r="AE179">
        <v>25</v>
      </c>
      <c r="AF179" t="s">
        <v>1504</v>
      </c>
      <c r="AG179">
        <v>105</v>
      </c>
      <c r="AH179" t="s">
        <v>1429</v>
      </c>
      <c r="AI179" t="s">
        <v>1677</v>
      </c>
      <c r="AJ179" t="s">
        <v>1677</v>
      </c>
      <c r="AK179" t="s">
        <v>1502</v>
      </c>
      <c r="AL179" t="s">
        <v>1585</v>
      </c>
      <c r="AM179" t="str">
        <f t="shared" si="5"/>
        <v>113_tag_counts</v>
      </c>
      <c r="AN179" t="s">
        <v>1373</v>
      </c>
      <c r="AO179" t="s">
        <v>2684</v>
      </c>
      <c r="AP179" t="s">
        <v>2689</v>
      </c>
      <c r="AQ179" t="s">
        <v>2680</v>
      </c>
      <c r="AR179" t="str">
        <f t="shared" si="6"/>
        <v>113_mapping</v>
      </c>
      <c r="AS179" t="s">
        <v>2681</v>
      </c>
    </row>
    <row r="180" spans="1:45">
      <c r="A180">
        <v>1980</v>
      </c>
      <c r="B180">
        <v>1980</v>
      </c>
      <c r="C180">
        <v>1</v>
      </c>
      <c r="D180" t="s">
        <v>1696</v>
      </c>
      <c r="E180">
        <v>123</v>
      </c>
      <c r="F180" t="s">
        <v>1347</v>
      </c>
      <c r="G180">
        <v>262</v>
      </c>
      <c r="H180" t="s">
        <v>1987</v>
      </c>
      <c r="I180" t="s">
        <v>1035</v>
      </c>
      <c r="J180">
        <v>-1</v>
      </c>
      <c r="K180" t="s">
        <v>1186</v>
      </c>
      <c r="L180">
        <v>2</v>
      </c>
      <c r="M180" t="s">
        <v>1704</v>
      </c>
      <c r="N180">
        <v>-1</v>
      </c>
      <c r="O180" t="s">
        <v>1433</v>
      </c>
      <c r="P180" t="s">
        <v>1035</v>
      </c>
      <c r="Q180" t="s">
        <v>1035</v>
      </c>
      <c r="R180" t="s">
        <v>1877</v>
      </c>
      <c r="S180">
        <v>62</v>
      </c>
      <c r="T180" t="s">
        <v>1968</v>
      </c>
      <c r="U180" t="s">
        <v>1876</v>
      </c>
      <c r="V180" t="s">
        <v>1182</v>
      </c>
      <c r="W180" t="s">
        <v>1875</v>
      </c>
      <c r="X180" t="s">
        <v>1875</v>
      </c>
      <c r="Y180" s="19" t="s">
        <v>1999</v>
      </c>
      <c r="Z180" t="s">
        <v>970</v>
      </c>
      <c r="AA180">
        <v>108</v>
      </c>
      <c r="AB180" t="s">
        <v>1427</v>
      </c>
      <c r="AC180">
        <v>1</v>
      </c>
      <c r="AD180" t="s">
        <v>1068</v>
      </c>
      <c r="AE180">
        <v>25</v>
      </c>
      <c r="AF180" t="s">
        <v>1504</v>
      </c>
      <c r="AG180">
        <v>105</v>
      </c>
      <c r="AH180" t="s">
        <v>1429</v>
      </c>
      <c r="AI180" t="s">
        <v>1677</v>
      </c>
      <c r="AJ180" t="s">
        <v>1677</v>
      </c>
      <c r="AK180" t="s">
        <v>1502</v>
      </c>
      <c r="AL180" t="s">
        <v>1585</v>
      </c>
      <c r="AM180" t="str">
        <f t="shared" si="5"/>
        <v>113_tag_counts</v>
      </c>
      <c r="AN180" t="s">
        <v>1874</v>
      </c>
      <c r="AO180" t="s">
        <v>2684</v>
      </c>
      <c r="AP180" t="s">
        <v>2689</v>
      </c>
      <c r="AQ180" t="s">
        <v>2680</v>
      </c>
      <c r="AR180" t="str">
        <f t="shared" si="6"/>
        <v>113_mapping</v>
      </c>
      <c r="AS180" t="s">
        <v>2681</v>
      </c>
    </row>
    <row r="181" spans="1:45">
      <c r="A181">
        <v>1981</v>
      </c>
      <c r="B181">
        <v>1981</v>
      </c>
      <c r="C181">
        <v>1</v>
      </c>
      <c r="D181" t="s">
        <v>1696</v>
      </c>
      <c r="E181">
        <v>88</v>
      </c>
      <c r="F181" t="s">
        <v>1507</v>
      </c>
      <c r="G181">
        <v>262</v>
      </c>
      <c r="H181" t="s">
        <v>1987</v>
      </c>
      <c r="I181" t="s">
        <v>1035</v>
      </c>
      <c r="J181">
        <v>-1</v>
      </c>
      <c r="K181" t="s">
        <v>1186</v>
      </c>
      <c r="L181">
        <v>1</v>
      </c>
      <c r="M181" t="s">
        <v>1700</v>
      </c>
      <c r="N181">
        <v>-1</v>
      </c>
      <c r="O181" t="s">
        <v>1433</v>
      </c>
      <c r="P181" t="s">
        <v>1035</v>
      </c>
      <c r="Q181" t="s">
        <v>1035</v>
      </c>
      <c r="R181" t="s">
        <v>1986</v>
      </c>
      <c r="S181">
        <v>62</v>
      </c>
      <c r="T181" t="s">
        <v>1968</v>
      </c>
      <c r="U181" t="s">
        <v>1990</v>
      </c>
      <c r="V181" t="s">
        <v>1182</v>
      </c>
      <c r="W181" t="s">
        <v>1989</v>
      </c>
      <c r="X181" t="s">
        <v>1989</v>
      </c>
      <c r="Y181" s="19" t="s">
        <v>2000</v>
      </c>
      <c r="Z181" t="s">
        <v>970</v>
      </c>
      <c r="AA181">
        <v>111</v>
      </c>
      <c r="AB181" t="s">
        <v>1077</v>
      </c>
      <c r="AC181">
        <v>1</v>
      </c>
      <c r="AD181" t="s">
        <v>1068</v>
      </c>
      <c r="AE181">
        <v>25</v>
      </c>
      <c r="AF181" t="s">
        <v>1504</v>
      </c>
      <c r="AG181">
        <v>105</v>
      </c>
      <c r="AH181" t="s">
        <v>1429</v>
      </c>
      <c r="AI181" t="s">
        <v>1677</v>
      </c>
      <c r="AJ181" t="s">
        <v>1677</v>
      </c>
      <c r="AK181" t="s">
        <v>1502</v>
      </c>
      <c r="AL181" t="s">
        <v>1585</v>
      </c>
      <c r="AM181" t="str">
        <f t="shared" si="5"/>
        <v>113_tag_counts</v>
      </c>
      <c r="AN181" t="s">
        <v>1988</v>
      </c>
      <c r="AO181" t="s">
        <v>2684</v>
      </c>
      <c r="AP181" t="s">
        <v>2689</v>
      </c>
      <c r="AQ181" t="s">
        <v>2680</v>
      </c>
      <c r="AR181" t="str">
        <f t="shared" si="6"/>
        <v>113_mapping</v>
      </c>
      <c r="AS181" t="s">
        <v>2681</v>
      </c>
    </row>
    <row r="182" spans="1:45">
      <c r="A182">
        <v>1982</v>
      </c>
      <c r="B182">
        <v>1982</v>
      </c>
      <c r="C182">
        <v>1</v>
      </c>
      <c r="D182" t="s">
        <v>1696</v>
      </c>
      <c r="E182">
        <v>123</v>
      </c>
      <c r="F182" t="s">
        <v>1347</v>
      </c>
      <c r="G182">
        <v>262</v>
      </c>
      <c r="H182" t="s">
        <v>1987</v>
      </c>
      <c r="I182" t="s">
        <v>1035</v>
      </c>
      <c r="J182">
        <v>-1</v>
      </c>
      <c r="K182" t="s">
        <v>1186</v>
      </c>
      <c r="L182">
        <v>1</v>
      </c>
      <c r="M182" t="s">
        <v>1700</v>
      </c>
      <c r="N182">
        <v>-1</v>
      </c>
      <c r="O182" t="s">
        <v>1433</v>
      </c>
      <c r="P182" t="s">
        <v>1035</v>
      </c>
      <c r="Q182" t="s">
        <v>1035</v>
      </c>
      <c r="R182" t="s">
        <v>1986</v>
      </c>
      <c r="S182">
        <v>62</v>
      </c>
      <c r="T182" t="s">
        <v>1968</v>
      </c>
      <c r="U182" t="s">
        <v>1985</v>
      </c>
      <c r="V182" t="s">
        <v>1182</v>
      </c>
      <c r="W182" t="s">
        <v>1868</v>
      </c>
      <c r="X182" t="s">
        <v>1868</v>
      </c>
      <c r="Y182" s="19" t="s">
        <v>2001</v>
      </c>
      <c r="Z182" t="s">
        <v>970</v>
      </c>
      <c r="AA182">
        <v>113</v>
      </c>
      <c r="AB182" t="s">
        <v>1867</v>
      </c>
      <c r="AC182">
        <v>1</v>
      </c>
      <c r="AD182" t="s">
        <v>1068</v>
      </c>
      <c r="AE182">
        <v>25</v>
      </c>
      <c r="AF182" t="s">
        <v>1504</v>
      </c>
      <c r="AG182">
        <v>105</v>
      </c>
      <c r="AH182" t="s">
        <v>1429</v>
      </c>
      <c r="AI182" t="s">
        <v>1677</v>
      </c>
      <c r="AJ182" t="s">
        <v>1677</v>
      </c>
      <c r="AK182" t="s">
        <v>1502</v>
      </c>
      <c r="AL182" t="s">
        <v>1585</v>
      </c>
      <c r="AM182" t="str">
        <f t="shared" si="5"/>
        <v>113_tag_counts</v>
      </c>
      <c r="AN182" t="s">
        <v>1866</v>
      </c>
      <c r="AO182" t="s">
        <v>2684</v>
      </c>
      <c r="AP182" t="s">
        <v>2689</v>
      </c>
      <c r="AQ182" t="s">
        <v>2680</v>
      </c>
      <c r="AR182" t="str">
        <f t="shared" si="6"/>
        <v>113_mapping</v>
      </c>
      <c r="AS182" t="s">
        <v>2681</v>
      </c>
    </row>
    <row r="183" spans="1:45">
      <c r="A183">
        <v>1983</v>
      </c>
      <c r="B183">
        <v>1983</v>
      </c>
      <c r="C183">
        <v>1</v>
      </c>
      <c r="D183" t="s">
        <v>1696</v>
      </c>
      <c r="E183">
        <v>148</v>
      </c>
      <c r="F183" t="s">
        <v>1865</v>
      </c>
      <c r="G183">
        <v>301</v>
      </c>
      <c r="H183" t="s">
        <v>1864</v>
      </c>
      <c r="I183" t="s">
        <v>1035</v>
      </c>
      <c r="J183">
        <v>-1</v>
      </c>
      <c r="K183" t="s">
        <v>1186</v>
      </c>
      <c r="L183">
        <v>1</v>
      </c>
      <c r="M183" t="s">
        <v>1700</v>
      </c>
      <c r="N183">
        <v>-1</v>
      </c>
      <c r="O183" t="s">
        <v>1433</v>
      </c>
      <c r="P183" t="s">
        <v>1035</v>
      </c>
      <c r="Q183" t="s">
        <v>1035</v>
      </c>
      <c r="R183" t="s">
        <v>1863</v>
      </c>
      <c r="S183">
        <v>62</v>
      </c>
      <c r="T183" t="s">
        <v>1968</v>
      </c>
      <c r="U183" t="s">
        <v>1850</v>
      </c>
      <c r="V183" t="s">
        <v>1182</v>
      </c>
      <c r="W183" t="s">
        <v>1678</v>
      </c>
      <c r="X183" t="s">
        <v>1678</v>
      </c>
      <c r="Y183" s="19" t="s">
        <v>2002</v>
      </c>
      <c r="Z183" t="s">
        <v>970</v>
      </c>
      <c r="AA183">
        <v>114</v>
      </c>
      <c r="AB183" t="s">
        <v>1512</v>
      </c>
      <c r="AC183">
        <v>1</v>
      </c>
      <c r="AD183" t="s">
        <v>1068</v>
      </c>
      <c r="AE183">
        <v>25</v>
      </c>
      <c r="AF183" t="s">
        <v>1504</v>
      </c>
      <c r="AG183">
        <v>105</v>
      </c>
      <c r="AH183" t="s">
        <v>1429</v>
      </c>
      <c r="AI183" t="s">
        <v>1677</v>
      </c>
      <c r="AJ183" t="s">
        <v>1677</v>
      </c>
      <c r="AK183" t="s">
        <v>1502</v>
      </c>
      <c r="AL183" t="s">
        <v>1585</v>
      </c>
      <c r="AM183" t="str">
        <f t="shared" si="5"/>
        <v>113_tag_counts</v>
      </c>
      <c r="AN183" t="s">
        <v>1676</v>
      </c>
      <c r="AO183" t="s">
        <v>2684</v>
      </c>
      <c r="AP183" t="s">
        <v>2689</v>
      </c>
      <c r="AQ183" t="s">
        <v>2680</v>
      </c>
      <c r="AR183" t="str">
        <f t="shared" si="6"/>
        <v>113_mapping</v>
      </c>
      <c r="AS183" t="s">
        <v>2681</v>
      </c>
    </row>
    <row r="184" spans="1:45">
      <c r="A184">
        <v>1964</v>
      </c>
      <c r="B184">
        <v>1964</v>
      </c>
      <c r="C184">
        <v>1036</v>
      </c>
      <c r="D184" t="s">
        <v>1494</v>
      </c>
      <c r="E184">
        <v>235</v>
      </c>
      <c r="F184" t="s">
        <v>1493</v>
      </c>
      <c r="G184">
        <v>19</v>
      </c>
      <c r="H184" t="s">
        <v>1230</v>
      </c>
      <c r="I184" t="s">
        <v>1345</v>
      </c>
      <c r="J184">
        <v>66</v>
      </c>
      <c r="K184" t="s">
        <v>1675</v>
      </c>
      <c r="L184">
        <v>4</v>
      </c>
      <c r="M184" t="s">
        <v>1491</v>
      </c>
      <c r="N184">
        <v>-1</v>
      </c>
      <c r="O184" t="s">
        <v>1433</v>
      </c>
      <c r="P184" t="s">
        <v>1035</v>
      </c>
      <c r="Q184" t="s">
        <v>1035</v>
      </c>
      <c r="R184" t="s">
        <v>1035</v>
      </c>
      <c r="S184">
        <v>60</v>
      </c>
      <c r="T184" t="s">
        <v>1489</v>
      </c>
      <c r="U184" t="s">
        <v>1964</v>
      </c>
      <c r="V184" t="s">
        <v>1182</v>
      </c>
      <c r="W184" t="s">
        <v>1664</v>
      </c>
      <c r="X184" t="s">
        <v>1664</v>
      </c>
      <c r="Y184" s="19" t="s">
        <v>2003</v>
      </c>
      <c r="Z184" t="s">
        <v>970</v>
      </c>
      <c r="AA184">
        <v>105</v>
      </c>
      <c r="AB184" t="s">
        <v>1282</v>
      </c>
      <c r="AC184">
        <v>101</v>
      </c>
      <c r="AD184" t="s">
        <v>1505</v>
      </c>
      <c r="AE184">
        <v>25</v>
      </c>
      <c r="AF184" t="s">
        <v>1504</v>
      </c>
      <c r="AG184">
        <v>105</v>
      </c>
      <c r="AH184" t="s">
        <v>1429</v>
      </c>
      <c r="AI184" t="s">
        <v>1312</v>
      </c>
      <c r="AJ184" t="s">
        <v>1312</v>
      </c>
      <c r="AK184" t="s">
        <v>1502</v>
      </c>
      <c r="AL184" t="s">
        <v>1585</v>
      </c>
      <c r="AM184" t="str">
        <f t="shared" si="5"/>
        <v>122_tag_counts</v>
      </c>
      <c r="AN184" t="s">
        <v>1663</v>
      </c>
      <c r="AO184" t="s">
        <v>2684</v>
      </c>
      <c r="AP184" t="s">
        <v>2689</v>
      </c>
      <c r="AQ184" t="s">
        <v>2680</v>
      </c>
      <c r="AR184" t="str">
        <f t="shared" si="6"/>
        <v>122_mapping</v>
      </c>
      <c r="AS184" t="s">
        <v>2681</v>
      </c>
    </row>
    <row r="185" spans="1:45">
      <c r="A185">
        <v>1965</v>
      </c>
      <c r="B185">
        <v>1965</v>
      </c>
      <c r="C185">
        <v>1036</v>
      </c>
      <c r="D185" t="s">
        <v>1494</v>
      </c>
      <c r="E185">
        <v>235</v>
      </c>
      <c r="F185" t="s">
        <v>1493</v>
      </c>
      <c r="G185">
        <v>19</v>
      </c>
      <c r="H185" t="s">
        <v>1230</v>
      </c>
      <c r="I185" t="s">
        <v>1345</v>
      </c>
      <c r="J185">
        <v>67</v>
      </c>
      <c r="K185" t="s">
        <v>1492</v>
      </c>
      <c r="L185">
        <v>4</v>
      </c>
      <c r="M185" t="s">
        <v>1491</v>
      </c>
      <c r="N185">
        <v>-1</v>
      </c>
      <c r="O185" t="s">
        <v>1433</v>
      </c>
      <c r="P185" t="s">
        <v>1035</v>
      </c>
      <c r="Q185" t="s">
        <v>1490</v>
      </c>
      <c r="R185" t="s">
        <v>1035</v>
      </c>
      <c r="S185">
        <v>60</v>
      </c>
      <c r="T185" t="s">
        <v>1489</v>
      </c>
      <c r="U185" t="s">
        <v>1317</v>
      </c>
      <c r="V185" t="s">
        <v>1182</v>
      </c>
      <c r="W185" t="s">
        <v>1313</v>
      </c>
      <c r="X185" t="s">
        <v>1313</v>
      </c>
      <c r="Y185" s="19" t="s">
        <v>2004</v>
      </c>
      <c r="Z185" t="s">
        <v>970</v>
      </c>
      <c r="AA185">
        <v>111</v>
      </c>
      <c r="AB185" t="s">
        <v>1077</v>
      </c>
      <c r="AC185">
        <v>101</v>
      </c>
      <c r="AD185" t="s">
        <v>1505</v>
      </c>
      <c r="AE185">
        <v>25</v>
      </c>
      <c r="AF185" t="s">
        <v>1504</v>
      </c>
      <c r="AG185">
        <v>105</v>
      </c>
      <c r="AH185" t="s">
        <v>1429</v>
      </c>
      <c r="AI185" t="s">
        <v>1312</v>
      </c>
      <c r="AJ185" t="s">
        <v>1312</v>
      </c>
      <c r="AK185" t="s">
        <v>1502</v>
      </c>
      <c r="AL185" t="s">
        <v>1585</v>
      </c>
      <c r="AM185" t="str">
        <f t="shared" si="5"/>
        <v>122_tag_counts</v>
      </c>
      <c r="AN185" t="s">
        <v>1483</v>
      </c>
      <c r="AO185" t="s">
        <v>2684</v>
      </c>
      <c r="AP185" t="s">
        <v>2689</v>
      </c>
      <c r="AQ185" t="s">
        <v>2680</v>
      </c>
      <c r="AR185" t="str">
        <f t="shared" si="6"/>
        <v>122_mapping</v>
      </c>
      <c r="AS185" t="s">
        <v>2681</v>
      </c>
    </row>
    <row r="186" spans="1:45">
      <c r="A186">
        <v>1892</v>
      </c>
      <c r="B186">
        <v>1892</v>
      </c>
      <c r="C186">
        <v>1</v>
      </c>
      <c r="D186" t="s">
        <v>1696</v>
      </c>
      <c r="E186">
        <v>25</v>
      </c>
      <c r="F186" t="s">
        <v>1279</v>
      </c>
      <c r="G186">
        <v>291</v>
      </c>
      <c r="H186" t="s">
        <v>1361</v>
      </c>
      <c r="I186" t="s">
        <v>1035</v>
      </c>
      <c r="J186">
        <v>-1</v>
      </c>
      <c r="K186" t="s">
        <v>1186</v>
      </c>
      <c r="L186">
        <v>1</v>
      </c>
      <c r="M186" t="s">
        <v>1700</v>
      </c>
      <c r="N186">
        <v>73</v>
      </c>
      <c r="O186" t="s">
        <v>1482</v>
      </c>
      <c r="P186" s="18">
        <v>35065</v>
      </c>
      <c r="Q186" t="s">
        <v>1035</v>
      </c>
      <c r="R186" t="s">
        <v>1035</v>
      </c>
      <c r="S186">
        <v>40</v>
      </c>
      <c r="T186" t="s">
        <v>1481</v>
      </c>
      <c r="U186" t="s">
        <v>1480</v>
      </c>
      <c r="V186" t="s">
        <v>1182</v>
      </c>
      <c r="W186" t="s">
        <v>1307</v>
      </c>
      <c r="X186" t="s">
        <v>1307</v>
      </c>
      <c r="Y186" s="19" t="s">
        <v>2005</v>
      </c>
      <c r="Z186" t="s">
        <v>970</v>
      </c>
      <c r="AA186">
        <v>107</v>
      </c>
      <c r="AB186" t="s">
        <v>1129</v>
      </c>
      <c r="AC186">
        <v>101</v>
      </c>
      <c r="AD186" t="s">
        <v>1505</v>
      </c>
      <c r="AE186">
        <v>25</v>
      </c>
      <c r="AF186" t="s">
        <v>1504</v>
      </c>
      <c r="AG186">
        <v>105</v>
      </c>
      <c r="AH186" t="s">
        <v>1429</v>
      </c>
      <c r="AI186" t="s">
        <v>1306</v>
      </c>
      <c r="AJ186" t="s">
        <v>1306</v>
      </c>
      <c r="AK186" t="s">
        <v>1502</v>
      </c>
      <c r="AL186" t="s">
        <v>1585</v>
      </c>
      <c r="AM186" t="str">
        <f t="shared" si="5"/>
        <v>119_tag_counts</v>
      </c>
      <c r="AN186" t="s">
        <v>1305</v>
      </c>
      <c r="AO186" t="s">
        <v>2684</v>
      </c>
      <c r="AP186" t="s">
        <v>2689</v>
      </c>
      <c r="AQ186" t="s">
        <v>2680</v>
      </c>
      <c r="AR186" t="str">
        <f t="shared" si="6"/>
        <v>119_mapping</v>
      </c>
      <c r="AS186" t="s">
        <v>2681</v>
      </c>
    </row>
    <row r="187" spans="1:45">
      <c r="A187">
        <v>1893</v>
      </c>
      <c r="B187">
        <v>1893</v>
      </c>
      <c r="C187">
        <v>1033</v>
      </c>
      <c r="D187" t="s">
        <v>1292</v>
      </c>
      <c r="E187">
        <v>4</v>
      </c>
      <c r="F187" t="s">
        <v>1102</v>
      </c>
      <c r="G187">
        <v>299</v>
      </c>
      <c r="H187" t="s">
        <v>1338</v>
      </c>
      <c r="I187" t="s">
        <v>1035</v>
      </c>
      <c r="J187">
        <v>61</v>
      </c>
      <c r="K187" t="s">
        <v>1459</v>
      </c>
      <c r="L187">
        <v>1</v>
      </c>
      <c r="M187" t="s">
        <v>1700</v>
      </c>
      <c r="N187">
        <v>62</v>
      </c>
      <c r="O187" t="s">
        <v>1046</v>
      </c>
      <c r="P187" s="18">
        <v>35064</v>
      </c>
      <c r="Q187" t="s">
        <v>1035</v>
      </c>
      <c r="R187" t="s">
        <v>1035</v>
      </c>
      <c r="S187">
        <v>55</v>
      </c>
      <c r="T187" t="s">
        <v>1935</v>
      </c>
      <c r="U187" t="s">
        <v>1304</v>
      </c>
      <c r="V187" t="s">
        <v>1182</v>
      </c>
      <c r="W187" t="s">
        <v>1133</v>
      </c>
      <c r="X187" t="s">
        <v>1133</v>
      </c>
      <c r="Y187" s="19" t="s">
        <v>2006</v>
      </c>
      <c r="Z187" t="s">
        <v>970</v>
      </c>
      <c r="AA187">
        <v>108</v>
      </c>
      <c r="AB187" t="s">
        <v>1427</v>
      </c>
      <c r="AC187">
        <v>101</v>
      </c>
      <c r="AD187" t="s">
        <v>1505</v>
      </c>
      <c r="AE187">
        <v>25</v>
      </c>
      <c r="AF187" t="s">
        <v>1504</v>
      </c>
      <c r="AG187">
        <v>105</v>
      </c>
      <c r="AH187" t="s">
        <v>1429</v>
      </c>
      <c r="AI187" t="s">
        <v>1932</v>
      </c>
      <c r="AJ187" t="s">
        <v>1932</v>
      </c>
      <c r="AK187" t="s">
        <v>1502</v>
      </c>
      <c r="AL187" t="s">
        <v>1585</v>
      </c>
      <c r="AM187" t="str">
        <f t="shared" si="5"/>
        <v>120_tag_counts</v>
      </c>
      <c r="AN187" t="s">
        <v>1132</v>
      </c>
      <c r="AO187" t="s">
        <v>2684</v>
      </c>
      <c r="AP187" t="s">
        <v>2689</v>
      </c>
      <c r="AQ187" t="s">
        <v>2680</v>
      </c>
      <c r="AR187" t="str">
        <f t="shared" si="6"/>
        <v>120_mapping</v>
      </c>
      <c r="AS187" t="s">
        <v>2681</v>
      </c>
    </row>
    <row r="188" spans="1:45">
      <c r="A188">
        <v>1894</v>
      </c>
      <c r="B188">
        <v>1894</v>
      </c>
      <c r="C188">
        <v>1033</v>
      </c>
      <c r="D188" t="s">
        <v>1292</v>
      </c>
      <c r="E188">
        <v>4</v>
      </c>
      <c r="F188" t="s">
        <v>1102</v>
      </c>
      <c r="G188">
        <v>299</v>
      </c>
      <c r="H188" t="s">
        <v>1338</v>
      </c>
      <c r="I188" t="s">
        <v>1035</v>
      </c>
      <c r="J188">
        <v>61</v>
      </c>
      <c r="K188" t="s">
        <v>1459</v>
      </c>
      <c r="L188">
        <v>1</v>
      </c>
      <c r="M188" t="s">
        <v>1700</v>
      </c>
      <c r="N188">
        <v>68</v>
      </c>
      <c r="O188" t="s">
        <v>1131</v>
      </c>
      <c r="P188" s="18">
        <v>35066</v>
      </c>
      <c r="Q188" t="s">
        <v>1035</v>
      </c>
      <c r="R188" t="s">
        <v>1795</v>
      </c>
      <c r="S188">
        <v>55</v>
      </c>
      <c r="T188" t="s">
        <v>1935</v>
      </c>
      <c r="U188" t="s">
        <v>1130</v>
      </c>
      <c r="V188" t="s">
        <v>1182</v>
      </c>
      <c r="W188" t="s">
        <v>1290</v>
      </c>
      <c r="X188" t="s">
        <v>1290</v>
      </c>
      <c r="Y188" s="19" t="s">
        <v>2116</v>
      </c>
      <c r="Z188" t="s">
        <v>970</v>
      </c>
      <c r="AA188">
        <v>109</v>
      </c>
      <c r="AB188" t="s">
        <v>1426</v>
      </c>
      <c r="AC188">
        <v>101</v>
      </c>
      <c r="AD188" t="s">
        <v>1505</v>
      </c>
      <c r="AE188">
        <v>25</v>
      </c>
      <c r="AF188" t="s">
        <v>1504</v>
      </c>
      <c r="AG188">
        <v>105</v>
      </c>
      <c r="AH188" t="s">
        <v>1429</v>
      </c>
      <c r="AI188" t="s">
        <v>1932</v>
      </c>
      <c r="AJ188" t="s">
        <v>1932</v>
      </c>
      <c r="AK188" t="s">
        <v>1502</v>
      </c>
      <c r="AL188" t="s">
        <v>1585</v>
      </c>
      <c r="AM188" t="str">
        <f t="shared" si="5"/>
        <v>120_tag_counts</v>
      </c>
      <c r="AN188" t="s">
        <v>1289</v>
      </c>
      <c r="AO188" t="s">
        <v>2684</v>
      </c>
      <c r="AP188" t="s">
        <v>2689</v>
      </c>
      <c r="AQ188" t="s">
        <v>2680</v>
      </c>
      <c r="AR188" t="str">
        <f t="shared" si="6"/>
        <v>120_mapping</v>
      </c>
      <c r="AS188" t="s">
        <v>2681</v>
      </c>
    </row>
    <row r="189" spans="1:45">
      <c r="A189">
        <v>1895</v>
      </c>
      <c r="B189">
        <v>1895</v>
      </c>
      <c r="C189">
        <v>1033</v>
      </c>
      <c r="D189" t="s">
        <v>1292</v>
      </c>
      <c r="E189">
        <v>4</v>
      </c>
      <c r="F189" t="s">
        <v>1102</v>
      </c>
      <c r="G189">
        <v>299</v>
      </c>
      <c r="H189" t="s">
        <v>1338</v>
      </c>
      <c r="I189" t="s">
        <v>1035</v>
      </c>
      <c r="J189">
        <v>61</v>
      </c>
      <c r="K189" t="s">
        <v>1459</v>
      </c>
      <c r="L189">
        <v>1</v>
      </c>
      <c r="M189" t="s">
        <v>1700</v>
      </c>
      <c r="N189">
        <v>69</v>
      </c>
      <c r="O189" t="s">
        <v>1288</v>
      </c>
      <c r="P189" s="18">
        <v>35068</v>
      </c>
      <c r="Q189" t="s">
        <v>1035</v>
      </c>
      <c r="R189" t="s">
        <v>1795</v>
      </c>
      <c r="S189">
        <v>55</v>
      </c>
      <c r="T189" t="s">
        <v>1935</v>
      </c>
      <c r="U189" t="s">
        <v>1287</v>
      </c>
      <c r="V189" t="s">
        <v>1182</v>
      </c>
      <c r="W189" t="s">
        <v>1286</v>
      </c>
      <c r="X189" t="s">
        <v>1286</v>
      </c>
      <c r="Y189" s="19" t="s">
        <v>2117</v>
      </c>
      <c r="Z189" t="s">
        <v>970</v>
      </c>
      <c r="AA189">
        <v>110</v>
      </c>
      <c r="AB189" t="s">
        <v>1350</v>
      </c>
      <c r="AC189">
        <v>101</v>
      </c>
      <c r="AD189" t="s">
        <v>1505</v>
      </c>
      <c r="AE189">
        <v>25</v>
      </c>
      <c r="AF189" t="s">
        <v>1504</v>
      </c>
      <c r="AG189">
        <v>105</v>
      </c>
      <c r="AH189" t="s">
        <v>1429</v>
      </c>
      <c r="AI189" t="s">
        <v>1932</v>
      </c>
      <c r="AJ189" t="s">
        <v>1932</v>
      </c>
      <c r="AK189" t="s">
        <v>1502</v>
      </c>
      <c r="AL189" t="s">
        <v>1585</v>
      </c>
      <c r="AM189" t="str">
        <f t="shared" si="5"/>
        <v>120_tag_counts</v>
      </c>
      <c r="AN189" t="s">
        <v>1439</v>
      </c>
      <c r="AO189" t="s">
        <v>2684</v>
      </c>
      <c r="AP189" t="s">
        <v>2689</v>
      </c>
      <c r="AQ189" t="s">
        <v>2680</v>
      </c>
      <c r="AR189" t="str">
        <f t="shared" si="6"/>
        <v>120_mapping</v>
      </c>
      <c r="AS189" t="s">
        <v>2681</v>
      </c>
    </row>
    <row r="190" spans="1:45">
      <c r="A190">
        <v>1896</v>
      </c>
      <c r="B190">
        <v>1896</v>
      </c>
      <c r="C190">
        <v>1033</v>
      </c>
      <c r="D190" t="s">
        <v>1292</v>
      </c>
      <c r="E190">
        <v>4</v>
      </c>
      <c r="F190" t="s">
        <v>1102</v>
      </c>
      <c r="G190">
        <v>299</v>
      </c>
      <c r="H190" t="s">
        <v>1338</v>
      </c>
      <c r="I190" t="s">
        <v>1035</v>
      </c>
      <c r="J190">
        <v>61</v>
      </c>
      <c r="K190" t="s">
        <v>1459</v>
      </c>
      <c r="L190">
        <v>1</v>
      </c>
      <c r="M190" t="s">
        <v>1700</v>
      </c>
      <c r="N190">
        <v>70</v>
      </c>
      <c r="O190" t="s">
        <v>1291</v>
      </c>
      <c r="P190" s="18">
        <v>35070</v>
      </c>
      <c r="Q190" t="s">
        <v>1035</v>
      </c>
      <c r="R190" t="s">
        <v>1795</v>
      </c>
      <c r="S190">
        <v>55</v>
      </c>
      <c r="T190" t="s">
        <v>1935</v>
      </c>
      <c r="U190" t="s">
        <v>1453</v>
      </c>
      <c r="V190" t="s">
        <v>1182</v>
      </c>
      <c r="W190" t="s">
        <v>1458</v>
      </c>
      <c r="X190" t="s">
        <v>1458</v>
      </c>
      <c r="Y190" s="19" t="s">
        <v>2014</v>
      </c>
      <c r="Z190" t="s">
        <v>970</v>
      </c>
      <c r="AA190">
        <v>111</v>
      </c>
      <c r="AB190" t="s">
        <v>1077</v>
      </c>
      <c r="AC190">
        <v>101</v>
      </c>
      <c r="AD190" t="s">
        <v>1505</v>
      </c>
      <c r="AE190">
        <v>25</v>
      </c>
      <c r="AF190" t="s">
        <v>1504</v>
      </c>
      <c r="AG190">
        <v>105</v>
      </c>
      <c r="AH190" t="s">
        <v>1429</v>
      </c>
      <c r="AI190" t="s">
        <v>1932</v>
      </c>
      <c r="AJ190" t="s">
        <v>1932</v>
      </c>
      <c r="AK190" t="s">
        <v>1502</v>
      </c>
      <c r="AL190" t="s">
        <v>1585</v>
      </c>
      <c r="AM190" t="str">
        <f t="shared" si="5"/>
        <v>120_tag_counts</v>
      </c>
      <c r="AN190" t="s">
        <v>1457</v>
      </c>
      <c r="AO190" t="s">
        <v>2684</v>
      </c>
      <c r="AP190" t="s">
        <v>2689</v>
      </c>
      <c r="AQ190" t="s">
        <v>2680</v>
      </c>
      <c r="AR190" t="str">
        <f t="shared" si="6"/>
        <v>120_mapping</v>
      </c>
      <c r="AS190" t="s">
        <v>2681</v>
      </c>
    </row>
    <row r="191" spans="1:45">
      <c r="A191">
        <v>1897</v>
      </c>
      <c r="B191">
        <v>1897</v>
      </c>
      <c r="C191">
        <v>1033</v>
      </c>
      <c r="D191" t="s">
        <v>1292</v>
      </c>
      <c r="E191">
        <v>4</v>
      </c>
      <c r="F191" t="s">
        <v>1102</v>
      </c>
      <c r="G191">
        <v>299</v>
      </c>
      <c r="H191" t="s">
        <v>1338</v>
      </c>
      <c r="I191" t="s">
        <v>1035</v>
      </c>
      <c r="J191">
        <v>61</v>
      </c>
      <c r="K191" t="s">
        <v>1459</v>
      </c>
      <c r="L191">
        <v>1</v>
      </c>
      <c r="M191" t="s">
        <v>1700</v>
      </c>
      <c r="N191">
        <v>71</v>
      </c>
      <c r="O191" t="s">
        <v>1796</v>
      </c>
      <c r="P191" s="18">
        <v>35072</v>
      </c>
      <c r="Q191" t="s">
        <v>1035</v>
      </c>
      <c r="R191" t="s">
        <v>1795</v>
      </c>
      <c r="S191">
        <v>55</v>
      </c>
      <c r="T191" t="s">
        <v>1935</v>
      </c>
      <c r="U191" t="s">
        <v>1934</v>
      </c>
      <c r="V191" t="s">
        <v>1182</v>
      </c>
      <c r="W191" t="s">
        <v>1933</v>
      </c>
      <c r="X191" t="s">
        <v>1933</v>
      </c>
      <c r="Y191" s="19" t="s">
        <v>2119</v>
      </c>
      <c r="Z191" t="s">
        <v>970</v>
      </c>
      <c r="AA191">
        <v>112</v>
      </c>
      <c r="AB191" t="s">
        <v>1071</v>
      </c>
      <c r="AC191">
        <v>101</v>
      </c>
      <c r="AD191" t="s">
        <v>1505</v>
      </c>
      <c r="AE191">
        <v>25</v>
      </c>
      <c r="AF191" t="s">
        <v>1504</v>
      </c>
      <c r="AG191">
        <v>105</v>
      </c>
      <c r="AH191" t="s">
        <v>1429</v>
      </c>
      <c r="AI191" t="s">
        <v>1932</v>
      </c>
      <c r="AJ191" t="s">
        <v>1932</v>
      </c>
      <c r="AK191" t="s">
        <v>1502</v>
      </c>
      <c r="AL191" t="s">
        <v>1585</v>
      </c>
      <c r="AM191" t="str">
        <f t="shared" si="5"/>
        <v>120_tag_counts</v>
      </c>
      <c r="AN191" t="s">
        <v>1931</v>
      </c>
      <c r="AO191" t="s">
        <v>2684</v>
      </c>
      <c r="AP191" t="s">
        <v>2689</v>
      </c>
      <c r="AQ191" t="s">
        <v>2680</v>
      </c>
      <c r="AR191" t="str">
        <f t="shared" si="6"/>
        <v>120_mapping</v>
      </c>
      <c r="AS191" t="s">
        <v>2681</v>
      </c>
    </row>
    <row r="192" spans="1:45">
      <c r="A192">
        <v>2171</v>
      </c>
      <c r="B192">
        <v>2171</v>
      </c>
      <c r="C192">
        <v>1</v>
      </c>
      <c r="D192" t="s">
        <v>1696</v>
      </c>
      <c r="E192">
        <v>25</v>
      </c>
      <c r="F192" t="s">
        <v>1279</v>
      </c>
      <c r="G192">
        <v>358</v>
      </c>
      <c r="H192" t="s">
        <v>1930</v>
      </c>
      <c r="I192" t="s">
        <v>1035</v>
      </c>
      <c r="J192">
        <v>-1</v>
      </c>
      <c r="K192" t="s">
        <v>1186</v>
      </c>
      <c r="L192">
        <v>1</v>
      </c>
      <c r="M192" t="s">
        <v>1700</v>
      </c>
      <c r="N192">
        <v>14</v>
      </c>
      <c r="O192" t="s">
        <v>1349</v>
      </c>
      <c r="P192" s="18">
        <v>35064</v>
      </c>
      <c r="Q192" t="s">
        <v>1035</v>
      </c>
      <c r="R192" t="s">
        <v>1793</v>
      </c>
      <c r="S192">
        <v>6</v>
      </c>
      <c r="T192" t="s">
        <v>1051</v>
      </c>
      <c r="U192" t="s">
        <v>1792</v>
      </c>
      <c r="V192" t="s">
        <v>1182</v>
      </c>
      <c r="W192" t="s">
        <v>1791</v>
      </c>
      <c r="X192" t="s">
        <v>1791</v>
      </c>
      <c r="Y192" s="19" t="s">
        <v>2332</v>
      </c>
      <c r="Z192" t="s">
        <v>1018</v>
      </c>
      <c r="AA192">
        <v>104</v>
      </c>
      <c r="AB192" t="s">
        <v>1189</v>
      </c>
      <c r="AC192">
        <v>101</v>
      </c>
      <c r="AD192" t="s">
        <v>1505</v>
      </c>
      <c r="AE192">
        <v>25</v>
      </c>
      <c r="AF192" t="s">
        <v>1504</v>
      </c>
      <c r="AG192">
        <v>99</v>
      </c>
      <c r="AH192" t="s">
        <v>1503</v>
      </c>
      <c r="AI192" t="s">
        <v>1790</v>
      </c>
      <c r="AJ192" t="s">
        <v>1790</v>
      </c>
      <c r="AK192" t="s">
        <v>1502</v>
      </c>
      <c r="AL192">
        <v>454</v>
      </c>
      <c r="AM192" t="str">
        <f t="shared" si="5"/>
        <v>144_tag_counts</v>
      </c>
      <c r="AN192" t="s">
        <v>1789</v>
      </c>
      <c r="AO192" t="s">
        <v>2684</v>
      </c>
      <c r="AP192" t="s">
        <v>2689</v>
      </c>
      <c r="AQ192" t="s">
        <v>2680</v>
      </c>
      <c r="AR192" t="str">
        <f t="shared" si="6"/>
        <v>144_mapping</v>
      </c>
      <c r="AS192" t="s">
        <v>2681</v>
      </c>
    </row>
    <row r="193" spans="1:45">
      <c r="A193">
        <v>807</v>
      </c>
      <c r="B193">
        <v>807</v>
      </c>
      <c r="C193">
        <v>1</v>
      </c>
      <c r="D193" t="s">
        <v>1696</v>
      </c>
      <c r="E193">
        <v>51</v>
      </c>
      <c r="F193" t="s">
        <v>1574</v>
      </c>
      <c r="G193">
        <v>243</v>
      </c>
      <c r="H193" t="s">
        <v>1694</v>
      </c>
      <c r="I193" t="s">
        <v>1035</v>
      </c>
      <c r="J193">
        <v>-1</v>
      </c>
      <c r="K193" t="s">
        <v>1186</v>
      </c>
      <c r="L193">
        <v>3</v>
      </c>
      <c r="M193" t="s">
        <v>1693</v>
      </c>
      <c r="N193">
        <v>-1</v>
      </c>
      <c r="O193" t="s">
        <v>1433</v>
      </c>
      <c r="P193" t="s">
        <v>1035</v>
      </c>
      <c r="Q193" t="s">
        <v>1035</v>
      </c>
      <c r="R193" t="s">
        <v>1035</v>
      </c>
      <c r="S193">
        <v>-1</v>
      </c>
      <c r="T193" t="s">
        <v>1344</v>
      </c>
      <c r="U193" t="s">
        <v>1035</v>
      </c>
      <c r="V193" t="s">
        <v>1182</v>
      </c>
      <c r="W193" t="s">
        <v>1578</v>
      </c>
      <c r="X193" t="s">
        <v>1578</v>
      </c>
      <c r="Y193" s="19" t="s">
        <v>2073</v>
      </c>
      <c r="Z193" t="s">
        <v>970</v>
      </c>
      <c r="AA193">
        <v>100</v>
      </c>
      <c r="AB193" t="s">
        <v>1062</v>
      </c>
      <c r="AC193">
        <v>1</v>
      </c>
      <c r="AD193" t="s">
        <v>1068</v>
      </c>
      <c r="AE193">
        <v>25</v>
      </c>
      <c r="AF193" t="s">
        <v>1504</v>
      </c>
      <c r="AG193">
        <v>104</v>
      </c>
      <c r="AH193" t="s">
        <v>1691</v>
      </c>
      <c r="AI193" t="s">
        <v>1788</v>
      </c>
      <c r="AJ193" t="s">
        <v>1788</v>
      </c>
      <c r="AK193" t="s">
        <v>1502</v>
      </c>
      <c r="AL193" t="s">
        <v>1585</v>
      </c>
      <c r="AM193" t="str">
        <f t="shared" si="5"/>
        <v>001_tag_counts</v>
      </c>
      <c r="AN193" t="s">
        <v>1787</v>
      </c>
      <c r="AO193" t="s">
        <v>2684</v>
      </c>
      <c r="AP193" t="s">
        <v>2689</v>
      </c>
      <c r="AQ193" t="s">
        <v>2680</v>
      </c>
      <c r="AR193" t="str">
        <f t="shared" si="6"/>
        <v>001_mapping</v>
      </c>
      <c r="AS193" t="s">
        <v>2681</v>
      </c>
    </row>
    <row r="194" spans="1:45">
      <c r="A194">
        <v>807</v>
      </c>
      <c r="B194">
        <v>807</v>
      </c>
      <c r="C194">
        <v>1</v>
      </c>
      <c r="D194" t="s">
        <v>1696</v>
      </c>
      <c r="E194">
        <v>51</v>
      </c>
      <c r="F194" t="s">
        <v>1574</v>
      </c>
      <c r="G194">
        <v>243</v>
      </c>
      <c r="H194" t="s">
        <v>1579</v>
      </c>
      <c r="I194" t="s">
        <v>1035</v>
      </c>
      <c r="J194">
        <v>-1</v>
      </c>
      <c r="K194" t="s">
        <v>1186</v>
      </c>
      <c r="L194">
        <v>3</v>
      </c>
      <c r="M194" t="s">
        <v>1693</v>
      </c>
      <c r="N194">
        <v>-1</v>
      </c>
      <c r="O194" t="s">
        <v>1433</v>
      </c>
      <c r="P194" t="s">
        <v>1035</v>
      </c>
      <c r="Q194" t="s">
        <v>1035</v>
      </c>
      <c r="R194" t="s">
        <v>1035</v>
      </c>
      <c r="S194">
        <v>-1</v>
      </c>
      <c r="T194" t="s">
        <v>1344</v>
      </c>
      <c r="U194" t="s">
        <v>1035</v>
      </c>
      <c r="V194" t="s">
        <v>1182</v>
      </c>
      <c r="W194" t="s">
        <v>1578</v>
      </c>
      <c r="X194" t="s">
        <v>1578</v>
      </c>
      <c r="Y194" s="19" t="s">
        <v>2073</v>
      </c>
      <c r="Z194" t="s">
        <v>970</v>
      </c>
      <c r="AA194">
        <v>107</v>
      </c>
      <c r="AB194" t="s">
        <v>1129</v>
      </c>
      <c r="AC194">
        <v>1</v>
      </c>
      <c r="AD194" t="s">
        <v>1068</v>
      </c>
      <c r="AE194">
        <v>25</v>
      </c>
      <c r="AF194" t="s">
        <v>1504</v>
      </c>
      <c r="AG194">
        <v>104</v>
      </c>
      <c r="AH194" t="s">
        <v>1691</v>
      </c>
      <c r="AI194" t="s">
        <v>1786</v>
      </c>
      <c r="AJ194" t="s">
        <v>1786</v>
      </c>
      <c r="AK194" t="s">
        <v>1502</v>
      </c>
      <c r="AL194" t="s">
        <v>1585</v>
      </c>
      <c r="AM194" t="str">
        <f t="shared" si="5"/>
        <v>055_tag_counts</v>
      </c>
      <c r="AN194" t="s">
        <v>1035</v>
      </c>
      <c r="AO194" t="s">
        <v>2684</v>
      </c>
      <c r="AP194" t="s">
        <v>2689</v>
      </c>
      <c r="AQ194" t="s">
        <v>2680</v>
      </c>
      <c r="AR194" t="str">
        <f t="shared" si="6"/>
        <v>055_mapping</v>
      </c>
      <c r="AS194" t="s">
        <v>2681</v>
      </c>
    </row>
    <row r="195" spans="1:45">
      <c r="A195">
        <v>807</v>
      </c>
      <c r="B195">
        <v>807</v>
      </c>
      <c r="C195">
        <v>1</v>
      </c>
      <c r="D195" t="s">
        <v>1696</v>
      </c>
      <c r="E195">
        <v>51</v>
      </c>
      <c r="F195" t="s">
        <v>1574</v>
      </c>
      <c r="G195">
        <v>243</v>
      </c>
      <c r="H195" t="s">
        <v>1579</v>
      </c>
      <c r="I195" t="s">
        <v>1035</v>
      </c>
      <c r="J195">
        <v>-1</v>
      </c>
      <c r="K195" t="s">
        <v>1186</v>
      </c>
      <c r="L195">
        <v>3</v>
      </c>
      <c r="M195" t="s">
        <v>1693</v>
      </c>
      <c r="N195">
        <v>-1</v>
      </c>
      <c r="O195" t="s">
        <v>1433</v>
      </c>
      <c r="P195" t="s">
        <v>1035</v>
      </c>
      <c r="Q195" t="s">
        <v>1035</v>
      </c>
      <c r="R195" t="s">
        <v>1035</v>
      </c>
      <c r="S195">
        <v>-1</v>
      </c>
      <c r="T195" t="s">
        <v>1344</v>
      </c>
      <c r="U195" t="s">
        <v>1035</v>
      </c>
      <c r="V195" t="s">
        <v>1182</v>
      </c>
      <c r="W195" t="s">
        <v>1578</v>
      </c>
      <c r="X195" t="s">
        <v>1578</v>
      </c>
      <c r="Y195" s="19" t="s">
        <v>2073</v>
      </c>
      <c r="Z195" t="s">
        <v>970</v>
      </c>
      <c r="AA195">
        <v>107</v>
      </c>
      <c r="AB195" t="s">
        <v>1129</v>
      </c>
      <c r="AC195">
        <v>1</v>
      </c>
      <c r="AD195" t="s">
        <v>1068</v>
      </c>
      <c r="AE195">
        <v>25</v>
      </c>
      <c r="AF195" t="s">
        <v>1504</v>
      </c>
      <c r="AG195">
        <v>104</v>
      </c>
      <c r="AH195" t="s">
        <v>1691</v>
      </c>
      <c r="AI195" t="s">
        <v>1785</v>
      </c>
      <c r="AJ195" t="s">
        <v>1785</v>
      </c>
      <c r="AK195" t="s">
        <v>1502</v>
      </c>
      <c r="AL195" t="s">
        <v>1585</v>
      </c>
      <c r="AM195" t="str">
        <f t="shared" ref="AM195:AM240" si="7">CONCATENATE(LOWER(SUBSTITUTE(SUBSTITUTE(SUBSTITUTE(AI195,"-AA",""),"-BA",""),"-CA","")),"_tag_counts")</f>
        <v>056_tag_counts</v>
      </c>
      <c r="AN195" t="s">
        <v>1035</v>
      </c>
      <c r="AO195" t="s">
        <v>2684</v>
      </c>
      <c r="AP195" t="s">
        <v>2689</v>
      </c>
      <c r="AQ195" t="s">
        <v>2680</v>
      </c>
      <c r="AR195" t="str">
        <f t="shared" si="6"/>
        <v>056_mapping</v>
      </c>
      <c r="AS195" t="s">
        <v>2681</v>
      </c>
    </row>
    <row r="196" spans="1:45">
      <c r="A196">
        <v>807</v>
      </c>
      <c r="B196">
        <v>807</v>
      </c>
      <c r="C196">
        <v>1</v>
      </c>
      <c r="D196" t="s">
        <v>1696</v>
      </c>
      <c r="E196">
        <v>51</v>
      </c>
      <c r="F196" t="s">
        <v>1574</v>
      </c>
      <c r="G196">
        <v>243</v>
      </c>
      <c r="H196" t="s">
        <v>1579</v>
      </c>
      <c r="I196" t="s">
        <v>1035</v>
      </c>
      <c r="J196">
        <v>-1</v>
      </c>
      <c r="K196" t="s">
        <v>1186</v>
      </c>
      <c r="L196">
        <v>3</v>
      </c>
      <c r="M196" t="s">
        <v>1693</v>
      </c>
      <c r="N196">
        <v>-1</v>
      </c>
      <c r="O196" t="s">
        <v>1433</v>
      </c>
      <c r="P196" t="s">
        <v>1035</v>
      </c>
      <c r="Q196" t="s">
        <v>1035</v>
      </c>
      <c r="R196" t="s">
        <v>1035</v>
      </c>
      <c r="S196">
        <v>-1</v>
      </c>
      <c r="T196" t="s">
        <v>1344</v>
      </c>
      <c r="U196" t="s">
        <v>1035</v>
      </c>
      <c r="V196" t="s">
        <v>1182</v>
      </c>
      <c r="W196" t="s">
        <v>1578</v>
      </c>
      <c r="X196" t="s">
        <v>1578</v>
      </c>
      <c r="Y196" s="19" t="s">
        <v>2073</v>
      </c>
      <c r="Z196" t="s">
        <v>970</v>
      </c>
      <c r="AA196">
        <v>107</v>
      </c>
      <c r="AB196" t="s">
        <v>1129</v>
      </c>
      <c r="AC196">
        <v>1</v>
      </c>
      <c r="AD196" t="s">
        <v>1068</v>
      </c>
      <c r="AE196">
        <v>25</v>
      </c>
      <c r="AF196" t="s">
        <v>1504</v>
      </c>
      <c r="AG196">
        <v>104</v>
      </c>
      <c r="AH196" t="s">
        <v>1691</v>
      </c>
      <c r="AI196" t="s">
        <v>1784</v>
      </c>
      <c r="AJ196" t="s">
        <v>1784</v>
      </c>
      <c r="AK196" t="s">
        <v>1502</v>
      </c>
      <c r="AL196" t="s">
        <v>1585</v>
      </c>
      <c r="AM196" t="str">
        <f t="shared" si="7"/>
        <v>057_tag_counts</v>
      </c>
      <c r="AN196" t="s">
        <v>1035</v>
      </c>
      <c r="AO196" t="s">
        <v>2684</v>
      </c>
      <c r="AP196" t="s">
        <v>2689</v>
      </c>
      <c r="AQ196" t="s">
        <v>2680</v>
      </c>
      <c r="AR196" t="str">
        <f t="shared" si="6"/>
        <v>057_mapping</v>
      </c>
      <c r="AS196" t="s">
        <v>2681</v>
      </c>
    </row>
    <row r="197" spans="1:45">
      <c r="A197">
        <v>807</v>
      </c>
      <c r="B197">
        <v>807</v>
      </c>
      <c r="C197">
        <v>1</v>
      </c>
      <c r="D197" t="s">
        <v>1696</v>
      </c>
      <c r="E197">
        <v>51</v>
      </c>
      <c r="F197" t="s">
        <v>1574</v>
      </c>
      <c r="G197">
        <v>243</v>
      </c>
      <c r="H197" t="s">
        <v>1579</v>
      </c>
      <c r="I197" t="s">
        <v>1035</v>
      </c>
      <c r="J197">
        <v>-1</v>
      </c>
      <c r="K197" t="s">
        <v>1186</v>
      </c>
      <c r="L197">
        <v>3</v>
      </c>
      <c r="M197" t="s">
        <v>1693</v>
      </c>
      <c r="N197">
        <v>-1</v>
      </c>
      <c r="O197" t="s">
        <v>1433</v>
      </c>
      <c r="P197" t="s">
        <v>1035</v>
      </c>
      <c r="Q197" t="s">
        <v>1035</v>
      </c>
      <c r="R197" t="s">
        <v>1035</v>
      </c>
      <c r="S197">
        <v>-1</v>
      </c>
      <c r="T197" t="s">
        <v>1344</v>
      </c>
      <c r="U197" t="s">
        <v>1035</v>
      </c>
      <c r="V197" t="s">
        <v>1182</v>
      </c>
      <c r="W197" t="s">
        <v>1578</v>
      </c>
      <c r="X197" t="s">
        <v>1578</v>
      </c>
      <c r="Y197" s="19" t="s">
        <v>2073</v>
      </c>
      <c r="Z197" t="s">
        <v>970</v>
      </c>
      <c r="AA197">
        <v>107</v>
      </c>
      <c r="AB197" t="s">
        <v>1129</v>
      </c>
      <c r="AC197">
        <v>1</v>
      </c>
      <c r="AD197" t="s">
        <v>1068</v>
      </c>
      <c r="AE197">
        <v>25</v>
      </c>
      <c r="AF197" t="s">
        <v>1504</v>
      </c>
      <c r="AG197">
        <v>104</v>
      </c>
      <c r="AH197" t="s">
        <v>1691</v>
      </c>
      <c r="AI197" t="s">
        <v>1415</v>
      </c>
      <c r="AJ197" t="s">
        <v>1415</v>
      </c>
      <c r="AK197" t="s">
        <v>1502</v>
      </c>
      <c r="AL197" t="s">
        <v>1585</v>
      </c>
      <c r="AM197" t="str">
        <f t="shared" si="7"/>
        <v>058_tag_counts</v>
      </c>
      <c r="AN197" t="s">
        <v>1035</v>
      </c>
      <c r="AO197" t="s">
        <v>2684</v>
      </c>
      <c r="AP197" t="s">
        <v>2689</v>
      </c>
      <c r="AQ197" t="s">
        <v>2680</v>
      </c>
      <c r="AR197" t="str">
        <f t="shared" si="6"/>
        <v>058_mapping</v>
      </c>
      <c r="AS197" t="s">
        <v>2681</v>
      </c>
    </row>
    <row r="198" spans="1:45">
      <c r="A198">
        <v>626</v>
      </c>
      <c r="B198">
        <v>626</v>
      </c>
      <c r="C198">
        <v>1</v>
      </c>
      <c r="D198" t="s">
        <v>1696</v>
      </c>
      <c r="E198">
        <v>53</v>
      </c>
      <c r="F198" t="s">
        <v>1409</v>
      </c>
      <c r="G198">
        <v>101</v>
      </c>
      <c r="H198" t="s">
        <v>1413</v>
      </c>
      <c r="I198" t="s">
        <v>1035</v>
      </c>
      <c r="J198">
        <v>-1</v>
      </c>
      <c r="K198" t="s">
        <v>1186</v>
      </c>
      <c r="L198">
        <v>3</v>
      </c>
      <c r="M198" t="s">
        <v>1693</v>
      </c>
      <c r="N198">
        <v>-1</v>
      </c>
      <c r="O198" t="s">
        <v>1433</v>
      </c>
      <c r="P198" t="s">
        <v>1035</v>
      </c>
      <c r="Q198" t="s">
        <v>1035</v>
      </c>
      <c r="R198" t="s">
        <v>1035</v>
      </c>
      <c r="S198">
        <v>-1</v>
      </c>
      <c r="T198" t="s">
        <v>1344</v>
      </c>
      <c r="U198" t="s">
        <v>1035</v>
      </c>
      <c r="V198" t="s">
        <v>1182</v>
      </c>
      <c r="W198" t="s">
        <v>1412</v>
      </c>
      <c r="X198" t="s">
        <v>1412</v>
      </c>
      <c r="Y198" s="19" t="s">
        <v>2333</v>
      </c>
      <c r="Z198" t="s">
        <v>970</v>
      </c>
      <c r="AA198">
        <v>103</v>
      </c>
      <c r="AB198" t="s">
        <v>1180</v>
      </c>
      <c r="AC198">
        <v>1</v>
      </c>
      <c r="AD198" t="s">
        <v>1068</v>
      </c>
      <c r="AE198">
        <v>25</v>
      </c>
      <c r="AF198" t="s">
        <v>1504</v>
      </c>
      <c r="AG198">
        <v>104</v>
      </c>
      <c r="AH198" t="s">
        <v>1691</v>
      </c>
      <c r="AI198" t="s">
        <v>1411</v>
      </c>
      <c r="AJ198" t="s">
        <v>1411</v>
      </c>
      <c r="AK198" t="s">
        <v>1502</v>
      </c>
      <c r="AL198" t="s">
        <v>1585</v>
      </c>
      <c r="AM198" t="str">
        <f t="shared" si="7"/>
        <v>013_tag_counts</v>
      </c>
      <c r="AN198" t="s">
        <v>1414</v>
      </c>
      <c r="AO198" t="s">
        <v>2684</v>
      </c>
      <c r="AP198" t="s">
        <v>2689</v>
      </c>
      <c r="AQ198" t="s">
        <v>2680</v>
      </c>
      <c r="AR198" t="str">
        <f t="shared" si="6"/>
        <v>013_mapping</v>
      </c>
      <c r="AS198" t="s">
        <v>2681</v>
      </c>
    </row>
    <row r="199" spans="1:45">
      <c r="A199">
        <v>626</v>
      </c>
      <c r="B199">
        <v>626</v>
      </c>
      <c r="C199">
        <v>1</v>
      </c>
      <c r="D199" t="s">
        <v>1696</v>
      </c>
      <c r="E199">
        <v>53</v>
      </c>
      <c r="F199" t="s">
        <v>1409</v>
      </c>
      <c r="G199">
        <v>101</v>
      </c>
      <c r="H199" t="s">
        <v>1413</v>
      </c>
      <c r="I199" t="s">
        <v>1035</v>
      </c>
      <c r="J199">
        <v>-1</v>
      </c>
      <c r="K199" t="s">
        <v>1186</v>
      </c>
      <c r="L199">
        <v>3</v>
      </c>
      <c r="M199" t="s">
        <v>1693</v>
      </c>
      <c r="N199">
        <v>-1</v>
      </c>
      <c r="O199" t="s">
        <v>1433</v>
      </c>
      <c r="P199" t="s">
        <v>1035</v>
      </c>
      <c r="Q199" t="s">
        <v>1035</v>
      </c>
      <c r="R199" t="s">
        <v>1035</v>
      </c>
      <c r="S199">
        <v>-1</v>
      </c>
      <c r="T199" t="s">
        <v>1344</v>
      </c>
      <c r="U199" t="s">
        <v>1035</v>
      </c>
      <c r="V199" t="s">
        <v>1182</v>
      </c>
      <c r="W199" t="s">
        <v>1412</v>
      </c>
      <c r="X199" t="s">
        <v>1412</v>
      </c>
      <c r="Y199" s="19" t="s">
        <v>2333</v>
      </c>
      <c r="Z199" t="s">
        <v>970</v>
      </c>
      <c r="AA199">
        <v>103</v>
      </c>
      <c r="AB199" t="s">
        <v>1180</v>
      </c>
      <c r="AC199">
        <v>1</v>
      </c>
      <c r="AD199" t="s">
        <v>1068</v>
      </c>
      <c r="AE199">
        <v>25</v>
      </c>
      <c r="AF199" t="s">
        <v>1504</v>
      </c>
      <c r="AG199">
        <v>104</v>
      </c>
      <c r="AH199" t="s">
        <v>1691</v>
      </c>
      <c r="AI199" t="s">
        <v>1236</v>
      </c>
      <c r="AJ199" t="s">
        <v>1236</v>
      </c>
      <c r="AK199" t="s">
        <v>1502</v>
      </c>
      <c r="AL199" t="s">
        <v>1585</v>
      </c>
      <c r="AM199" t="str">
        <f t="shared" si="7"/>
        <v>014_tag_counts</v>
      </c>
      <c r="AN199" t="s">
        <v>1035</v>
      </c>
      <c r="AO199" t="s">
        <v>2684</v>
      </c>
      <c r="AP199" t="s">
        <v>2689</v>
      </c>
      <c r="AQ199" t="s">
        <v>2680</v>
      </c>
      <c r="AR199" t="str">
        <f t="shared" si="6"/>
        <v>014_mapping</v>
      </c>
      <c r="AS199" t="s">
        <v>2681</v>
      </c>
    </row>
    <row r="200" spans="1:45">
      <c r="A200">
        <v>626</v>
      </c>
      <c r="B200">
        <v>626</v>
      </c>
      <c r="C200">
        <v>1</v>
      </c>
      <c r="D200" t="s">
        <v>1696</v>
      </c>
      <c r="E200">
        <v>53</v>
      </c>
      <c r="F200" t="s">
        <v>1409</v>
      </c>
      <c r="G200">
        <v>101</v>
      </c>
      <c r="H200" t="s">
        <v>1413</v>
      </c>
      <c r="I200" t="s">
        <v>1035</v>
      </c>
      <c r="J200">
        <v>-1</v>
      </c>
      <c r="K200" t="s">
        <v>1186</v>
      </c>
      <c r="L200">
        <v>3</v>
      </c>
      <c r="M200" t="s">
        <v>1693</v>
      </c>
      <c r="N200">
        <v>-1</v>
      </c>
      <c r="O200" t="s">
        <v>1433</v>
      </c>
      <c r="P200" t="s">
        <v>1035</v>
      </c>
      <c r="Q200" t="s">
        <v>1035</v>
      </c>
      <c r="R200" t="s">
        <v>1035</v>
      </c>
      <c r="S200">
        <v>-1</v>
      </c>
      <c r="T200" t="s">
        <v>1344</v>
      </c>
      <c r="U200" t="s">
        <v>1035</v>
      </c>
      <c r="V200" t="s">
        <v>1182</v>
      </c>
      <c r="W200" t="s">
        <v>1412</v>
      </c>
      <c r="X200" t="s">
        <v>1412</v>
      </c>
      <c r="Y200" s="19" t="s">
        <v>2333</v>
      </c>
      <c r="Z200" t="s">
        <v>970</v>
      </c>
      <c r="AA200">
        <v>103</v>
      </c>
      <c r="AB200" t="s">
        <v>1180</v>
      </c>
      <c r="AC200">
        <v>1</v>
      </c>
      <c r="AD200" t="s">
        <v>1068</v>
      </c>
      <c r="AE200">
        <v>25</v>
      </c>
      <c r="AF200" t="s">
        <v>1504</v>
      </c>
      <c r="AG200">
        <v>104</v>
      </c>
      <c r="AH200" t="s">
        <v>1691</v>
      </c>
      <c r="AI200" t="s">
        <v>1231</v>
      </c>
      <c r="AJ200" t="s">
        <v>1231</v>
      </c>
      <c r="AK200" t="s">
        <v>1502</v>
      </c>
      <c r="AL200" t="s">
        <v>1585</v>
      </c>
      <c r="AM200" t="str">
        <f t="shared" si="7"/>
        <v>016_tag_counts</v>
      </c>
      <c r="AN200" t="s">
        <v>1035</v>
      </c>
      <c r="AO200" t="s">
        <v>2684</v>
      </c>
      <c r="AP200" t="s">
        <v>2689</v>
      </c>
      <c r="AQ200" t="s">
        <v>2680</v>
      </c>
      <c r="AR200" t="str">
        <f t="shared" si="6"/>
        <v>016_mapping</v>
      </c>
      <c r="AS200" t="s">
        <v>2681</v>
      </c>
    </row>
    <row r="201" spans="1:45">
      <c r="A201">
        <v>1346</v>
      </c>
      <c r="B201">
        <v>1346</v>
      </c>
      <c r="C201">
        <v>1</v>
      </c>
      <c r="D201" t="s">
        <v>1696</v>
      </c>
      <c r="E201">
        <v>53</v>
      </c>
      <c r="F201" t="s">
        <v>1409</v>
      </c>
      <c r="G201">
        <v>103</v>
      </c>
      <c r="H201" t="s">
        <v>1408</v>
      </c>
      <c r="I201" t="s">
        <v>1035</v>
      </c>
      <c r="J201">
        <v>-1</v>
      </c>
      <c r="K201" t="s">
        <v>1186</v>
      </c>
      <c r="L201">
        <v>3</v>
      </c>
      <c r="M201" t="s">
        <v>1693</v>
      </c>
      <c r="N201">
        <v>-1</v>
      </c>
      <c r="O201" t="s">
        <v>1433</v>
      </c>
      <c r="P201" t="s">
        <v>1035</v>
      </c>
      <c r="Q201" t="s">
        <v>1035</v>
      </c>
      <c r="R201" t="s">
        <v>1035</v>
      </c>
      <c r="S201">
        <v>-1</v>
      </c>
      <c r="T201" t="s">
        <v>1344</v>
      </c>
      <c r="U201" t="s">
        <v>1035</v>
      </c>
      <c r="V201" t="s">
        <v>1182</v>
      </c>
      <c r="W201" t="s">
        <v>1232</v>
      </c>
      <c r="X201" t="s">
        <v>1232</v>
      </c>
      <c r="Y201" s="19" t="s">
        <v>2153</v>
      </c>
      <c r="Z201" t="s">
        <v>970</v>
      </c>
      <c r="AA201">
        <v>106</v>
      </c>
      <c r="AB201" t="s">
        <v>1135</v>
      </c>
      <c r="AC201">
        <v>1</v>
      </c>
      <c r="AD201" t="s">
        <v>1068</v>
      </c>
      <c r="AE201">
        <v>25</v>
      </c>
      <c r="AF201" t="s">
        <v>1504</v>
      </c>
      <c r="AG201">
        <v>104</v>
      </c>
      <c r="AH201" t="s">
        <v>1691</v>
      </c>
      <c r="AI201" t="s">
        <v>1411</v>
      </c>
      <c r="AJ201" t="s">
        <v>1411</v>
      </c>
      <c r="AK201" t="s">
        <v>1502</v>
      </c>
      <c r="AL201" t="s">
        <v>1585</v>
      </c>
      <c r="AM201" t="str">
        <f t="shared" si="7"/>
        <v>013_tag_counts</v>
      </c>
      <c r="AN201" t="s">
        <v>1410</v>
      </c>
      <c r="AO201" t="s">
        <v>2684</v>
      </c>
      <c r="AP201" t="s">
        <v>2689</v>
      </c>
      <c r="AQ201" t="s">
        <v>2680</v>
      </c>
      <c r="AR201" t="str">
        <f t="shared" si="6"/>
        <v>013_mapping</v>
      </c>
      <c r="AS201" t="s">
        <v>2681</v>
      </c>
    </row>
    <row r="202" spans="1:45">
      <c r="A202">
        <v>1346</v>
      </c>
      <c r="B202">
        <v>1346</v>
      </c>
      <c r="C202">
        <v>1</v>
      </c>
      <c r="D202" t="s">
        <v>1696</v>
      </c>
      <c r="E202">
        <v>53</v>
      </c>
      <c r="F202" t="s">
        <v>1409</v>
      </c>
      <c r="G202">
        <v>103</v>
      </c>
      <c r="H202" t="s">
        <v>1408</v>
      </c>
      <c r="I202" t="s">
        <v>1035</v>
      </c>
      <c r="J202">
        <v>-1</v>
      </c>
      <c r="K202" t="s">
        <v>1186</v>
      </c>
      <c r="L202">
        <v>3</v>
      </c>
      <c r="M202" t="s">
        <v>1693</v>
      </c>
      <c r="N202">
        <v>-1</v>
      </c>
      <c r="O202" t="s">
        <v>1433</v>
      </c>
      <c r="P202" t="s">
        <v>1035</v>
      </c>
      <c r="Q202" t="s">
        <v>1035</v>
      </c>
      <c r="R202" t="s">
        <v>1035</v>
      </c>
      <c r="S202">
        <v>-1</v>
      </c>
      <c r="T202" t="s">
        <v>1344</v>
      </c>
      <c r="U202" t="s">
        <v>1035</v>
      </c>
      <c r="V202" t="s">
        <v>1182</v>
      </c>
      <c r="W202" t="s">
        <v>1232</v>
      </c>
      <c r="X202" t="s">
        <v>1232</v>
      </c>
      <c r="Y202" s="19" t="s">
        <v>2153</v>
      </c>
      <c r="Z202" t="s">
        <v>970</v>
      </c>
      <c r="AA202">
        <v>106</v>
      </c>
      <c r="AB202" t="s">
        <v>1135</v>
      </c>
      <c r="AC202">
        <v>1</v>
      </c>
      <c r="AD202" t="s">
        <v>1068</v>
      </c>
      <c r="AE202">
        <v>25</v>
      </c>
      <c r="AF202" t="s">
        <v>1504</v>
      </c>
      <c r="AG202">
        <v>104</v>
      </c>
      <c r="AH202" t="s">
        <v>1691</v>
      </c>
      <c r="AI202" t="s">
        <v>1236</v>
      </c>
      <c r="AJ202" t="s">
        <v>1236</v>
      </c>
      <c r="AK202" t="s">
        <v>1502</v>
      </c>
      <c r="AL202" t="s">
        <v>1585</v>
      </c>
      <c r="AM202" t="str">
        <f t="shared" si="7"/>
        <v>014_tag_counts</v>
      </c>
      <c r="AN202" t="s">
        <v>1035</v>
      </c>
      <c r="AO202" t="s">
        <v>2684</v>
      </c>
      <c r="AP202" t="s">
        <v>2689</v>
      </c>
      <c r="AQ202" t="s">
        <v>2680</v>
      </c>
      <c r="AR202" t="str">
        <f t="shared" si="6"/>
        <v>014_mapping</v>
      </c>
      <c r="AS202" t="s">
        <v>2681</v>
      </c>
    </row>
    <row r="203" spans="1:45">
      <c r="A203">
        <v>1346</v>
      </c>
      <c r="B203">
        <v>1346</v>
      </c>
      <c r="C203">
        <v>1</v>
      </c>
      <c r="D203" t="s">
        <v>1696</v>
      </c>
      <c r="E203">
        <v>53</v>
      </c>
      <c r="F203" t="s">
        <v>1409</v>
      </c>
      <c r="G203">
        <v>103</v>
      </c>
      <c r="H203" t="s">
        <v>1408</v>
      </c>
      <c r="I203" t="s">
        <v>1035</v>
      </c>
      <c r="J203">
        <v>-1</v>
      </c>
      <c r="K203" t="s">
        <v>1186</v>
      </c>
      <c r="L203">
        <v>3</v>
      </c>
      <c r="M203" t="s">
        <v>1693</v>
      </c>
      <c r="N203">
        <v>-1</v>
      </c>
      <c r="O203" t="s">
        <v>1433</v>
      </c>
      <c r="P203" t="s">
        <v>1035</v>
      </c>
      <c r="Q203" t="s">
        <v>1035</v>
      </c>
      <c r="R203" t="s">
        <v>1035</v>
      </c>
      <c r="S203">
        <v>-1</v>
      </c>
      <c r="T203" t="s">
        <v>1344</v>
      </c>
      <c r="U203" t="s">
        <v>1035</v>
      </c>
      <c r="V203" t="s">
        <v>1182</v>
      </c>
      <c r="W203" t="s">
        <v>1232</v>
      </c>
      <c r="X203" t="s">
        <v>1232</v>
      </c>
      <c r="Y203" s="19" t="s">
        <v>2153</v>
      </c>
      <c r="Z203" t="s">
        <v>970</v>
      </c>
      <c r="AA203">
        <v>106</v>
      </c>
      <c r="AB203" t="s">
        <v>1135</v>
      </c>
      <c r="AC203">
        <v>1</v>
      </c>
      <c r="AD203" t="s">
        <v>1068</v>
      </c>
      <c r="AE203">
        <v>25</v>
      </c>
      <c r="AF203" t="s">
        <v>1504</v>
      </c>
      <c r="AG203">
        <v>104</v>
      </c>
      <c r="AH203" t="s">
        <v>1691</v>
      </c>
      <c r="AI203" t="s">
        <v>1231</v>
      </c>
      <c r="AJ203" t="s">
        <v>1231</v>
      </c>
      <c r="AK203" t="s">
        <v>1502</v>
      </c>
      <c r="AL203" t="s">
        <v>1585</v>
      </c>
      <c r="AM203" t="str">
        <f t="shared" si="7"/>
        <v>016_tag_counts</v>
      </c>
      <c r="AN203" t="s">
        <v>1035</v>
      </c>
      <c r="AO203" t="s">
        <v>2684</v>
      </c>
      <c r="AP203" t="s">
        <v>2689</v>
      </c>
      <c r="AQ203" t="s">
        <v>2680</v>
      </c>
      <c r="AR203" t="str">
        <f t="shared" si="6"/>
        <v>016_mapping</v>
      </c>
      <c r="AS203" t="s">
        <v>2681</v>
      </c>
    </row>
    <row r="204" spans="1:45">
      <c r="A204">
        <v>416</v>
      </c>
      <c r="B204">
        <v>416</v>
      </c>
      <c r="C204">
        <v>1</v>
      </c>
      <c r="D204" t="s">
        <v>1696</v>
      </c>
      <c r="E204">
        <v>175</v>
      </c>
      <c r="F204" t="s">
        <v>1122</v>
      </c>
      <c r="G204">
        <v>19</v>
      </c>
      <c r="H204" t="s">
        <v>1230</v>
      </c>
      <c r="I204" t="s">
        <v>1345</v>
      </c>
      <c r="J204">
        <v>-1</v>
      </c>
      <c r="K204" t="s">
        <v>1186</v>
      </c>
      <c r="L204">
        <v>1</v>
      </c>
      <c r="M204" t="s">
        <v>1700</v>
      </c>
      <c r="N204">
        <v>-1</v>
      </c>
      <c r="O204" t="s">
        <v>1433</v>
      </c>
      <c r="P204" t="s">
        <v>1035</v>
      </c>
      <c r="Q204" t="s">
        <v>1035</v>
      </c>
      <c r="R204" t="s">
        <v>1035</v>
      </c>
      <c r="S204">
        <v>-1</v>
      </c>
      <c r="T204" t="s">
        <v>1344</v>
      </c>
      <c r="U204" t="s">
        <v>1035</v>
      </c>
      <c r="V204" t="s">
        <v>1182</v>
      </c>
      <c r="W204" t="s">
        <v>1229</v>
      </c>
      <c r="X204" t="s">
        <v>1229</v>
      </c>
      <c r="Y204" s="19" t="s">
        <v>2154</v>
      </c>
      <c r="Z204" t="s">
        <v>970</v>
      </c>
      <c r="AA204">
        <v>115</v>
      </c>
      <c r="AB204" t="s">
        <v>1341</v>
      </c>
      <c r="AC204">
        <v>1</v>
      </c>
      <c r="AD204" t="s">
        <v>1068</v>
      </c>
      <c r="AE204">
        <v>25</v>
      </c>
      <c r="AF204" t="s">
        <v>1504</v>
      </c>
      <c r="AG204">
        <v>104</v>
      </c>
      <c r="AH204" t="s">
        <v>1691</v>
      </c>
      <c r="AI204" t="s">
        <v>1217</v>
      </c>
      <c r="AJ204" t="s">
        <v>1217</v>
      </c>
      <c r="AK204" t="s">
        <v>1502</v>
      </c>
      <c r="AL204" t="s">
        <v>1585</v>
      </c>
      <c r="AM204" t="str">
        <f t="shared" si="7"/>
        <v>093_tag_counts</v>
      </c>
      <c r="AN204" t="s">
        <v>1404</v>
      </c>
      <c r="AO204" t="s">
        <v>2684</v>
      </c>
      <c r="AP204" t="s">
        <v>2689</v>
      </c>
      <c r="AQ204" t="s">
        <v>2680</v>
      </c>
      <c r="AR204" t="str">
        <f t="shared" si="6"/>
        <v>093_mapping</v>
      </c>
      <c r="AS204" t="s">
        <v>2681</v>
      </c>
    </row>
    <row r="205" spans="1:45">
      <c r="A205">
        <v>443</v>
      </c>
      <c r="B205">
        <v>443</v>
      </c>
      <c r="C205">
        <v>1</v>
      </c>
      <c r="D205" t="s">
        <v>1696</v>
      </c>
      <c r="E205">
        <v>175</v>
      </c>
      <c r="F205" t="s">
        <v>1122</v>
      </c>
      <c r="G205">
        <v>22</v>
      </c>
      <c r="H205" t="s">
        <v>1403</v>
      </c>
      <c r="I205" t="s">
        <v>1345</v>
      </c>
      <c r="J205">
        <v>-1</v>
      </c>
      <c r="K205" t="s">
        <v>1186</v>
      </c>
      <c r="L205">
        <v>1</v>
      </c>
      <c r="M205" t="s">
        <v>1700</v>
      </c>
      <c r="N205">
        <v>-1</v>
      </c>
      <c r="O205" t="s">
        <v>1433</v>
      </c>
      <c r="P205" t="s">
        <v>1035</v>
      </c>
      <c r="Q205" t="s">
        <v>1035</v>
      </c>
      <c r="R205" t="s">
        <v>1035</v>
      </c>
      <c r="S205">
        <v>-1</v>
      </c>
      <c r="T205" t="s">
        <v>1344</v>
      </c>
      <c r="U205" t="s">
        <v>1035</v>
      </c>
      <c r="V205" t="s">
        <v>1182</v>
      </c>
      <c r="W205" t="s">
        <v>1402</v>
      </c>
      <c r="X205" t="s">
        <v>1402</v>
      </c>
      <c r="Y205" s="19" t="s">
        <v>2155</v>
      </c>
      <c r="Z205" t="s">
        <v>970</v>
      </c>
      <c r="AA205">
        <v>101</v>
      </c>
      <c r="AB205" t="s">
        <v>1188</v>
      </c>
      <c r="AC205">
        <v>1</v>
      </c>
      <c r="AD205" t="s">
        <v>1068</v>
      </c>
      <c r="AE205">
        <v>25</v>
      </c>
      <c r="AF205" t="s">
        <v>1504</v>
      </c>
      <c r="AG205">
        <v>104</v>
      </c>
      <c r="AH205" t="s">
        <v>1691</v>
      </c>
      <c r="AI205" t="s">
        <v>1217</v>
      </c>
      <c r="AJ205" t="s">
        <v>1217</v>
      </c>
      <c r="AK205" t="s">
        <v>1502</v>
      </c>
      <c r="AL205" t="s">
        <v>1585</v>
      </c>
      <c r="AM205" t="str">
        <f t="shared" si="7"/>
        <v>093_tag_counts</v>
      </c>
      <c r="AN205" t="s">
        <v>1401</v>
      </c>
      <c r="AO205" t="s">
        <v>2684</v>
      </c>
      <c r="AP205" t="s">
        <v>2689</v>
      </c>
      <c r="AQ205" t="s">
        <v>2680</v>
      </c>
      <c r="AR205" t="str">
        <f t="shared" si="6"/>
        <v>093_mapping</v>
      </c>
      <c r="AS205" t="s">
        <v>2681</v>
      </c>
    </row>
    <row r="206" spans="1:45">
      <c r="A206">
        <v>470</v>
      </c>
      <c r="B206">
        <v>470</v>
      </c>
      <c r="C206">
        <v>1</v>
      </c>
      <c r="D206" t="s">
        <v>1696</v>
      </c>
      <c r="E206">
        <v>175</v>
      </c>
      <c r="F206" t="s">
        <v>1122</v>
      </c>
      <c r="G206">
        <v>23</v>
      </c>
      <c r="H206" t="s">
        <v>1368</v>
      </c>
      <c r="I206" t="s">
        <v>1345</v>
      </c>
      <c r="J206">
        <v>-1</v>
      </c>
      <c r="K206" t="s">
        <v>1186</v>
      </c>
      <c r="L206">
        <v>1</v>
      </c>
      <c r="M206" t="s">
        <v>1700</v>
      </c>
      <c r="N206">
        <v>-1</v>
      </c>
      <c r="O206" t="s">
        <v>1433</v>
      </c>
      <c r="P206" t="s">
        <v>1035</v>
      </c>
      <c r="Q206" t="s">
        <v>1035</v>
      </c>
      <c r="R206" t="s">
        <v>1035</v>
      </c>
      <c r="S206">
        <v>-1</v>
      </c>
      <c r="T206" t="s">
        <v>1344</v>
      </c>
      <c r="U206" t="s">
        <v>1035</v>
      </c>
      <c r="V206" t="s">
        <v>1182</v>
      </c>
      <c r="W206" t="s">
        <v>1400</v>
      </c>
      <c r="X206" t="s">
        <v>1400</v>
      </c>
      <c r="Y206" s="19" t="s">
        <v>2156</v>
      </c>
      <c r="Z206" t="s">
        <v>970</v>
      </c>
      <c r="AA206">
        <v>102</v>
      </c>
      <c r="AB206" t="s">
        <v>1209</v>
      </c>
      <c r="AC206">
        <v>1</v>
      </c>
      <c r="AD206" t="s">
        <v>1068</v>
      </c>
      <c r="AE206">
        <v>25</v>
      </c>
      <c r="AF206" t="s">
        <v>1504</v>
      </c>
      <c r="AG206">
        <v>104</v>
      </c>
      <c r="AH206" t="s">
        <v>1691</v>
      </c>
      <c r="AI206" t="s">
        <v>1217</v>
      </c>
      <c r="AJ206" t="s">
        <v>1217</v>
      </c>
      <c r="AK206" t="s">
        <v>1502</v>
      </c>
      <c r="AL206" t="s">
        <v>1585</v>
      </c>
      <c r="AM206" t="str">
        <f t="shared" si="7"/>
        <v>093_tag_counts</v>
      </c>
      <c r="AN206" t="s">
        <v>1399</v>
      </c>
      <c r="AO206" t="s">
        <v>2684</v>
      </c>
      <c r="AP206" t="s">
        <v>2689</v>
      </c>
      <c r="AQ206" t="s">
        <v>2680</v>
      </c>
      <c r="AR206" t="str">
        <f t="shared" si="6"/>
        <v>093_mapping</v>
      </c>
      <c r="AS206" t="s">
        <v>2681</v>
      </c>
    </row>
    <row r="207" spans="1:45">
      <c r="A207">
        <v>486</v>
      </c>
      <c r="B207">
        <v>486</v>
      </c>
      <c r="C207">
        <v>1</v>
      </c>
      <c r="D207" t="s">
        <v>1696</v>
      </c>
      <c r="E207">
        <v>175</v>
      </c>
      <c r="F207" t="s">
        <v>1122</v>
      </c>
      <c r="G207">
        <v>24</v>
      </c>
      <c r="H207" t="s">
        <v>1398</v>
      </c>
      <c r="I207" t="s">
        <v>1345</v>
      </c>
      <c r="J207">
        <v>-1</v>
      </c>
      <c r="K207" t="s">
        <v>1186</v>
      </c>
      <c r="L207">
        <v>1</v>
      </c>
      <c r="M207" t="s">
        <v>1700</v>
      </c>
      <c r="N207">
        <v>-1</v>
      </c>
      <c r="O207" t="s">
        <v>1433</v>
      </c>
      <c r="P207" t="s">
        <v>1035</v>
      </c>
      <c r="Q207" t="s">
        <v>1035</v>
      </c>
      <c r="R207" t="s">
        <v>1035</v>
      </c>
      <c r="S207">
        <v>-1</v>
      </c>
      <c r="T207" t="s">
        <v>1344</v>
      </c>
      <c r="U207" t="s">
        <v>1035</v>
      </c>
      <c r="V207" t="s">
        <v>1182</v>
      </c>
      <c r="W207" t="s">
        <v>1397</v>
      </c>
      <c r="X207" t="s">
        <v>1397</v>
      </c>
      <c r="Y207" s="19" t="s">
        <v>2157</v>
      </c>
      <c r="Z207" t="s">
        <v>970</v>
      </c>
      <c r="AA207">
        <v>103</v>
      </c>
      <c r="AB207" t="s">
        <v>1180</v>
      </c>
      <c r="AC207">
        <v>1</v>
      </c>
      <c r="AD207" t="s">
        <v>1068</v>
      </c>
      <c r="AE207">
        <v>25</v>
      </c>
      <c r="AF207" t="s">
        <v>1504</v>
      </c>
      <c r="AG207">
        <v>104</v>
      </c>
      <c r="AH207" t="s">
        <v>1691</v>
      </c>
      <c r="AI207" t="s">
        <v>1217</v>
      </c>
      <c r="AJ207" t="s">
        <v>1217</v>
      </c>
      <c r="AK207" t="s">
        <v>1502</v>
      </c>
      <c r="AL207" t="s">
        <v>1585</v>
      </c>
      <c r="AM207" t="str">
        <f t="shared" si="7"/>
        <v>093_tag_counts</v>
      </c>
      <c r="AN207" t="s">
        <v>1396</v>
      </c>
      <c r="AO207" t="s">
        <v>2684</v>
      </c>
      <c r="AP207" t="s">
        <v>2689</v>
      </c>
      <c r="AQ207" t="s">
        <v>2680</v>
      </c>
      <c r="AR207" t="str">
        <f t="shared" si="6"/>
        <v>093_mapping</v>
      </c>
      <c r="AS207" t="s">
        <v>2681</v>
      </c>
    </row>
    <row r="208" spans="1:45">
      <c r="A208">
        <v>503</v>
      </c>
      <c r="B208">
        <v>503</v>
      </c>
      <c r="C208">
        <v>1</v>
      </c>
      <c r="D208" t="s">
        <v>1696</v>
      </c>
      <c r="E208">
        <v>175</v>
      </c>
      <c r="F208" t="s">
        <v>1122</v>
      </c>
      <c r="G208">
        <v>26</v>
      </c>
      <c r="H208" t="s">
        <v>1219</v>
      </c>
      <c r="I208" t="s">
        <v>1345</v>
      </c>
      <c r="J208">
        <v>-1</v>
      </c>
      <c r="K208" t="s">
        <v>1186</v>
      </c>
      <c r="L208">
        <v>1</v>
      </c>
      <c r="M208" t="s">
        <v>1700</v>
      </c>
      <c r="N208">
        <v>-1</v>
      </c>
      <c r="O208" t="s">
        <v>1433</v>
      </c>
      <c r="P208" t="s">
        <v>1035</v>
      </c>
      <c r="Q208" t="s">
        <v>1035</v>
      </c>
      <c r="R208" t="s">
        <v>1035</v>
      </c>
      <c r="S208">
        <v>-1</v>
      </c>
      <c r="T208" t="s">
        <v>1344</v>
      </c>
      <c r="U208" t="s">
        <v>1035</v>
      </c>
      <c r="V208" t="s">
        <v>1182</v>
      </c>
      <c r="W208" t="s">
        <v>1218</v>
      </c>
      <c r="X208" t="s">
        <v>1218</v>
      </c>
      <c r="Y208" s="19" t="s">
        <v>2158</v>
      </c>
      <c r="Z208" t="s">
        <v>970</v>
      </c>
      <c r="AA208">
        <v>104</v>
      </c>
      <c r="AB208" t="s">
        <v>1189</v>
      </c>
      <c r="AC208">
        <v>1</v>
      </c>
      <c r="AD208" t="s">
        <v>1068</v>
      </c>
      <c r="AE208">
        <v>25</v>
      </c>
      <c r="AF208" t="s">
        <v>1504</v>
      </c>
      <c r="AG208">
        <v>104</v>
      </c>
      <c r="AH208" t="s">
        <v>1691</v>
      </c>
      <c r="AI208" t="s">
        <v>1217</v>
      </c>
      <c r="AJ208" t="s">
        <v>1217</v>
      </c>
      <c r="AK208" t="s">
        <v>1502</v>
      </c>
      <c r="AL208" t="s">
        <v>1585</v>
      </c>
      <c r="AM208" t="str">
        <f t="shared" si="7"/>
        <v>093_tag_counts</v>
      </c>
      <c r="AN208" t="s">
        <v>1216</v>
      </c>
      <c r="AO208" t="s">
        <v>2684</v>
      </c>
      <c r="AP208" t="s">
        <v>2689</v>
      </c>
      <c r="AQ208" t="s">
        <v>2680</v>
      </c>
      <c r="AR208" t="str">
        <f t="shared" si="6"/>
        <v>093_mapping</v>
      </c>
      <c r="AS208" t="s">
        <v>2681</v>
      </c>
    </row>
    <row r="209" spans="1:45">
      <c r="A209">
        <v>1250</v>
      </c>
      <c r="B209">
        <v>1250</v>
      </c>
      <c r="C209">
        <v>1</v>
      </c>
      <c r="D209" t="s">
        <v>1696</v>
      </c>
      <c r="E209">
        <v>27</v>
      </c>
      <c r="F209" t="s">
        <v>1267</v>
      </c>
      <c r="G209">
        <v>17</v>
      </c>
      <c r="H209" t="s">
        <v>1390</v>
      </c>
      <c r="I209" t="s">
        <v>1345</v>
      </c>
      <c r="J209">
        <v>-1</v>
      </c>
      <c r="K209" t="s">
        <v>1186</v>
      </c>
      <c r="L209">
        <v>3</v>
      </c>
      <c r="M209" t="s">
        <v>1693</v>
      </c>
      <c r="N209">
        <v>-1</v>
      </c>
      <c r="O209" t="s">
        <v>1433</v>
      </c>
      <c r="P209" t="s">
        <v>1035</v>
      </c>
      <c r="Q209" t="s">
        <v>1035</v>
      </c>
      <c r="R209" t="s">
        <v>1035</v>
      </c>
      <c r="S209">
        <v>-1</v>
      </c>
      <c r="T209" t="s">
        <v>1344</v>
      </c>
      <c r="U209" t="s">
        <v>1035</v>
      </c>
      <c r="V209" t="s">
        <v>1182</v>
      </c>
      <c r="W209" t="s">
        <v>1387</v>
      </c>
      <c r="X209" t="s">
        <v>1387</v>
      </c>
      <c r="Y209" s="19" t="s">
        <v>2159</v>
      </c>
      <c r="Z209" t="s">
        <v>970</v>
      </c>
      <c r="AA209">
        <v>108</v>
      </c>
      <c r="AB209" t="s">
        <v>1427</v>
      </c>
      <c r="AC209">
        <v>1</v>
      </c>
      <c r="AD209" t="s">
        <v>1068</v>
      </c>
      <c r="AE209">
        <v>25</v>
      </c>
      <c r="AF209" t="s">
        <v>1504</v>
      </c>
      <c r="AG209">
        <v>104</v>
      </c>
      <c r="AH209" t="s">
        <v>1691</v>
      </c>
      <c r="AI209" t="s">
        <v>1385</v>
      </c>
      <c r="AJ209" t="s">
        <v>1385</v>
      </c>
      <c r="AK209" t="s">
        <v>1502</v>
      </c>
      <c r="AL209" t="s">
        <v>1585</v>
      </c>
      <c r="AM209" t="str">
        <f t="shared" si="7"/>
        <v>008_tag_counts</v>
      </c>
      <c r="AN209" t="s">
        <v>1389</v>
      </c>
      <c r="AO209" t="s">
        <v>2684</v>
      </c>
      <c r="AP209" t="s">
        <v>2689</v>
      </c>
      <c r="AQ209" t="s">
        <v>2680</v>
      </c>
      <c r="AR209" t="str">
        <f t="shared" si="6"/>
        <v>008_mapping</v>
      </c>
      <c r="AS209" t="s">
        <v>2681</v>
      </c>
    </row>
    <row r="210" spans="1:45">
      <c r="A210">
        <v>1250</v>
      </c>
      <c r="B210">
        <v>1250</v>
      </c>
      <c r="C210">
        <v>1</v>
      </c>
      <c r="D210" t="s">
        <v>1696</v>
      </c>
      <c r="E210">
        <v>27</v>
      </c>
      <c r="F210" t="s">
        <v>1267</v>
      </c>
      <c r="G210">
        <v>17</v>
      </c>
      <c r="H210" t="s">
        <v>1388</v>
      </c>
      <c r="I210" t="s">
        <v>1345</v>
      </c>
      <c r="J210">
        <v>-1</v>
      </c>
      <c r="K210" t="s">
        <v>1186</v>
      </c>
      <c r="L210">
        <v>3</v>
      </c>
      <c r="M210" t="s">
        <v>1693</v>
      </c>
      <c r="N210">
        <v>-1</v>
      </c>
      <c r="O210" t="s">
        <v>1433</v>
      </c>
      <c r="P210" t="s">
        <v>1035</v>
      </c>
      <c r="Q210" t="s">
        <v>1035</v>
      </c>
      <c r="R210" t="s">
        <v>1035</v>
      </c>
      <c r="S210">
        <v>-1</v>
      </c>
      <c r="T210" t="s">
        <v>1344</v>
      </c>
      <c r="U210" t="s">
        <v>1035</v>
      </c>
      <c r="V210" t="s">
        <v>1182</v>
      </c>
      <c r="W210" t="s">
        <v>1387</v>
      </c>
      <c r="X210" t="s">
        <v>1387</v>
      </c>
      <c r="Y210" s="19" t="s">
        <v>2159</v>
      </c>
      <c r="Z210" t="s">
        <v>970</v>
      </c>
      <c r="AA210">
        <v>108</v>
      </c>
      <c r="AB210" t="s">
        <v>1427</v>
      </c>
      <c r="AC210">
        <v>1</v>
      </c>
      <c r="AD210" t="s">
        <v>1068</v>
      </c>
      <c r="AE210">
        <v>25</v>
      </c>
      <c r="AF210" t="s">
        <v>1504</v>
      </c>
      <c r="AG210">
        <v>104</v>
      </c>
      <c r="AH210" t="s">
        <v>1691</v>
      </c>
      <c r="AI210" t="s">
        <v>1383</v>
      </c>
      <c r="AJ210" t="s">
        <v>1383</v>
      </c>
      <c r="AK210" t="s">
        <v>1502</v>
      </c>
      <c r="AL210" t="s">
        <v>1585</v>
      </c>
      <c r="AM210" t="str">
        <f t="shared" si="7"/>
        <v>017_tag_counts</v>
      </c>
      <c r="AN210" t="s">
        <v>1035</v>
      </c>
      <c r="AO210" t="s">
        <v>2684</v>
      </c>
      <c r="AP210" t="s">
        <v>2689</v>
      </c>
      <c r="AQ210" t="s">
        <v>2680</v>
      </c>
      <c r="AR210" t="str">
        <f t="shared" si="6"/>
        <v>017_mapping</v>
      </c>
      <c r="AS210" t="s">
        <v>2681</v>
      </c>
    </row>
    <row r="211" spans="1:45">
      <c r="A211">
        <v>1250</v>
      </c>
      <c r="B211">
        <v>1250</v>
      </c>
      <c r="C211">
        <v>1</v>
      </c>
      <c r="D211" t="s">
        <v>1696</v>
      </c>
      <c r="E211">
        <v>27</v>
      </c>
      <c r="F211" t="s">
        <v>1267</v>
      </c>
      <c r="G211">
        <v>17</v>
      </c>
      <c r="H211" t="s">
        <v>1388</v>
      </c>
      <c r="I211" t="s">
        <v>1345</v>
      </c>
      <c r="J211">
        <v>-1</v>
      </c>
      <c r="K211" t="s">
        <v>1186</v>
      </c>
      <c r="L211">
        <v>3</v>
      </c>
      <c r="M211" t="s">
        <v>1693</v>
      </c>
      <c r="N211">
        <v>-1</v>
      </c>
      <c r="O211" t="s">
        <v>1433</v>
      </c>
      <c r="P211" t="s">
        <v>1035</v>
      </c>
      <c r="Q211" t="s">
        <v>1035</v>
      </c>
      <c r="R211" t="s">
        <v>1035</v>
      </c>
      <c r="S211">
        <v>-1</v>
      </c>
      <c r="T211" t="s">
        <v>1344</v>
      </c>
      <c r="U211" t="s">
        <v>1035</v>
      </c>
      <c r="V211" t="s">
        <v>1182</v>
      </c>
      <c r="W211" t="s">
        <v>1387</v>
      </c>
      <c r="X211" t="s">
        <v>1387</v>
      </c>
      <c r="Y211" s="19" t="s">
        <v>2159</v>
      </c>
      <c r="Z211" t="s">
        <v>970</v>
      </c>
      <c r="AA211">
        <v>108</v>
      </c>
      <c r="AB211" t="s">
        <v>1427</v>
      </c>
      <c r="AC211">
        <v>1</v>
      </c>
      <c r="AD211" t="s">
        <v>1068</v>
      </c>
      <c r="AE211">
        <v>25</v>
      </c>
      <c r="AF211" t="s">
        <v>1504</v>
      </c>
      <c r="AG211">
        <v>104</v>
      </c>
      <c r="AH211" t="s">
        <v>1691</v>
      </c>
      <c r="AI211" t="s">
        <v>1382</v>
      </c>
      <c r="AJ211" t="s">
        <v>1382</v>
      </c>
      <c r="AK211" t="s">
        <v>1502</v>
      </c>
      <c r="AL211" t="s">
        <v>1585</v>
      </c>
      <c r="AM211" t="str">
        <f t="shared" si="7"/>
        <v>019_tag_counts</v>
      </c>
      <c r="AN211" t="s">
        <v>1035</v>
      </c>
      <c r="AO211" t="s">
        <v>2684</v>
      </c>
      <c r="AP211" t="s">
        <v>2689</v>
      </c>
      <c r="AQ211" t="s">
        <v>2680</v>
      </c>
      <c r="AR211" t="str">
        <f t="shared" si="6"/>
        <v>019_mapping</v>
      </c>
      <c r="AS211" t="s">
        <v>2681</v>
      </c>
    </row>
    <row r="212" spans="1:45">
      <c r="A212">
        <v>1250</v>
      </c>
      <c r="B212">
        <v>1250</v>
      </c>
      <c r="C212">
        <v>1</v>
      </c>
      <c r="D212" t="s">
        <v>1696</v>
      </c>
      <c r="E212">
        <v>27</v>
      </c>
      <c r="F212" t="s">
        <v>1267</v>
      </c>
      <c r="G212">
        <v>17</v>
      </c>
      <c r="H212" t="s">
        <v>1388</v>
      </c>
      <c r="I212" t="s">
        <v>1345</v>
      </c>
      <c r="J212">
        <v>-1</v>
      </c>
      <c r="K212" t="s">
        <v>1186</v>
      </c>
      <c r="L212">
        <v>3</v>
      </c>
      <c r="M212" t="s">
        <v>1693</v>
      </c>
      <c r="N212">
        <v>-1</v>
      </c>
      <c r="O212" t="s">
        <v>1433</v>
      </c>
      <c r="P212" t="s">
        <v>1035</v>
      </c>
      <c r="Q212" t="s">
        <v>1035</v>
      </c>
      <c r="R212" t="s">
        <v>1035</v>
      </c>
      <c r="S212">
        <v>-1</v>
      </c>
      <c r="T212" t="s">
        <v>1344</v>
      </c>
      <c r="U212" t="s">
        <v>1035</v>
      </c>
      <c r="V212" t="s">
        <v>1182</v>
      </c>
      <c r="W212" t="s">
        <v>1387</v>
      </c>
      <c r="X212" t="s">
        <v>1387</v>
      </c>
      <c r="Y212" s="19" t="s">
        <v>2159</v>
      </c>
      <c r="Z212" t="s">
        <v>970</v>
      </c>
      <c r="AA212">
        <v>108</v>
      </c>
      <c r="AB212" t="s">
        <v>1427</v>
      </c>
      <c r="AC212">
        <v>1</v>
      </c>
      <c r="AD212" t="s">
        <v>1068</v>
      </c>
      <c r="AE212">
        <v>25</v>
      </c>
      <c r="AF212" t="s">
        <v>1504</v>
      </c>
      <c r="AG212">
        <v>104</v>
      </c>
      <c r="AH212" t="s">
        <v>1691</v>
      </c>
      <c r="AI212" t="s">
        <v>1208</v>
      </c>
      <c r="AJ212" t="s">
        <v>1208</v>
      </c>
      <c r="AK212" t="s">
        <v>1502</v>
      </c>
      <c r="AL212" t="s">
        <v>1585</v>
      </c>
      <c r="AM212" t="str">
        <f t="shared" si="7"/>
        <v>020_tag_counts</v>
      </c>
      <c r="AN212" t="s">
        <v>1035</v>
      </c>
      <c r="AO212" t="s">
        <v>2684</v>
      </c>
      <c r="AP212" t="s">
        <v>2689</v>
      </c>
      <c r="AQ212" t="s">
        <v>2680</v>
      </c>
      <c r="AR212" t="str">
        <f t="shared" si="6"/>
        <v>020_mapping</v>
      </c>
      <c r="AS212" t="s">
        <v>2681</v>
      </c>
    </row>
    <row r="213" spans="1:45">
      <c r="A213">
        <v>1250</v>
      </c>
      <c r="B213">
        <v>1250</v>
      </c>
      <c r="C213">
        <v>1</v>
      </c>
      <c r="D213" t="s">
        <v>1696</v>
      </c>
      <c r="E213">
        <v>27</v>
      </c>
      <c r="F213" t="s">
        <v>1267</v>
      </c>
      <c r="G213">
        <v>17</v>
      </c>
      <c r="H213" t="s">
        <v>1388</v>
      </c>
      <c r="I213" t="s">
        <v>1345</v>
      </c>
      <c r="J213">
        <v>-1</v>
      </c>
      <c r="K213" t="s">
        <v>1186</v>
      </c>
      <c r="L213">
        <v>3</v>
      </c>
      <c r="M213" t="s">
        <v>1693</v>
      </c>
      <c r="N213">
        <v>-1</v>
      </c>
      <c r="O213" t="s">
        <v>1433</v>
      </c>
      <c r="P213" t="s">
        <v>1035</v>
      </c>
      <c r="Q213" t="s">
        <v>1035</v>
      </c>
      <c r="R213" t="s">
        <v>1035</v>
      </c>
      <c r="S213">
        <v>-1</v>
      </c>
      <c r="T213" t="s">
        <v>1344</v>
      </c>
      <c r="U213" t="s">
        <v>1035</v>
      </c>
      <c r="V213" t="s">
        <v>1182</v>
      </c>
      <c r="W213" t="s">
        <v>1387</v>
      </c>
      <c r="X213" t="s">
        <v>1387</v>
      </c>
      <c r="Y213" s="19" t="s">
        <v>2159</v>
      </c>
      <c r="Z213" t="s">
        <v>970</v>
      </c>
      <c r="AA213">
        <v>108</v>
      </c>
      <c r="AB213" t="s">
        <v>1427</v>
      </c>
      <c r="AC213">
        <v>1</v>
      </c>
      <c r="AD213" t="s">
        <v>1068</v>
      </c>
      <c r="AE213">
        <v>25</v>
      </c>
      <c r="AF213" t="s">
        <v>1504</v>
      </c>
      <c r="AG213">
        <v>104</v>
      </c>
      <c r="AH213" t="s">
        <v>1691</v>
      </c>
      <c r="AI213" t="s">
        <v>1200</v>
      </c>
      <c r="AJ213" t="s">
        <v>1200</v>
      </c>
      <c r="AK213" t="s">
        <v>1502</v>
      </c>
      <c r="AL213" t="s">
        <v>1585</v>
      </c>
      <c r="AM213" t="str">
        <f t="shared" si="7"/>
        <v>023_tag_counts</v>
      </c>
      <c r="AN213" t="s">
        <v>1035</v>
      </c>
      <c r="AO213" t="s">
        <v>2684</v>
      </c>
      <c r="AP213" t="s">
        <v>2689</v>
      </c>
      <c r="AQ213" t="s">
        <v>2680</v>
      </c>
      <c r="AR213" t="str">
        <f t="shared" si="6"/>
        <v>023_mapping</v>
      </c>
      <c r="AS213" t="s">
        <v>2681</v>
      </c>
    </row>
    <row r="214" spans="1:45">
      <c r="A214">
        <v>1250</v>
      </c>
      <c r="B214">
        <v>1250</v>
      </c>
      <c r="C214">
        <v>1</v>
      </c>
      <c r="D214" t="s">
        <v>1696</v>
      </c>
      <c r="E214">
        <v>27</v>
      </c>
      <c r="F214" t="s">
        <v>1267</v>
      </c>
      <c r="G214">
        <v>17</v>
      </c>
      <c r="H214" t="s">
        <v>1388</v>
      </c>
      <c r="I214" t="s">
        <v>1345</v>
      </c>
      <c r="J214">
        <v>-1</v>
      </c>
      <c r="K214" t="s">
        <v>1186</v>
      </c>
      <c r="L214">
        <v>3</v>
      </c>
      <c r="M214" t="s">
        <v>1693</v>
      </c>
      <c r="N214">
        <v>-1</v>
      </c>
      <c r="O214" t="s">
        <v>1433</v>
      </c>
      <c r="P214" t="s">
        <v>1035</v>
      </c>
      <c r="Q214" t="s">
        <v>1035</v>
      </c>
      <c r="R214" t="s">
        <v>1035</v>
      </c>
      <c r="S214">
        <v>-1</v>
      </c>
      <c r="T214" t="s">
        <v>1344</v>
      </c>
      <c r="U214" t="s">
        <v>1035</v>
      </c>
      <c r="V214" t="s">
        <v>1182</v>
      </c>
      <c r="W214" t="s">
        <v>1387</v>
      </c>
      <c r="X214" t="s">
        <v>1387</v>
      </c>
      <c r="Y214" s="19" t="s">
        <v>2159</v>
      </c>
      <c r="Z214" t="s">
        <v>970</v>
      </c>
      <c r="AA214">
        <v>108</v>
      </c>
      <c r="AB214" t="s">
        <v>1427</v>
      </c>
      <c r="AC214">
        <v>1</v>
      </c>
      <c r="AD214" t="s">
        <v>1068</v>
      </c>
      <c r="AE214">
        <v>25</v>
      </c>
      <c r="AF214" t="s">
        <v>1504</v>
      </c>
      <c r="AG214">
        <v>104</v>
      </c>
      <c r="AH214" t="s">
        <v>1691</v>
      </c>
      <c r="AI214" t="s">
        <v>1199</v>
      </c>
      <c r="AJ214" t="s">
        <v>1199</v>
      </c>
      <c r="AK214" t="s">
        <v>1502</v>
      </c>
      <c r="AL214" t="s">
        <v>1585</v>
      </c>
      <c r="AM214" t="str">
        <f t="shared" si="7"/>
        <v>026_tag_counts</v>
      </c>
      <c r="AN214" t="s">
        <v>1035</v>
      </c>
      <c r="AO214" t="s">
        <v>2684</v>
      </c>
      <c r="AP214" t="s">
        <v>2689</v>
      </c>
      <c r="AQ214" t="s">
        <v>2680</v>
      </c>
      <c r="AR214" t="str">
        <f t="shared" si="6"/>
        <v>026_mapping</v>
      </c>
      <c r="AS214" t="s">
        <v>2681</v>
      </c>
    </row>
    <row r="215" spans="1:45">
      <c r="A215">
        <v>1250</v>
      </c>
      <c r="B215">
        <v>1250</v>
      </c>
      <c r="C215">
        <v>1</v>
      </c>
      <c r="D215" t="s">
        <v>1696</v>
      </c>
      <c r="E215">
        <v>27</v>
      </c>
      <c r="F215" t="s">
        <v>1267</v>
      </c>
      <c r="G215">
        <v>17</v>
      </c>
      <c r="H215" t="s">
        <v>1388</v>
      </c>
      <c r="I215" t="s">
        <v>1345</v>
      </c>
      <c r="J215">
        <v>-1</v>
      </c>
      <c r="K215" t="s">
        <v>1186</v>
      </c>
      <c r="L215">
        <v>3</v>
      </c>
      <c r="M215" t="s">
        <v>1693</v>
      </c>
      <c r="N215">
        <v>-1</v>
      </c>
      <c r="O215" t="s">
        <v>1433</v>
      </c>
      <c r="P215" t="s">
        <v>1035</v>
      </c>
      <c r="Q215" t="s">
        <v>1035</v>
      </c>
      <c r="R215" t="s">
        <v>1035</v>
      </c>
      <c r="S215">
        <v>-1</v>
      </c>
      <c r="T215" t="s">
        <v>1344</v>
      </c>
      <c r="U215" t="s">
        <v>1035</v>
      </c>
      <c r="V215" t="s">
        <v>1182</v>
      </c>
      <c r="W215" t="s">
        <v>1387</v>
      </c>
      <c r="X215" t="s">
        <v>1387</v>
      </c>
      <c r="Y215" s="19" t="s">
        <v>2159</v>
      </c>
      <c r="Z215" t="s">
        <v>970</v>
      </c>
      <c r="AA215">
        <v>108</v>
      </c>
      <c r="AB215" t="s">
        <v>1427</v>
      </c>
      <c r="AC215">
        <v>1</v>
      </c>
      <c r="AD215" t="s">
        <v>1068</v>
      </c>
      <c r="AE215">
        <v>25</v>
      </c>
      <c r="AF215" t="s">
        <v>1504</v>
      </c>
      <c r="AG215">
        <v>104</v>
      </c>
      <c r="AH215" t="s">
        <v>1691</v>
      </c>
      <c r="AI215" t="s">
        <v>1198</v>
      </c>
      <c r="AJ215" t="s">
        <v>1198</v>
      </c>
      <c r="AK215" t="s">
        <v>1502</v>
      </c>
      <c r="AL215" t="s">
        <v>1585</v>
      </c>
      <c r="AM215" t="str">
        <f t="shared" si="7"/>
        <v>027_tag_counts</v>
      </c>
      <c r="AN215" t="s">
        <v>1035</v>
      </c>
      <c r="AO215" t="s">
        <v>2684</v>
      </c>
      <c r="AP215" t="s">
        <v>2689</v>
      </c>
      <c r="AQ215" t="s">
        <v>2680</v>
      </c>
      <c r="AR215" t="str">
        <f t="shared" si="6"/>
        <v>027_mapping</v>
      </c>
      <c r="AS215" t="s">
        <v>2681</v>
      </c>
    </row>
    <row r="216" spans="1:45">
      <c r="A216">
        <v>1250</v>
      </c>
      <c r="B216">
        <v>1250</v>
      </c>
      <c r="C216">
        <v>1</v>
      </c>
      <c r="D216" t="s">
        <v>1696</v>
      </c>
      <c r="E216">
        <v>27</v>
      </c>
      <c r="F216" t="s">
        <v>1267</v>
      </c>
      <c r="G216">
        <v>17</v>
      </c>
      <c r="H216" t="s">
        <v>1388</v>
      </c>
      <c r="I216" t="s">
        <v>1345</v>
      </c>
      <c r="J216">
        <v>-1</v>
      </c>
      <c r="K216" t="s">
        <v>1186</v>
      </c>
      <c r="L216">
        <v>3</v>
      </c>
      <c r="M216" t="s">
        <v>1693</v>
      </c>
      <c r="N216">
        <v>-1</v>
      </c>
      <c r="O216" t="s">
        <v>1433</v>
      </c>
      <c r="P216" t="s">
        <v>1035</v>
      </c>
      <c r="Q216" t="s">
        <v>1035</v>
      </c>
      <c r="R216" t="s">
        <v>1035</v>
      </c>
      <c r="S216">
        <v>-1</v>
      </c>
      <c r="T216" t="s">
        <v>1344</v>
      </c>
      <c r="U216" t="s">
        <v>1035</v>
      </c>
      <c r="V216" t="s">
        <v>1182</v>
      </c>
      <c r="W216" t="s">
        <v>1387</v>
      </c>
      <c r="X216" t="s">
        <v>1387</v>
      </c>
      <c r="Y216" s="19" t="s">
        <v>2159</v>
      </c>
      <c r="Z216" t="s">
        <v>970</v>
      </c>
      <c r="AA216">
        <v>108</v>
      </c>
      <c r="AB216" t="s">
        <v>1427</v>
      </c>
      <c r="AC216">
        <v>1</v>
      </c>
      <c r="AD216" t="s">
        <v>1068</v>
      </c>
      <c r="AE216">
        <v>25</v>
      </c>
      <c r="AF216" t="s">
        <v>1504</v>
      </c>
      <c r="AG216">
        <v>104</v>
      </c>
      <c r="AH216" t="s">
        <v>1691</v>
      </c>
      <c r="AI216" t="s">
        <v>1197</v>
      </c>
      <c r="AJ216" t="s">
        <v>1197</v>
      </c>
      <c r="AK216" t="s">
        <v>1502</v>
      </c>
      <c r="AL216" t="s">
        <v>1585</v>
      </c>
      <c r="AM216" t="str">
        <f t="shared" si="7"/>
        <v>031_tag_counts</v>
      </c>
      <c r="AN216" t="s">
        <v>1035</v>
      </c>
      <c r="AO216" t="s">
        <v>2684</v>
      </c>
      <c r="AP216" t="s">
        <v>2689</v>
      </c>
      <c r="AQ216" t="s">
        <v>2680</v>
      </c>
      <c r="AR216" t="str">
        <f t="shared" ref="AR216:AR240" si="8">SUBSTITUTE(AM216,"_tag_counts","_mapping")</f>
        <v>031_mapping</v>
      </c>
      <c r="AS216" t="s">
        <v>2681</v>
      </c>
    </row>
    <row r="217" spans="1:45">
      <c r="A217">
        <v>1250</v>
      </c>
      <c r="B217">
        <v>1250</v>
      </c>
      <c r="C217">
        <v>1</v>
      </c>
      <c r="D217" t="s">
        <v>1696</v>
      </c>
      <c r="E217">
        <v>27</v>
      </c>
      <c r="F217" t="s">
        <v>1267</v>
      </c>
      <c r="G217">
        <v>17</v>
      </c>
      <c r="H217" t="s">
        <v>1388</v>
      </c>
      <c r="I217" t="s">
        <v>1345</v>
      </c>
      <c r="J217">
        <v>-1</v>
      </c>
      <c r="K217" t="s">
        <v>1186</v>
      </c>
      <c r="L217">
        <v>3</v>
      </c>
      <c r="M217" t="s">
        <v>1693</v>
      </c>
      <c r="N217">
        <v>-1</v>
      </c>
      <c r="O217" t="s">
        <v>1433</v>
      </c>
      <c r="P217" t="s">
        <v>1035</v>
      </c>
      <c r="Q217" t="s">
        <v>1035</v>
      </c>
      <c r="R217" t="s">
        <v>1035</v>
      </c>
      <c r="S217">
        <v>-1</v>
      </c>
      <c r="T217" t="s">
        <v>1344</v>
      </c>
      <c r="U217" t="s">
        <v>1035</v>
      </c>
      <c r="V217" t="s">
        <v>1182</v>
      </c>
      <c r="W217" t="s">
        <v>1387</v>
      </c>
      <c r="X217" t="s">
        <v>1387</v>
      </c>
      <c r="Y217" s="19" t="s">
        <v>2159</v>
      </c>
      <c r="Z217" t="s">
        <v>970</v>
      </c>
      <c r="AA217">
        <v>108</v>
      </c>
      <c r="AB217" t="s">
        <v>1427</v>
      </c>
      <c r="AC217">
        <v>1</v>
      </c>
      <c r="AD217" t="s">
        <v>1068</v>
      </c>
      <c r="AE217">
        <v>25</v>
      </c>
      <c r="AF217" t="s">
        <v>1504</v>
      </c>
      <c r="AG217">
        <v>104</v>
      </c>
      <c r="AH217" t="s">
        <v>1691</v>
      </c>
      <c r="AI217" t="s">
        <v>1196</v>
      </c>
      <c r="AJ217" t="s">
        <v>1196</v>
      </c>
      <c r="AK217" t="s">
        <v>1502</v>
      </c>
      <c r="AL217" t="s">
        <v>1585</v>
      </c>
      <c r="AM217" t="str">
        <f t="shared" si="7"/>
        <v>032_tag_counts</v>
      </c>
      <c r="AN217" t="s">
        <v>1035</v>
      </c>
      <c r="AO217" t="s">
        <v>2684</v>
      </c>
      <c r="AP217" t="s">
        <v>2689</v>
      </c>
      <c r="AQ217" t="s">
        <v>2680</v>
      </c>
      <c r="AR217" t="str">
        <f t="shared" si="8"/>
        <v>032_mapping</v>
      </c>
      <c r="AS217" t="s">
        <v>2681</v>
      </c>
    </row>
    <row r="218" spans="1:45">
      <c r="A218">
        <v>1250</v>
      </c>
      <c r="B218">
        <v>1250</v>
      </c>
      <c r="C218">
        <v>1</v>
      </c>
      <c r="D218" t="s">
        <v>1696</v>
      </c>
      <c r="E218">
        <v>27</v>
      </c>
      <c r="F218" t="s">
        <v>1267</v>
      </c>
      <c r="G218">
        <v>17</v>
      </c>
      <c r="H218" t="s">
        <v>1388</v>
      </c>
      <c r="I218" t="s">
        <v>1345</v>
      </c>
      <c r="J218">
        <v>-1</v>
      </c>
      <c r="K218" t="s">
        <v>1186</v>
      </c>
      <c r="L218">
        <v>3</v>
      </c>
      <c r="M218" t="s">
        <v>1693</v>
      </c>
      <c r="N218">
        <v>-1</v>
      </c>
      <c r="O218" t="s">
        <v>1433</v>
      </c>
      <c r="P218" t="s">
        <v>1035</v>
      </c>
      <c r="Q218" t="s">
        <v>1035</v>
      </c>
      <c r="R218" t="s">
        <v>1035</v>
      </c>
      <c r="S218">
        <v>-1</v>
      </c>
      <c r="T218" t="s">
        <v>1344</v>
      </c>
      <c r="U218" t="s">
        <v>1035</v>
      </c>
      <c r="V218" t="s">
        <v>1182</v>
      </c>
      <c r="W218" t="s">
        <v>1387</v>
      </c>
      <c r="X218" t="s">
        <v>1387</v>
      </c>
      <c r="Y218" s="19" t="s">
        <v>2159</v>
      </c>
      <c r="Z218" t="s">
        <v>970</v>
      </c>
      <c r="AA218">
        <v>108</v>
      </c>
      <c r="AB218" t="s">
        <v>1427</v>
      </c>
      <c r="AC218">
        <v>1</v>
      </c>
      <c r="AD218" t="s">
        <v>1068</v>
      </c>
      <c r="AE218">
        <v>25</v>
      </c>
      <c r="AF218" t="s">
        <v>1504</v>
      </c>
      <c r="AG218">
        <v>104</v>
      </c>
      <c r="AH218" t="s">
        <v>1691</v>
      </c>
      <c r="AI218" t="s">
        <v>1366</v>
      </c>
      <c r="AJ218" t="s">
        <v>1366</v>
      </c>
      <c r="AK218" t="s">
        <v>1502</v>
      </c>
      <c r="AL218" t="s">
        <v>1585</v>
      </c>
      <c r="AM218" t="str">
        <f t="shared" si="7"/>
        <v>033_tag_counts</v>
      </c>
      <c r="AN218" t="s">
        <v>1035</v>
      </c>
      <c r="AO218" t="s">
        <v>2684</v>
      </c>
      <c r="AP218" t="s">
        <v>2689</v>
      </c>
      <c r="AQ218" t="s">
        <v>2680</v>
      </c>
      <c r="AR218" t="str">
        <f t="shared" si="8"/>
        <v>033_mapping</v>
      </c>
      <c r="AS218" t="s">
        <v>2681</v>
      </c>
    </row>
    <row r="219" spans="1:45">
      <c r="A219">
        <v>448</v>
      </c>
      <c r="B219">
        <v>448</v>
      </c>
      <c r="C219">
        <v>1</v>
      </c>
      <c r="D219" t="s">
        <v>1696</v>
      </c>
      <c r="E219">
        <v>27</v>
      </c>
      <c r="F219" t="s">
        <v>1267</v>
      </c>
      <c r="G219">
        <v>23</v>
      </c>
      <c r="H219" t="s">
        <v>1386</v>
      </c>
      <c r="I219" t="s">
        <v>1345</v>
      </c>
      <c r="J219">
        <v>-1</v>
      </c>
      <c r="K219" t="s">
        <v>1186</v>
      </c>
      <c r="L219">
        <v>3</v>
      </c>
      <c r="M219" t="s">
        <v>1693</v>
      </c>
      <c r="N219">
        <v>-1</v>
      </c>
      <c r="O219" t="s">
        <v>1433</v>
      </c>
      <c r="P219" t="s">
        <v>1035</v>
      </c>
      <c r="Q219" t="s">
        <v>1035</v>
      </c>
      <c r="R219" t="s">
        <v>1035</v>
      </c>
      <c r="S219">
        <v>-1</v>
      </c>
      <c r="T219" t="s">
        <v>1344</v>
      </c>
      <c r="U219" t="s">
        <v>1035</v>
      </c>
      <c r="V219" t="s">
        <v>1182</v>
      </c>
      <c r="W219" t="s">
        <v>1367</v>
      </c>
      <c r="X219" t="s">
        <v>1367</v>
      </c>
      <c r="Y219" s="19" t="s">
        <v>2160</v>
      </c>
      <c r="Z219" t="s">
        <v>970</v>
      </c>
      <c r="AA219">
        <v>112</v>
      </c>
      <c r="AB219" t="s">
        <v>1071</v>
      </c>
      <c r="AC219">
        <v>1</v>
      </c>
      <c r="AD219" t="s">
        <v>1068</v>
      </c>
      <c r="AE219">
        <v>25</v>
      </c>
      <c r="AF219" t="s">
        <v>1504</v>
      </c>
      <c r="AG219">
        <v>104</v>
      </c>
      <c r="AH219" t="s">
        <v>1691</v>
      </c>
      <c r="AI219" t="s">
        <v>1385</v>
      </c>
      <c r="AJ219" t="s">
        <v>1385</v>
      </c>
      <c r="AK219" t="s">
        <v>1502</v>
      </c>
      <c r="AL219" t="s">
        <v>1585</v>
      </c>
      <c r="AM219" t="str">
        <f t="shared" si="7"/>
        <v>008_tag_counts</v>
      </c>
      <c r="AN219" t="s">
        <v>1384</v>
      </c>
      <c r="AO219" t="s">
        <v>2684</v>
      </c>
      <c r="AP219" t="s">
        <v>2689</v>
      </c>
      <c r="AQ219" t="s">
        <v>2680</v>
      </c>
      <c r="AR219" t="str">
        <f t="shared" si="8"/>
        <v>008_mapping</v>
      </c>
      <c r="AS219" t="s">
        <v>2681</v>
      </c>
    </row>
    <row r="220" spans="1:45">
      <c r="A220">
        <v>448</v>
      </c>
      <c r="B220">
        <v>448</v>
      </c>
      <c r="C220">
        <v>1</v>
      </c>
      <c r="D220" t="s">
        <v>1696</v>
      </c>
      <c r="E220">
        <v>27</v>
      </c>
      <c r="F220" t="s">
        <v>1267</v>
      </c>
      <c r="G220">
        <v>23</v>
      </c>
      <c r="H220" t="s">
        <v>1368</v>
      </c>
      <c r="I220" t="s">
        <v>1345</v>
      </c>
      <c r="J220">
        <v>-1</v>
      </c>
      <c r="K220" t="s">
        <v>1186</v>
      </c>
      <c r="L220">
        <v>3</v>
      </c>
      <c r="M220" t="s">
        <v>1693</v>
      </c>
      <c r="N220">
        <v>-1</v>
      </c>
      <c r="O220" t="s">
        <v>1433</v>
      </c>
      <c r="P220" t="s">
        <v>1035</v>
      </c>
      <c r="Q220" t="s">
        <v>1035</v>
      </c>
      <c r="R220" t="s">
        <v>1035</v>
      </c>
      <c r="S220">
        <v>-1</v>
      </c>
      <c r="T220" t="s">
        <v>1344</v>
      </c>
      <c r="U220" t="s">
        <v>1035</v>
      </c>
      <c r="V220" t="s">
        <v>1182</v>
      </c>
      <c r="W220" t="s">
        <v>1367</v>
      </c>
      <c r="X220" t="s">
        <v>1367</v>
      </c>
      <c r="Y220" s="19" t="s">
        <v>2160</v>
      </c>
      <c r="Z220" t="s">
        <v>970</v>
      </c>
      <c r="AA220">
        <v>112</v>
      </c>
      <c r="AB220" t="s">
        <v>1071</v>
      </c>
      <c r="AC220">
        <v>1</v>
      </c>
      <c r="AD220" t="s">
        <v>1068</v>
      </c>
      <c r="AE220">
        <v>25</v>
      </c>
      <c r="AF220" t="s">
        <v>1504</v>
      </c>
      <c r="AG220">
        <v>104</v>
      </c>
      <c r="AH220" t="s">
        <v>1691</v>
      </c>
      <c r="AI220" t="s">
        <v>1383</v>
      </c>
      <c r="AJ220" t="s">
        <v>1383</v>
      </c>
      <c r="AK220" t="s">
        <v>1502</v>
      </c>
      <c r="AL220" t="s">
        <v>1585</v>
      </c>
      <c r="AM220" t="str">
        <f t="shared" si="7"/>
        <v>017_tag_counts</v>
      </c>
      <c r="AN220" t="s">
        <v>1035</v>
      </c>
      <c r="AO220" t="s">
        <v>2684</v>
      </c>
      <c r="AP220" t="s">
        <v>2689</v>
      </c>
      <c r="AQ220" t="s">
        <v>2680</v>
      </c>
      <c r="AR220" t="str">
        <f t="shared" si="8"/>
        <v>017_mapping</v>
      </c>
      <c r="AS220" t="s">
        <v>2681</v>
      </c>
    </row>
    <row r="221" spans="1:45">
      <c r="A221">
        <v>448</v>
      </c>
      <c r="B221">
        <v>448</v>
      </c>
      <c r="C221">
        <v>1</v>
      </c>
      <c r="D221" t="s">
        <v>1696</v>
      </c>
      <c r="E221">
        <v>27</v>
      </c>
      <c r="F221" t="s">
        <v>1267</v>
      </c>
      <c r="G221">
        <v>23</v>
      </c>
      <c r="H221" t="s">
        <v>1368</v>
      </c>
      <c r="I221" t="s">
        <v>1345</v>
      </c>
      <c r="J221">
        <v>-1</v>
      </c>
      <c r="K221" t="s">
        <v>1186</v>
      </c>
      <c r="L221">
        <v>3</v>
      </c>
      <c r="M221" t="s">
        <v>1693</v>
      </c>
      <c r="N221">
        <v>-1</v>
      </c>
      <c r="O221" t="s">
        <v>1433</v>
      </c>
      <c r="P221" t="s">
        <v>1035</v>
      </c>
      <c r="Q221" t="s">
        <v>1035</v>
      </c>
      <c r="R221" t="s">
        <v>1035</v>
      </c>
      <c r="S221">
        <v>-1</v>
      </c>
      <c r="T221" t="s">
        <v>1344</v>
      </c>
      <c r="U221" t="s">
        <v>1035</v>
      </c>
      <c r="V221" t="s">
        <v>1182</v>
      </c>
      <c r="W221" t="s">
        <v>1367</v>
      </c>
      <c r="X221" t="s">
        <v>1367</v>
      </c>
      <c r="Y221" s="19" t="s">
        <v>2160</v>
      </c>
      <c r="Z221" t="s">
        <v>970</v>
      </c>
      <c r="AA221">
        <v>112</v>
      </c>
      <c r="AB221" t="s">
        <v>1071</v>
      </c>
      <c r="AC221">
        <v>1</v>
      </c>
      <c r="AD221" t="s">
        <v>1068</v>
      </c>
      <c r="AE221">
        <v>25</v>
      </c>
      <c r="AF221" t="s">
        <v>1504</v>
      </c>
      <c r="AG221">
        <v>104</v>
      </c>
      <c r="AH221" t="s">
        <v>1691</v>
      </c>
      <c r="AI221" t="s">
        <v>1382</v>
      </c>
      <c r="AJ221" t="s">
        <v>1382</v>
      </c>
      <c r="AK221" t="s">
        <v>1502</v>
      </c>
      <c r="AL221" t="s">
        <v>1585</v>
      </c>
      <c r="AM221" t="str">
        <f t="shared" si="7"/>
        <v>019_tag_counts</v>
      </c>
      <c r="AN221" t="s">
        <v>1035</v>
      </c>
      <c r="AO221" t="s">
        <v>2684</v>
      </c>
      <c r="AP221" t="s">
        <v>2689</v>
      </c>
      <c r="AQ221" t="s">
        <v>2680</v>
      </c>
      <c r="AR221" t="str">
        <f t="shared" si="8"/>
        <v>019_mapping</v>
      </c>
      <c r="AS221" t="s">
        <v>2681</v>
      </c>
    </row>
    <row r="222" spans="1:45">
      <c r="A222">
        <v>448</v>
      </c>
      <c r="B222">
        <v>448</v>
      </c>
      <c r="C222">
        <v>1</v>
      </c>
      <c r="D222" t="s">
        <v>1696</v>
      </c>
      <c r="E222">
        <v>27</v>
      </c>
      <c r="F222" t="s">
        <v>1267</v>
      </c>
      <c r="G222">
        <v>23</v>
      </c>
      <c r="H222" t="s">
        <v>1368</v>
      </c>
      <c r="I222" t="s">
        <v>1345</v>
      </c>
      <c r="J222">
        <v>-1</v>
      </c>
      <c r="K222" t="s">
        <v>1186</v>
      </c>
      <c r="L222">
        <v>3</v>
      </c>
      <c r="M222" t="s">
        <v>1693</v>
      </c>
      <c r="N222">
        <v>-1</v>
      </c>
      <c r="O222" t="s">
        <v>1433</v>
      </c>
      <c r="P222" t="s">
        <v>1035</v>
      </c>
      <c r="Q222" t="s">
        <v>1035</v>
      </c>
      <c r="R222" t="s">
        <v>1035</v>
      </c>
      <c r="S222">
        <v>-1</v>
      </c>
      <c r="T222" t="s">
        <v>1344</v>
      </c>
      <c r="U222" t="s">
        <v>1035</v>
      </c>
      <c r="V222" t="s">
        <v>1182</v>
      </c>
      <c r="W222" t="s">
        <v>1367</v>
      </c>
      <c r="X222" t="s">
        <v>1367</v>
      </c>
      <c r="Y222" s="19" t="s">
        <v>2160</v>
      </c>
      <c r="Z222" t="s">
        <v>970</v>
      </c>
      <c r="AA222">
        <v>112</v>
      </c>
      <c r="AB222" t="s">
        <v>1071</v>
      </c>
      <c r="AC222">
        <v>1</v>
      </c>
      <c r="AD222" t="s">
        <v>1068</v>
      </c>
      <c r="AE222">
        <v>25</v>
      </c>
      <c r="AF222" t="s">
        <v>1504</v>
      </c>
      <c r="AG222">
        <v>104</v>
      </c>
      <c r="AH222" t="s">
        <v>1691</v>
      </c>
      <c r="AI222" t="s">
        <v>1208</v>
      </c>
      <c r="AJ222" t="s">
        <v>1208</v>
      </c>
      <c r="AK222" t="s">
        <v>1502</v>
      </c>
      <c r="AL222" t="s">
        <v>1585</v>
      </c>
      <c r="AM222" t="str">
        <f t="shared" si="7"/>
        <v>020_tag_counts</v>
      </c>
      <c r="AN222" t="s">
        <v>1035</v>
      </c>
      <c r="AO222" t="s">
        <v>2684</v>
      </c>
      <c r="AP222" t="s">
        <v>2689</v>
      </c>
      <c r="AQ222" t="s">
        <v>2680</v>
      </c>
      <c r="AR222" t="str">
        <f t="shared" si="8"/>
        <v>020_mapping</v>
      </c>
      <c r="AS222" t="s">
        <v>2681</v>
      </c>
    </row>
    <row r="223" spans="1:45">
      <c r="A223">
        <v>448</v>
      </c>
      <c r="B223">
        <v>448</v>
      </c>
      <c r="C223">
        <v>1</v>
      </c>
      <c r="D223" t="s">
        <v>1696</v>
      </c>
      <c r="E223">
        <v>27</v>
      </c>
      <c r="F223" t="s">
        <v>1267</v>
      </c>
      <c r="G223">
        <v>23</v>
      </c>
      <c r="H223" t="s">
        <v>1368</v>
      </c>
      <c r="I223" t="s">
        <v>1345</v>
      </c>
      <c r="J223">
        <v>-1</v>
      </c>
      <c r="K223" t="s">
        <v>1186</v>
      </c>
      <c r="L223">
        <v>3</v>
      </c>
      <c r="M223" t="s">
        <v>1693</v>
      </c>
      <c r="N223">
        <v>-1</v>
      </c>
      <c r="O223" t="s">
        <v>1433</v>
      </c>
      <c r="P223" t="s">
        <v>1035</v>
      </c>
      <c r="Q223" t="s">
        <v>1035</v>
      </c>
      <c r="R223" t="s">
        <v>1035</v>
      </c>
      <c r="S223">
        <v>-1</v>
      </c>
      <c r="T223" t="s">
        <v>1344</v>
      </c>
      <c r="U223" t="s">
        <v>1035</v>
      </c>
      <c r="V223" t="s">
        <v>1182</v>
      </c>
      <c r="W223" t="s">
        <v>1367</v>
      </c>
      <c r="X223" t="s">
        <v>1367</v>
      </c>
      <c r="Y223" s="19" t="s">
        <v>2160</v>
      </c>
      <c r="Z223" t="s">
        <v>970</v>
      </c>
      <c r="AA223">
        <v>112</v>
      </c>
      <c r="AB223" t="s">
        <v>1071</v>
      </c>
      <c r="AC223">
        <v>1</v>
      </c>
      <c r="AD223" t="s">
        <v>1068</v>
      </c>
      <c r="AE223">
        <v>25</v>
      </c>
      <c r="AF223" t="s">
        <v>1504</v>
      </c>
      <c r="AG223">
        <v>104</v>
      </c>
      <c r="AH223" t="s">
        <v>1691</v>
      </c>
      <c r="AI223" t="s">
        <v>1200</v>
      </c>
      <c r="AJ223" t="s">
        <v>1200</v>
      </c>
      <c r="AK223" t="s">
        <v>1502</v>
      </c>
      <c r="AL223" t="s">
        <v>1585</v>
      </c>
      <c r="AM223" t="str">
        <f t="shared" si="7"/>
        <v>023_tag_counts</v>
      </c>
      <c r="AN223" t="s">
        <v>1035</v>
      </c>
      <c r="AO223" t="s">
        <v>2684</v>
      </c>
      <c r="AP223" t="s">
        <v>2689</v>
      </c>
      <c r="AQ223" t="s">
        <v>2680</v>
      </c>
      <c r="AR223" t="str">
        <f t="shared" si="8"/>
        <v>023_mapping</v>
      </c>
      <c r="AS223" t="s">
        <v>2681</v>
      </c>
    </row>
    <row r="224" spans="1:45">
      <c r="A224">
        <v>448</v>
      </c>
      <c r="B224">
        <v>448</v>
      </c>
      <c r="C224">
        <v>1</v>
      </c>
      <c r="D224" t="s">
        <v>1696</v>
      </c>
      <c r="E224">
        <v>27</v>
      </c>
      <c r="F224" t="s">
        <v>1267</v>
      </c>
      <c r="G224">
        <v>23</v>
      </c>
      <c r="H224" t="s">
        <v>1368</v>
      </c>
      <c r="I224" t="s">
        <v>1345</v>
      </c>
      <c r="J224">
        <v>-1</v>
      </c>
      <c r="K224" t="s">
        <v>1186</v>
      </c>
      <c r="L224">
        <v>3</v>
      </c>
      <c r="M224" t="s">
        <v>1693</v>
      </c>
      <c r="N224">
        <v>-1</v>
      </c>
      <c r="O224" t="s">
        <v>1433</v>
      </c>
      <c r="P224" t="s">
        <v>1035</v>
      </c>
      <c r="Q224" t="s">
        <v>1035</v>
      </c>
      <c r="R224" t="s">
        <v>1035</v>
      </c>
      <c r="S224">
        <v>-1</v>
      </c>
      <c r="T224" t="s">
        <v>1344</v>
      </c>
      <c r="U224" t="s">
        <v>1035</v>
      </c>
      <c r="V224" t="s">
        <v>1182</v>
      </c>
      <c r="W224" t="s">
        <v>1367</v>
      </c>
      <c r="X224" t="s">
        <v>1367</v>
      </c>
      <c r="Y224" s="19" t="s">
        <v>2160</v>
      </c>
      <c r="Z224" t="s">
        <v>970</v>
      </c>
      <c r="AA224">
        <v>112</v>
      </c>
      <c r="AB224" t="s">
        <v>1071</v>
      </c>
      <c r="AC224">
        <v>1</v>
      </c>
      <c r="AD224" t="s">
        <v>1068</v>
      </c>
      <c r="AE224">
        <v>25</v>
      </c>
      <c r="AF224" t="s">
        <v>1504</v>
      </c>
      <c r="AG224">
        <v>104</v>
      </c>
      <c r="AH224" t="s">
        <v>1691</v>
      </c>
      <c r="AI224" t="s">
        <v>1199</v>
      </c>
      <c r="AJ224" t="s">
        <v>1199</v>
      </c>
      <c r="AK224" t="s">
        <v>1502</v>
      </c>
      <c r="AL224" t="s">
        <v>1585</v>
      </c>
      <c r="AM224" t="str">
        <f t="shared" si="7"/>
        <v>026_tag_counts</v>
      </c>
      <c r="AN224" t="s">
        <v>1035</v>
      </c>
      <c r="AO224" t="s">
        <v>2684</v>
      </c>
      <c r="AP224" t="s">
        <v>2689</v>
      </c>
      <c r="AQ224" t="s">
        <v>2680</v>
      </c>
      <c r="AR224" t="str">
        <f t="shared" si="8"/>
        <v>026_mapping</v>
      </c>
      <c r="AS224" t="s">
        <v>2681</v>
      </c>
    </row>
    <row r="225" spans="1:45">
      <c r="A225">
        <v>448</v>
      </c>
      <c r="B225">
        <v>448</v>
      </c>
      <c r="C225">
        <v>1</v>
      </c>
      <c r="D225" t="s">
        <v>1696</v>
      </c>
      <c r="E225">
        <v>27</v>
      </c>
      <c r="F225" t="s">
        <v>1267</v>
      </c>
      <c r="G225">
        <v>23</v>
      </c>
      <c r="H225" t="s">
        <v>1368</v>
      </c>
      <c r="I225" t="s">
        <v>1345</v>
      </c>
      <c r="J225">
        <v>-1</v>
      </c>
      <c r="K225" t="s">
        <v>1186</v>
      </c>
      <c r="L225">
        <v>3</v>
      </c>
      <c r="M225" t="s">
        <v>1693</v>
      </c>
      <c r="N225">
        <v>-1</v>
      </c>
      <c r="O225" t="s">
        <v>1433</v>
      </c>
      <c r="P225" t="s">
        <v>1035</v>
      </c>
      <c r="Q225" t="s">
        <v>1035</v>
      </c>
      <c r="R225" t="s">
        <v>1035</v>
      </c>
      <c r="S225">
        <v>-1</v>
      </c>
      <c r="T225" t="s">
        <v>1344</v>
      </c>
      <c r="U225" t="s">
        <v>1035</v>
      </c>
      <c r="V225" t="s">
        <v>1182</v>
      </c>
      <c r="W225" t="s">
        <v>1367</v>
      </c>
      <c r="X225" t="s">
        <v>1367</v>
      </c>
      <c r="Y225" s="19" t="s">
        <v>2160</v>
      </c>
      <c r="Z225" t="s">
        <v>970</v>
      </c>
      <c r="AA225">
        <v>112</v>
      </c>
      <c r="AB225" t="s">
        <v>1071</v>
      </c>
      <c r="AC225">
        <v>1</v>
      </c>
      <c r="AD225" t="s">
        <v>1068</v>
      </c>
      <c r="AE225">
        <v>25</v>
      </c>
      <c r="AF225" t="s">
        <v>1504</v>
      </c>
      <c r="AG225">
        <v>104</v>
      </c>
      <c r="AH225" t="s">
        <v>1691</v>
      </c>
      <c r="AI225" t="s">
        <v>1198</v>
      </c>
      <c r="AJ225" t="s">
        <v>1198</v>
      </c>
      <c r="AK225" t="s">
        <v>1502</v>
      </c>
      <c r="AL225" t="s">
        <v>1585</v>
      </c>
      <c r="AM225" t="str">
        <f t="shared" si="7"/>
        <v>027_tag_counts</v>
      </c>
      <c r="AN225" t="s">
        <v>1035</v>
      </c>
      <c r="AO225" t="s">
        <v>2684</v>
      </c>
      <c r="AP225" t="s">
        <v>2689</v>
      </c>
      <c r="AQ225" t="s">
        <v>2680</v>
      </c>
      <c r="AR225" t="str">
        <f t="shared" si="8"/>
        <v>027_mapping</v>
      </c>
      <c r="AS225" t="s">
        <v>2681</v>
      </c>
    </row>
    <row r="226" spans="1:45">
      <c r="A226">
        <v>448</v>
      </c>
      <c r="B226">
        <v>448</v>
      </c>
      <c r="C226">
        <v>1</v>
      </c>
      <c r="D226" t="s">
        <v>1696</v>
      </c>
      <c r="E226">
        <v>27</v>
      </c>
      <c r="F226" t="s">
        <v>1267</v>
      </c>
      <c r="G226">
        <v>23</v>
      </c>
      <c r="H226" t="s">
        <v>1368</v>
      </c>
      <c r="I226" t="s">
        <v>1345</v>
      </c>
      <c r="J226">
        <v>-1</v>
      </c>
      <c r="K226" t="s">
        <v>1186</v>
      </c>
      <c r="L226">
        <v>3</v>
      </c>
      <c r="M226" t="s">
        <v>1693</v>
      </c>
      <c r="N226">
        <v>-1</v>
      </c>
      <c r="O226" t="s">
        <v>1433</v>
      </c>
      <c r="P226" t="s">
        <v>1035</v>
      </c>
      <c r="Q226" t="s">
        <v>1035</v>
      </c>
      <c r="R226" t="s">
        <v>1035</v>
      </c>
      <c r="S226">
        <v>-1</v>
      </c>
      <c r="T226" t="s">
        <v>1344</v>
      </c>
      <c r="U226" t="s">
        <v>1035</v>
      </c>
      <c r="V226" t="s">
        <v>1182</v>
      </c>
      <c r="W226" t="s">
        <v>1367</v>
      </c>
      <c r="X226" t="s">
        <v>1367</v>
      </c>
      <c r="Y226" s="19" t="s">
        <v>2160</v>
      </c>
      <c r="Z226" t="s">
        <v>970</v>
      </c>
      <c r="AA226">
        <v>112</v>
      </c>
      <c r="AB226" t="s">
        <v>1071</v>
      </c>
      <c r="AC226">
        <v>1</v>
      </c>
      <c r="AD226" t="s">
        <v>1068</v>
      </c>
      <c r="AE226">
        <v>25</v>
      </c>
      <c r="AF226" t="s">
        <v>1504</v>
      </c>
      <c r="AG226">
        <v>104</v>
      </c>
      <c r="AH226" t="s">
        <v>1691</v>
      </c>
      <c r="AI226" t="s">
        <v>1197</v>
      </c>
      <c r="AJ226" t="s">
        <v>1197</v>
      </c>
      <c r="AK226" t="s">
        <v>1502</v>
      </c>
      <c r="AL226" t="s">
        <v>1585</v>
      </c>
      <c r="AM226" t="str">
        <f t="shared" si="7"/>
        <v>031_tag_counts</v>
      </c>
      <c r="AN226" t="s">
        <v>1035</v>
      </c>
      <c r="AO226" t="s">
        <v>2684</v>
      </c>
      <c r="AP226" t="s">
        <v>2689</v>
      </c>
      <c r="AQ226" t="s">
        <v>2680</v>
      </c>
      <c r="AR226" t="str">
        <f t="shared" si="8"/>
        <v>031_mapping</v>
      </c>
      <c r="AS226" t="s">
        <v>2681</v>
      </c>
    </row>
    <row r="227" spans="1:45">
      <c r="A227">
        <v>448</v>
      </c>
      <c r="B227">
        <v>448</v>
      </c>
      <c r="C227">
        <v>1</v>
      </c>
      <c r="D227" t="s">
        <v>1696</v>
      </c>
      <c r="E227">
        <v>27</v>
      </c>
      <c r="F227" t="s">
        <v>1267</v>
      </c>
      <c r="G227">
        <v>23</v>
      </c>
      <c r="H227" t="s">
        <v>1368</v>
      </c>
      <c r="I227" t="s">
        <v>1345</v>
      </c>
      <c r="J227">
        <v>-1</v>
      </c>
      <c r="K227" t="s">
        <v>1186</v>
      </c>
      <c r="L227">
        <v>3</v>
      </c>
      <c r="M227" t="s">
        <v>1693</v>
      </c>
      <c r="N227">
        <v>-1</v>
      </c>
      <c r="O227" t="s">
        <v>1433</v>
      </c>
      <c r="P227" t="s">
        <v>1035</v>
      </c>
      <c r="Q227" t="s">
        <v>1035</v>
      </c>
      <c r="R227" t="s">
        <v>1035</v>
      </c>
      <c r="S227">
        <v>-1</v>
      </c>
      <c r="T227" t="s">
        <v>1344</v>
      </c>
      <c r="U227" t="s">
        <v>1035</v>
      </c>
      <c r="V227" t="s">
        <v>1182</v>
      </c>
      <c r="W227" t="s">
        <v>1367</v>
      </c>
      <c r="X227" t="s">
        <v>1367</v>
      </c>
      <c r="Y227" s="19" t="s">
        <v>2160</v>
      </c>
      <c r="Z227" t="s">
        <v>970</v>
      </c>
      <c r="AA227">
        <v>112</v>
      </c>
      <c r="AB227" t="s">
        <v>1071</v>
      </c>
      <c r="AC227">
        <v>1</v>
      </c>
      <c r="AD227" t="s">
        <v>1068</v>
      </c>
      <c r="AE227">
        <v>25</v>
      </c>
      <c r="AF227" t="s">
        <v>1504</v>
      </c>
      <c r="AG227">
        <v>104</v>
      </c>
      <c r="AH227" t="s">
        <v>1691</v>
      </c>
      <c r="AI227" t="s">
        <v>1196</v>
      </c>
      <c r="AJ227" t="s">
        <v>1196</v>
      </c>
      <c r="AK227" t="s">
        <v>1502</v>
      </c>
      <c r="AL227" t="s">
        <v>1585</v>
      </c>
      <c r="AM227" t="str">
        <f t="shared" si="7"/>
        <v>032_tag_counts</v>
      </c>
      <c r="AN227" t="s">
        <v>1035</v>
      </c>
      <c r="AO227" t="s">
        <v>2684</v>
      </c>
      <c r="AP227" t="s">
        <v>2689</v>
      </c>
      <c r="AQ227" t="s">
        <v>2680</v>
      </c>
      <c r="AR227" t="str">
        <f t="shared" si="8"/>
        <v>032_mapping</v>
      </c>
      <c r="AS227" t="s">
        <v>2681</v>
      </c>
    </row>
    <row r="228" spans="1:45">
      <c r="A228">
        <v>448</v>
      </c>
      <c r="B228">
        <v>448</v>
      </c>
      <c r="C228">
        <v>1</v>
      </c>
      <c r="D228" t="s">
        <v>1696</v>
      </c>
      <c r="E228">
        <v>27</v>
      </c>
      <c r="F228" t="s">
        <v>1267</v>
      </c>
      <c r="G228">
        <v>23</v>
      </c>
      <c r="H228" t="s">
        <v>1368</v>
      </c>
      <c r="I228" t="s">
        <v>1345</v>
      </c>
      <c r="J228">
        <v>-1</v>
      </c>
      <c r="K228" t="s">
        <v>1186</v>
      </c>
      <c r="L228">
        <v>3</v>
      </c>
      <c r="M228" t="s">
        <v>1693</v>
      </c>
      <c r="N228">
        <v>-1</v>
      </c>
      <c r="O228" t="s">
        <v>1433</v>
      </c>
      <c r="P228" t="s">
        <v>1035</v>
      </c>
      <c r="Q228" t="s">
        <v>1035</v>
      </c>
      <c r="R228" t="s">
        <v>1035</v>
      </c>
      <c r="S228">
        <v>-1</v>
      </c>
      <c r="T228" t="s">
        <v>1344</v>
      </c>
      <c r="U228" t="s">
        <v>1035</v>
      </c>
      <c r="V228" t="s">
        <v>1182</v>
      </c>
      <c r="W228" t="s">
        <v>1367</v>
      </c>
      <c r="X228" t="s">
        <v>1367</v>
      </c>
      <c r="Y228" s="19" t="s">
        <v>2160</v>
      </c>
      <c r="Z228" t="s">
        <v>970</v>
      </c>
      <c r="AA228">
        <v>112</v>
      </c>
      <c r="AB228" t="s">
        <v>1071</v>
      </c>
      <c r="AC228">
        <v>1</v>
      </c>
      <c r="AD228" t="s">
        <v>1068</v>
      </c>
      <c r="AE228">
        <v>25</v>
      </c>
      <c r="AF228" t="s">
        <v>1504</v>
      </c>
      <c r="AG228">
        <v>104</v>
      </c>
      <c r="AH228" t="s">
        <v>1691</v>
      </c>
      <c r="AI228" t="s">
        <v>1366</v>
      </c>
      <c r="AJ228" t="s">
        <v>1366</v>
      </c>
      <c r="AK228" t="s">
        <v>1502</v>
      </c>
      <c r="AL228" t="s">
        <v>1585</v>
      </c>
      <c r="AM228" t="str">
        <f t="shared" si="7"/>
        <v>033_tag_counts</v>
      </c>
      <c r="AN228" t="s">
        <v>1035</v>
      </c>
      <c r="AO228" t="s">
        <v>2684</v>
      </c>
      <c r="AP228" t="s">
        <v>2689</v>
      </c>
      <c r="AQ228" t="s">
        <v>2680</v>
      </c>
      <c r="AR228" t="str">
        <f t="shared" si="8"/>
        <v>033_mapping</v>
      </c>
      <c r="AS228" t="s">
        <v>2681</v>
      </c>
    </row>
    <row r="229" spans="1:45">
      <c r="A229">
        <v>1082</v>
      </c>
      <c r="B229">
        <v>1082</v>
      </c>
      <c r="C229">
        <v>1</v>
      </c>
      <c r="D229" t="s">
        <v>1696</v>
      </c>
      <c r="E229">
        <v>198</v>
      </c>
      <c r="F229" t="s">
        <v>1345</v>
      </c>
      <c r="G229">
        <v>25</v>
      </c>
      <c r="H229" t="s">
        <v>1534</v>
      </c>
      <c r="I229" t="s">
        <v>1345</v>
      </c>
      <c r="J229">
        <v>-1</v>
      </c>
      <c r="K229" t="s">
        <v>1186</v>
      </c>
      <c r="L229">
        <v>3</v>
      </c>
      <c r="M229" t="s">
        <v>1693</v>
      </c>
      <c r="N229">
        <v>-1</v>
      </c>
      <c r="O229" t="s">
        <v>1433</v>
      </c>
      <c r="P229" t="s">
        <v>1035</v>
      </c>
      <c r="Q229" t="s">
        <v>1035</v>
      </c>
      <c r="R229" t="s">
        <v>1035</v>
      </c>
      <c r="S229">
        <v>-1</v>
      </c>
      <c r="T229" t="s">
        <v>1344</v>
      </c>
      <c r="U229" t="s">
        <v>1035</v>
      </c>
      <c r="V229" t="s">
        <v>1182</v>
      </c>
      <c r="W229" t="s">
        <v>1703</v>
      </c>
      <c r="X229" t="s">
        <v>1703</v>
      </c>
      <c r="Y229" s="19" t="s">
        <v>2219</v>
      </c>
      <c r="Z229" t="s">
        <v>970</v>
      </c>
      <c r="AA229">
        <v>100</v>
      </c>
      <c r="AB229" t="s">
        <v>1062</v>
      </c>
      <c r="AC229">
        <v>1</v>
      </c>
      <c r="AD229" t="s">
        <v>1068</v>
      </c>
      <c r="AE229">
        <v>25</v>
      </c>
      <c r="AF229" t="s">
        <v>1504</v>
      </c>
      <c r="AG229">
        <v>104</v>
      </c>
      <c r="AH229" t="s">
        <v>1691</v>
      </c>
      <c r="AI229" t="s">
        <v>1365</v>
      </c>
      <c r="AJ229" t="s">
        <v>1365</v>
      </c>
      <c r="AK229" t="s">
        <v>1502</v>
      </c>
      <c r="AL229" t="s">
        <v>1585</v>
      </c>
      <c r="AM229" t="str">
        <f t="shared" si="7"/>
        <v>005_tag_counts</v>
      </c>
      <c r="AN229" t="s">
        <v>1364</v>
      </c>
      <c r="AO229" t="s">
        <v>2684</v>
      </c>
      <c r="AP229" t="s">
        <v>2689</v>
      </c>
      <c r="AQ229" t="s">
        <v>2680</v>
      </c>
      <c r="AR229" t="str">
        <f t="shared" si="8"/>
        <v>005_mapping</v>
      </c>
      <c r="AS229" t="s">
        <v>2681</v>
      </c>
    </row>
    <row r="230" spans="1:45">
      <c r="A230">
        <v>1082</v>
      </c>
      <c r="B230">
        <v>1082</v>
      </c>
      <c r="C230">
        <v>1</v>
      </c>
      <c r="D230" t="s">
        <v>1696</v>
      </c>
      <c r="E230">
        <v>198</v>
      </c>
      <c r="F230" t="s">
        <v>1345</v>
      </c>
      <c r="G230">
        <v>25</v>
      </c>
      <c r="H230" t="s">
        <v>1534</v>
      </c>
      <c r="I230" t="s">
        <v>1345</v>
      </c>
      <c r="J230">
        <v>-1</v>
      </c>
      <c r="K230" t="s">
        <v>1186</v>
      </c>
      <c r="L230">
        <v>3</v>
      </c>
      <c r="M230" t="s">
        <v>1693</v>
      </c>
      <c r="N230">
        <v>-1</v>
      </c>
      <c r="O230" t="s">
        <v>1433</v>
      </c>
      <c r="P230" t="s">
        <v>1035</v>
      </c>
      <c r="Q230" t="s">
        <v>1035</v>
      </c>
      <c r="R230" t="s">
        <v>1035</v>
      </c>
      <c r="S230">
        <v>-1</v>
      </c>
      <c r="T230" t="s">
        <v>1344</v>
      </c>
      <c r="U230" t="s">
        <v>1035</v>
      </c>
      <c r="V230" t="s">
        <v>1182</v>
      </c>
      <c r="W230" t="s">
        <v>1703</v>
      </c>
      <c r="X230" t="s">
        <v>1703</v>
      </c>
      <c r="Y230" s="19" t="s">
        <v>2219</v>
      </c>
      <c r="Z230" t="s">
        <v>970</v>
      </c>
      <c r="AA230">
        <v>100</v>
      </c>
      <c r="AB230" t="s">
        <v>1062</v>
      </c>
      <c r="AC230">
        <v>1</v>
      </c>
      <c r="AD230" t="s">
        <v>1068</v>
      </c>
      <c r="AE230">
        <v>25</v>
      </c>
      <c r="AF230" t="s">
        <v>1504</v>
      </c>
      <c r="AG230">
        <v>104</v>
      </c>
      <c r="AH230" t="s">
        <v>1691</v>
      </c>
      <c r="AI230" t="s">
        <v>1370</v>
      </c>
      <c r="AJ230" t="s">
        <v>1370</v>
      </c>
      <c r="AK230" t="s">
        <v>1502</v>
      </c>
      <c r="AL230" t="s">
        <v>1585</v>
      </c>
      <c r="AM230" t="str">
        <f t="shared" si="7"/>
        <v>006_tag_counts</v>
      </c>
      <c r="AN230" t="s">
        <v>1035</v>
      </c>
      <c r="AO230" t="s">
        <v>2684</v>
      </c>
      <c r="AP230" t="s">
        <v>2689</v>
      </c>
      <c r="AQ230" t="s">
        <v>2680</v>
      </c>
      <c r="AR230" t="str">
        <f t="shared" si="8"/>
        <v>006_mapping</v>
      </c>
      <c r="AS230" t="s">
        <v>2681</v>
      </c>
    </row>
    <row r="231" spans="1:45">
      <c r="A231">
        <v>1082</v>
      </c>
      <c r="B231">
        <v>1082</v>
      </c>
      <c r="C231">
        <v>1</v>
      </c>
      <c r="D231" t="s">
        <v>1696</v>
      </c>
      <c r="E231">
        <v>198</v>
      </c>
      <c r="F231" t="s">
        <v>1345</v>
      </c>
      <c r="G231">
        <v>25</v>
      </c>
      <c r="H231" t="s">
        <v>1534</v>
      </c>
      <c r="I231" t="s">
        <v>1345</v>
      </c>
      <c r="J231">
        <v>-1</v>
      </c>
      <c r="K231" t="s">
        <v>1186</v>
      </c>
      <c r="L231">
        <v>3</v>
      </c>
      <c r="M231" t="s">
        <v>1693</v>
      </c>
      <c r="N231">
        <v>-1</v>
      </c>
      <c r="O231" t="s">
        <v>1433</v>
      </c>
      <c r="P231" t="s">
        <v>1035</v>
      </c>
      <c r="Q231" t="s">
        <v>1035</v>
      </c>
      <c r="R231" t="s">
        <v>1035</v>
      </c>
      <c r="S231">
        <v>-1</v>
      </c>
      <c r="T231" t="s">
        <v>1344</v>
      </c>
      <c r="U231" t="s">
        <v>1035</v>
      </c>
      <c r="V231" t="s">
        <v>1182</v>
      </c>
      <c r="W231" t="s">
        <v>1703</v>
      </c>
      <c r="X231" t="s">
        <v>1703</v>
      </c>
      <c r="Y231" s="19" t="s">
        <v>2160</v>
      </c>
      <c r="Z231" t="s">
        <v>970</v>
      </c>
      <c r="AA231">
        <v>100</v>
      </c>
      <c r="AB231" t="s">
        <v>1062</v>
      </c>
      <c r="AC231">
        <v>1</v>
      </c>
      <c r="AD231" t="s">
        <v>1068</v>
      </c>
      <c r="AE231">
        <v>25</v>
      </c>
      <c r="AF231" t="s">
        <v>1504</v>
      </c>
      <c r="AG231">
        <v>104</v>
      </c>
      <c r="AH231" t="s">
        <v>1691</v>
      </c>
      <c r="AI231" t="s">
        <v>1369</v>
      </c>
      <c r="AJ231" t="s">
        <v>1369</v>
      </c>
      <c r="AK231" t="s">
        <v>1502</v>
      </c>
      <c r="AL231" t="s">
        <v>1585</v>
      </c>
      <c r="AM231" t="str">
        <f t="shared" si="7"/>
        <v>009_tag_counts</v>
      </c>
      <c r="AN231" t="s">
        <v>1035</v>
      </c>
      <c r="AO231" t="s">
        <v>2684</v>
      </c>
      <c r="AP231" t="s">
        <v>2689</v>
      </c>
      <c r="AQ231" t="s">
        <v>2680</v>
      </c>
      <c r="AR231" t="str">
        <f t="shared" si="8"/>
        <v>009_mapping</v>
      </c>
      <c r="AS231" t="s">
        <v>2681</v>
      </c>
    </row>
    <row r="232" spans="1:45">
      <c r="A232">
        <v>1082</v>
      </c>
      <c r="B232">
        <v>1082</v>
      </c>
      <c r="C232">
        <v>1</v>
      </c>
      <c r="D232" t="s">
        <v>1696</v>
      </c>
      <c r="E232">
        <v>198</v>
      </c>
      <c r="F232" t="s">
        <v>1345</v>
      </c>
      <c r="G232">
        <v>25</v>
      </c>
      <c r="H232" t="s">
        <v>1534</v>
      </c>
      <c r="I232" t="s">
        <v>1345</v>
      </c>
      <c r="J232">
        <v>-1</v>
      </c>
      <c r="K232" t="s">
        <v>1186</v>
      </c>
      <c r="L232">
        <v>3</v>
      </c>
      <c r="M232" t="s">
        <v>1693</v>
      </c>
      <c r="N232">
        <v>-1</v>
      </c>
      <c r="O232" t="s">
        <v>1433</v>
      </c>
      <c r="P232" t="s">
        <v>1035</v>
      </c>
      <c r="Q232" t="s">
        <v>1035</v>
      </c>
      <c r="R232" t="s">
        <v>1035</v>
      </c>
      <c r="S232">
        <v>-1</v>
      </c>
      <c r="T232" t="s">
        <v>1344</v>
      </c>
      <c r="U232" t="s">
        <v>1035</v>
      </c>
      <c r="V232" t="s">
        <v>1182</v>
      </c>
      <c r="W232" t="s">
        <v>1703</v>
      </c>
      <c r="X232" t="s">
        <v>1703</v>
      </c>
      <c r="Y232" s="19" t="s">
        <v>2160</v>
      </c>
      <c r="Z232" t="s">
        <v>970</v>
      </c>
      <c r="AA232">
        <v>100</v>
      </c>
      <c r="AB232" t="s">
        <v>1062</v>
      </c>
      <c r="AC232">
        <v>1</v>
      </c>
      <c r="AD232" t="s">
        <v>1068</v>
      </c>
      <c r="AE232">
        <v>25</v>
      </c>
      <c r="AF232" t="s">
        <v>1504</v>
      </c>
      <c r="AG232">
        <v>104</v>
      </c>
      <c r="AH232" t="s">
        <v>1691</v>
      </c>
      <c r="AI232" t="s">
        <v>1533</v>
      </c>
      <c r="AJ232" t="s">
        <v>1533</v>
      </c>
      <c r="AK232" t="s">
        <v>1502</v>
      </c>
      <c r="AL232" t="s">
        <v>1585</v>
      </c>
      <c r="AM232" t="str">
        <f t="shared" si="7"/>
        <v>010_tag_counts</v>
      </c>
      <c r="AN232" t="s">
        <v>1035</v>
      </c>
      <c r="AO232" t="s">
        <v>2684</v>
      </c>
      <c r="AP232" t="s">
        <v>2689</v>
      </c>
      <c r="AQ232" t="s">
        <v>2680</v>
      </c>
      <c r="AR232" t="str">
        <f t="shared" si="8"/>
        <v>010_mapping</v>
      </c>
      <c r="AS232" t="s">
        <v>2681</v>
      </c>
    </row>
    <row r="233" spans="1:45">
      <c r="A233">
        <v>1082</v>
      </c>
      <c r="B233">
        <v>1082</v>
      </c>
      <c r="C233">
        <v>1</v>
      </c>
      <c r="D233" t="s">
        <v>1696</v>
      </c>
      <c r="E233">
        <v>198</v>
      </c>
      <c r="F233" t="s">
        <v>1345</v>
      </c>
      <c r="G233">
        <v>25</v>
      </c>
      <c r="H233" t="s">
        <v>1869</v>
      </c>
      <c r="I233" t="s">
        <v>1345</v>
      </c>
      <c r="J233">
        <v>-1</v>
      </c>
      <c r="K233" t="s">
        <v>1186</v>
      </c>
      <c r="L233">
        <v>3</v>
      </c>
      <c r="M233" t="s">
        <v>1693</v>
      </c>
      <c r="N233">
        <v>-1</v>
      </c>
      <c r="O233" t="s">
        <v>1433</v>
      </c>
      <c r="P233" t="s">
        <v>1035</v>
      </c>
      <c r="Q233" t="s">
        <v>1035</v>
      </c>
      <c r="R233" t="s">
        <v>1035</v>
      </c>
      <c r="S233">
        <v>-1</v>
      </c>
      <c r="T233" t="s">
        <v>1344</v>
      </c>
      <c r="U233" t="s">
        <v>1035</v>
      </c>
      <c r="V233" t="s">
        <v>1182</v>
      </c>
      <c r="W233" t="s">
        <v>1703</v>
      </c>
      <c r="X233" t="s">
        <v>1703</v>
      </c>
      <c r="Y233" s="19" t="s">
        <v>2166</v>
      </c>
      <c r="Z233" t="s">
        <v>970</v>
      </c>
      <c r="AA233">
        <v>100</v>
      </c>
      <c r="AB233" t="s">
        <v>1062</v>
      </c>
      <c r="AC233">
        <v>101</v>
      </c>
      <c r="AD233" t="s">
        <v>1505</v>
      </c>
      <c r="AE233">
        <v>25</v>
      </c>
      <c r="AF233" t="s">
        <v>1504</v>
      </c>
      <c r="AG233">
        <v>104</v>
      </c>
      <c r="AH233" t="s">
        <v>1691</v>
      </c>
      <c r="AI233" t="s">
        <v>1532</v>
      </c>
      <c r="AJ233" t="s">
        <v>1532</v>
      </c>
      <c r="AK233" t="s">
        <v>1502</v>
      </c>
      <c r="AL233" t="s">
        <v>1585</v>
      </c>
      <c r="AM233" t="str">
        <f t="shared" si="7"/>
        <v>071_tag_counts</v>
      </c>
      <c r="AN233" t="s">
        <v>1531</v>
      </c>
      <c r="AO233" t="s">
        <v>2684</v>
      </c>
      <c r="AP233" t="s">
        <v>2689</v>
      </c>
      <c r="AQ233" t="s">
        <v>2680</v>
      </c>
      <c r="AR233" t="str">
        <f t="shared" si="8"/>
        <v>071_mapping</v>
      </c>
      <c r="AS233" t="s">
        <v>2681</v>
      </c>
    </row>
    <row r="234" spans="1:45">
      <c r="A234">
        <v>1082</v>
      </c>
      <c r="B234">
        <v>1082</v>
      </c>
      <c r="C234">
        <v>1</v>
      </c>
      <c r="D234" t="s">
        <v>1696</v>
      </c>
      <c r="E234">
        <v>198</v>
      </c>
      <c r="F234" t="s">
        <v>1345</v>
      </c>
      <c r="G234">
        <v>25</v>
      </c>
      <c r="H234" t="s">
        <v>1869</v>
      </c>
      <c r="I234" t="s">
        <v>1345</v>
      </c>
      <c r="J234">
        <v>-1</v>
      </c>
      <c r="K234" t="s">
        <v>1186</v>
      </c>
      <c r="L234">
        <v>3</v>
      </c>
      <c r="M234" t="s">
        <v>1693</v>
      </c>
      <c r="N234">
        <v>-1</v>
      </c>
      <c r="O234" t="s">
        <v>1433</v>
      </c>
      <c r="P234" t="s">
        <v>1035</v>
      </c>
      <c r="Q234" t="s">
        <v>1035</v>
      </c>
      <c r="R234" t="s">
        <v>1035</v>
      </c>
      <c r="S234">
        <v>-1</v>
      </c>
      <c r="T234" t="s">
        <v>1344</v>
      </c>
      <c r="U234" t="s">
        <v>1035</v>
      </c>
      <c r="V234" t="s">
        <v>1182</v>
      </c>
      <c r="W234" t="s">
        <v>1703</v>
      </c>
      <c r="X234" t="s">
        <v>1703</v>
      </c>
      <c r="Y234" s="19" t="s">
        <v>2166</v>
      </c>
      <c r="Z234" t="s">
        <v>970</v>
      </c>
      <c r="AA234">
        <v>100</v>
      </c>
      <c r="AB234" t="s">
        <v>1062</v>
      </c>
      <c r="AC234">
        <v>101</v>
      </c>
      <c r="AD234" t="s">
        <v>1505</v>
      </c>
      <c r="AE234">
        <v>25</v>
      </c>
      <c r="AF234" t="s">
        <v>1504</v>
      </c>
      <c r="AG234">
        <v>104</v>
      </c>
      <c r="AH234" t="s">
        <v>1691</v>
      </c>
      <c r="AI234" t="s">
        <v>1873</v>
      </c>
      <c r="AJ234" t="s">
        <v>1873</v>
      </c>
      <c r="AK234" t="s">
        <v>1502</v>
      </c>
      <c r="AL234" t="s">
        <v>1585</v>
      </c>
      <c r="AM234" t="str">
        <f t="shared" si="7"/>
        <v>072_tag_counts</v>
      </c>
      <c r="AN234" t="s">
        <v>1035</v>
      </c>
      <c r="AO234" t="s">
        <v>2684</v>
      </c>
      <c r="AP234" t="s">
        <v>2689</v>
      </c>
      <c r="AQ234" t="s">
        <v>2680</v>
      </c>
      <c r="AR234" t="str">
        <f t="shared" si="8"/>
        <v>072_mapping</v>
      </c>
      <c r="AS234" t="s">
        <v>2681</v>
      </c>
    </row>
    <row r="235" spans="1:45">
      <c r="A235">
        <v>1082</v>
      </c>
      <c r="B235">
        <v>1082</v>
      </c>
      <c r="C235">
        <v>1</v>
      </c>
      <c r="D235" t="s">
        <v>1696</v>
      </c>
      <c r="E235">
        <v>198</v>
      </c>
      <c r="F235" t="s">
        <v>1345</v>
      </c>
      <c r="G235">
        <v>25</v>
      </c>
      <c r="H235" t="s">
        <v>1869</v>
      </c>
      <c r="I235" t="s">
        <v>1345</v>
      </c>
      <c r="J235">
        <v>-1</v>
      </c>
      <c r="K235" t="s">
        <v>1186</v>
      </c>
      <c r="L235">
        <v>3</v>
      </c>
      <c r="M235" t="s">
        <v>1693</v>
      </c>
      <c r="N235">
        <v>-1</v>
      </c>
      <c r="O235" t="s">
        <v>1433</v>
      </c>
      <c r="P235" t="s">
        <v>1035</v>
      </c>
      <c r="Q235" t="s">
        <v>1035</v>
      </c>
      <c r="R235" t="s">
        <v>1035</v>
      </c>
      <c r="S235">
        <v>-1</v>
      </c>
      <c r="T235" t="s">
        <v>1344</v>
      </c>
      <c r="U235" t="s">
        <v>1035</v>
      </c>
      <c r="V235" t="s">
        <v>1182</v>
      </c>
      <c r="W235" t="s">
        <v>1703</v>
      </c>
      <c r="X235" t="s">
        <v>1703</v>
      </c>
      <c r="Y235" s="19" t="s">
        <v>2016</v>
      </c>
      <c r="Z235" t="s">
        <v>970</v>
      </c>
      <c r="AA235">
        <v>100</v>
      </c>
      <c r="AB235" t="s">
        <v>1062</v>
      </c>
      <c r="AC235">
        <v>101</v>
      </c>
      <c r="AD235" t="s">
        <v>1505</v>
      </c>
      <c r="AE235">
        <v>25</v>
      </c>
      <c r="AF235" t="s">
        <v>1504</v>
      </c>
      <c r="AG235">
        <v>104</v>
      </c>
      <c r="AH235" t="s">
        <v>1691</v>
      </c>
      <c r="AI235" t="s">
        <v>1872</v>
      </c>
      <c r="AJ235" t="s">
        <v>1872</v>
      </c>
      <c r="AK235" t="s">
        <v>1502</v>
      </c>
      <c r="AL235" t="s">
        <v>1585</v>
      </c>
      <c r="AM235" t="str">
        <f t="shared" si="7"/>
        <v>087_tag_counts</v>
      </c>
      <c r="AN235" t="s">
        <v>1035</v>
      </c>
      <c r="AO235" t="s">
        <v>2684</v>
      </c>
      <c r="AP235" t="s">
        <v>2689</v>
      </c>
      <c r="AQ235" t="s">
        <v>2680</v>
      </c>
      <c r="AR235" t="str">
        <f t="shared" si="8"/>
        <v>087_mapping</v>
      </c>
      <c r="AS235" t="s">
        <v>2681</v>
      </c>
    </row>
    <row r="236" spans="1:45">
      <c r="A236">
        <v>1082</v>
      </c>
      <c r="B236">
        <v>1082</v>
      </c>
      <c r="C236">
        <v>1</v>
      </c>
      <c r="D236" t="s">
        <v>1696</v>
      </c>
      <c r="E236">
        <v>198</v>
      </c>
      <c r="F236" t="s">
        <v>1345</v>
      </c>
      <c r="G236">
        <v>25</v>
      </c>
      <c r="H236" t="s">
        <v>1869</v>
      </c>
      <c r="I236" t="s">
        <v>1345</v>
      </c>
      <c r="J236">
        <v>-1</v>
      </c>
      <c r="K236" t="s">
        <v>1186</v>
      </c>
      <c r="L236">
        <v>3</v>
      </c>
      <c r="M236" t="s">
        <v>1693</v>
      </c>
      <c r="N236">
        <v>-1</v>
      </c>
      <c r="O236" t="s">
        <v>1433</v>
      </c>
      <c r="P236" t="s">
        <v>1035</v>
      </c>
      <c r="Q236" t="s">
        <v>1035</v>
      </c>
      <c r="R236" t="s">
        <v>1035</v>
      </c>
      <c r="S236">
        <v>-1</v>
      </c>
      <c r="T236" t="s">
        <v>1344</v>
      </c>
      <c r="U236" t="s">
        <v>1035</v>
      </c>
      <c r="V236" t="s">
        <v>1182</v>
      </c>
      <c r="W236" t="s">
        <v>1703</v>
      </c>
      <c r="X236" t="s">
        <v>1703</v>
      </c>
      <c r="Y236" s="19" t="s">
        <v>2016</v>
      </c>
      <c r="Z236" t="s">
        <v>970</v>
      </c>
      <c r="AA236">
        <v>100</v>
      </c>
      <c r="AB236" t="s">
        <v>1062</v>
      </c>
      <c r="AC236">
        <v>101</v>
      </c>
      <c r="AD236" t="s">
        <v>1505</v>
      </c>
      <c r="AE236">
        <v>25</v>
      </c>
      <c r="AF236" t="s">
        <v>1504</v>
      </c>
      <c r="AG236">
        <v>104</v>
      </c>
      <c r="AH236" t="s">
        <v>1691</v>
      </c>
      <c r="AI236" t="s">
        <v>1871</v>
      </c>
      <c r="AJ236" t="s">
        <v>1871</v>
      </c>
      <c r="AK236" t="s">
        <v>1502</v>
      </c>
      <c r="AL236" t="s">
        <v>1585</v>
      </c>
      <c r="AM236" t="str">
        <f t="shared" si="7"/>
        <v>088_tag_counts</v>
      </c>
      <c r="AN236" t="s">
        <v>1035</v>
      </c>
      <c r="AO236" t="s">
        <v>2684</v>
      </c>
      <c r="AP236" t="s">
        <v>2689</v>
      </c>
      <c r="AQ236" t="s">
        <v>2680</v>
      </c>
      <c r="AR236" t="str">
        <f t="shared" si="8"/>
        <v>088_mapping</v>
      </c>
      <c r="AS236" t="s">
        <v>2681</v>
      </c>
    </row>
    <row r="237" spans="1:45">
      <c r="A237">
        <v>1082</v>
      </c>
      <c r="B237">
        <v>1082</v>
      </c>
      <c r="C237">
        <v>1</v>
      </c>
      <c r="D237" t="s">
        <v>1696</v>
      </c>
      <c r="E237">
        <v>198</v>
      </c>
      <c r="F237" t="s">
        <v>1345</v>
      </c>
      <c r="G237">
        <v>25</v>
      </c>
      <c r="H237" t="s">
        <v>1869</v>
      </c>
      <c r="I237" t="s">
        <v>1345</v>
      </c>
      <c r="J237">
        <v>-1</v>
      </c>
      <c r="K237" t="s">
        <v>1186</v>
      </c>
      <c r="L237">
        <v>3</v>
      </c>
      <c r="M237" t="s">
        <v>1693</v>
      </c>
      <c r="N237">
        <v>-1</v>
      </c>
      <c r="O237" t="s">
        <v>1433</v>
      </c>
      <c r="P237" t="s">
        <v>1035</v>
      </c>
      <c r="Q237" t="s">
        <v>1035</v>
      </c>
      <c r="R237" t="s">
        <v>1035</v>
      </c>
      <c r="S237">
        <v>-1</v>
      </c>
      <c r="T237" t="s">
        <v>1344</v>
      </c>
      <c r="U237" t="s">
        <v>1035</v>
      </c>
      <c r="V237" t="s">
        <v>1182</v>
      </c>
      <c r="W237" t="s">
        <v>1703</v>
      </c>
      <c r="X237" t="s">
        <v>1703</v>
      </c>
      <c r="Y237" s="19" t="s">
        <v>2016</v>
      </c>
      <c r="Z237" t="s">
        <v>970</v>
      </c>
      <c r="AA237">
        <v>100</v>
      </c>
      <c r="AB237" t="s">
        <v>1062</v>
      </c>
      <c r="AC237">
        <v>101</v>
      </c>
      <c r="AD237" t="s">
        <v>1505</v>
      </c>
      <c r="AE237">
        <v>25</v>
      </c>
      <c r="AF237" t="s">
        <v>1504</v>
      </c>
      <c r="AG237">
        <v>104</v>
      </c>
      <c r="AH237" t="s">
        <v>1691</v>
      </c>
      <c r="AI237" t="s">
        <v>1870</v>
      </c>
      <c r="AJ237" t="s">
        <v>1870</v>
      </c>
      <c r="AK237" t="s">
        <v>1502</v>
      </c>
      <c r="AL237" t="s">
        <v>1585</v>
      </c>
      <c r="AM237" t="str">
        <f t="shared" si="7"/>
        <v>089_tag_counts</v>
      </c>
      <c r="AN237" t="s">
        <v>1035</v>
      </c>
      <c r="AO237" t="s">
        <v>2684</v>
      </c>
      <c r="AP237" t="s">
        <v>2689</v>
      </c>
      <c r="AQ237" t="s">
        <v>2680</v>
      </c>
      <c r="AR237" t="str">
        <f t="shared" si="8"/>
        <v>089_mapping</v>
      </c>
      <c r="AS237" t="s">
        <v>2681</v>
      </c>
    </row>
    <row r="238" spans="1:45">
      <c r="A238">
        <v>1082</v>
      </c>
      <c r="B238">
        <v>1082</v>
      </c>
      <c r="C238">
        <v>1</v>
      </c>
      <c r="D238" t="s">
        <v>1696</v>
      </c>
      <c r="E238">
        <v>198</v>
      </c>
      <c r="F238" t="s">
        <v>1345</v>
      </c>
      <c r="G238">
        <v>25</v>
      </c>
      <c r="H238" t="s">
        <v>1869</v>
      </c>
      <c r="I238" t="s">
        <v>1345</v>
      </c>
      <c r="J238">
        <v>-1</v>
      </c>
      <c r="K238" t="s">
        <v>1186</v>
      </c>
      <c r="L238">
        <v>3</v>
      </c>
      <c r="M238" t="s">
        <v>1693</v>
      </c>
      <c r="N238">
        <v>-1</v>
      </c>
      <c r="O238" t="s">
        <v>1433</v>
      </c>
      <c r="P238" t="s">
        <v>1035</v>
      </c>
      <c r="Q238" t="s">
        <v>1035</v>
      </c>
      <c r="R238" t="s">
        <v>1035</v>
      </c>
      <c r="S238">
        <v>-1</v>
      </c>
      <c r="T238" t="s">
        <v>1344</v>
      </c>
      <c r="U238" t="s">
        <v>1035</v>
      </c>
      <c r="V238" t="s">
        <v>1182</v>
      </c>
      <c r="W238" t="s">
        <v>1703</v>
      </c>
      <c r="X238" t="s">
        <v>1703</v>
      </c>
      <c r="Y238" s="19" t="s">
        <v>2016</v>
      </c>
      <c r="Z238" t="s">
        <v>970</v>
      </c>
      <c r="AA238">
        <v>100</v>
      </c>
      <c r="AB238" t="s">
        <v>1062</v>
      </c>
      <c r="AC238">
        <v>101</v>
      </c>
      <c r="AD238" t="s">
        <v>1505</v>
      </c>
      <c r="AE238">
        <v>25</v>
      </c>
      <c r="AF238" t="s">
        <v>1504</v>
      </c>
      <c r="AG238">
        <v>104</v>
      </c>
      <c r="AH238" t="s">
        <v>1691</v>
      </c>
      <c r="AI238" t="s">
        <v>1702</v>
      </c>
      <c r="AJ238" t="s">
        <v>1702</v>
      </c>
      <c r="AK238" t="s">
        <v>1502</v>
      </c>
      <c r="AL238" t="s">
        <v>1585</v>
      </c>
      <c r="AM238" t="str">
        <f t="shared" si="7"/>
        <v>090_tag_counts</v>
      </c>
      <c r="AN238" t="s">
        <v>1035</v>
      </c>
      <c r="AO238" t="s">
        <v>2684</v>
      </c>
      <c r="AP238" t="s">
        <v>2689</v>
      </c>
      <c r="AQ238" t="s">
        <v>2680</v>
      </c>
      <c r="AR238" t="str">
        <f t="shared" si="8"/>
        <v>090_mapping</v>
      </c>
      <c r="AS238" t="s">
        <v>2681</v>
      </c>
    </row>
    <row r="239" spans="1:45">
      <c r="A239">
        <v>922</v>
      </c>
      <c r="B239">
        <v>922</v>
      </c>
      <c r="C239">
        <v>1</v>
      </c>
      <c r="D239" t="s">
        <v>1696</v>
      </c>
      <c r="E239">
        <v>27</v>
      </c>
      <c r="F239" t="s">
        <v>1267</v>
      </c>
      <c r="G239">
        <v>201</v>
      </c>
      <c r="H239" t="s">
        <v>1701</v>
      </c>
      <c r="I239" t="s">
        <v>1035</v>
      </c>
      <c r="J239">
        <v>-1</v>
      </c>
      <c r="K239" t="s">
        <v>1186</v>
      </c>
      <c r="L239">
        <v>1</v>
      </c>
      <c r="M239" t="s">
        <v>1700</v>
      </c>
      <c r="N239">
        <v>-1</v>
      </c>
      <c r="O239" t="s">
        <v>1433</v>
      </c>
      <c r="P239" t="s">
        <v>1035</v>
      </c>
      <c r="Q239" t="s">
        <v>1035</v>
      </c>
      <c r="R239" t="s">
        <v>1035</v>
      </c>
      <c r="S239">
        <v>-1</v>
      </c>
      <c r="T239" t="s">
        <v>1344</v>
      </c>
      <c r="U239" t="s">
        <v>1035</v>
      </c>
      <c r="V239" t="s">
        <v>1182</v>
      </c>
      <c r="W239" t="s">
        <v>1699</v>
      </c>
      <c r="X239" t="s">
        <v>1699</v>
      </c>
      <c r="Y239" s="19" t="s">
        <v>2220</v>
      </c>
      <c r="Z239" t="s">
        <v>970</v>
      </c>
      <c r="AA239">
        <v>100</v>
      </c>
      <c r="AB239" t="s">
        <v>1062</v>
      </c>
      <c r="AC239">
        <v>1</v>
      </c>
      <c r="AD239" t="s">
        <v>1068</v>
      </c>
      <c r="AE239">
        <v>25</v>
      </c>
      <c r="AF239" t="s">
        <v>1504</v>
      </c>
      <c r="AG239">
        <v>104</v>
      </c>
      <c r="AH239" t="s">
        <v>1691</v>
      </c>
      <c r="AI239" t="s">
        <v>1698</v>
      </c>
      <c r="AJ239" t="s">
        <v>1698</v>
      </c>
      <c r="AK239" t="s">
        <v>1502</v>
      </c>
      <c r="AL239" t="s">
        <v>1585</v>
      </c>
      <c r="AM239" t="str">
        <f t="shared" si="7"/>
        <v>000_tag_counts</v>
      </c>
      <c r="AN239" t="s">
        <v>1697</v>
      </c>
      <c r="AO239" t="s">
        <v>2684</v>
      </c>
      <c r="AP239" t="s">
        <v>2689</v>
      </c>
      <c r="AQ239" t="s">
        <v>2680</v>
      </c>
      <c r="AR239" t="str">
        <f t="shared" si="8"/>
        <v>000_mapping</v>
      </c>
      <c r="AS239" t="s">
        <v>2681</v>
      </c>
    </row>
    <row r="240" spans="1:45">
      <c r="A240">
        <v>809</v>
      </c>
      <c r="B240">
        <v>809</v>
      </c>
      <c r="C240">
        <v>1</v>
      </c>
      <c r="D240" t="s">
        <v>1696</v>
      </c>
      <c r="E240">
        <v>91</v>
      </c>
      <c r="F240" t="s">
        <v>1695</v>
      </c>
      <c r="G240">
        <v>243</v>
      </c>
      <c r="H240" t="s">
        <v>1694</v>
      </c>
      <c r="I240" t="s">
        <v>1035</v>
      </c>
      <c r="J240">
        <v>-1</v>
      </c>
      <c r="K240" t="s">
        <v>1186</v>
      </c>
      <c r="L240">
        <v>3</v>
      </c>
      <c r="M240" t="s">
        <v>1693</v>
      </c>
      <c r="N240">
        <v>-1</v>
      </c>
      <c r="O240" t="s">
        <v>1433</v>
      </c>
      <c r="P240" t="s">
        <v>1035</v>
      </c>
      <c r="Q240" t="s">
        <v>1035</v>
      </c>
      <c r="R240" t="s">
        <v>1035</v>
      </c>
      <c r="S240">
        <v>-1</v>
      </c>
      <c r="T240" t="s">
        <v>1344</v>
      </c>
      <c r="U240" t="s">
        <v>1035</v>
      </c>
      <c r="V240" t="s">
        <v>1182</v>
      </c>
      <c r="W240" t="s">
        <v>1692</v>
      </c>
      <c r="X240" t="s">
        <v>1692</v>
      </c>
      <c r="Y240" s="19" t="s">
        <v>2221</v>
      </c>
      <c r="Z240" t="s">
        <v>970</v>
      </c>
      <c r="AA240">
        <v>100</v>
      </c>
      <c r="AB240" t="s">
        <v>1062</v>
      </c>
      <c r="AC240">
        <v>1</v>
      </c>
      <c r="AD240" t="s">
        <v>1068</v>
      </c>
      <c r="AE240">
        <v>25</v>
      </c>
      <c r="AF240" t="s">
        <v>1504</v>
      </c>
      <c r="AG240">
        <v>104</v>
      </c>
      <c r="AH240" t="s">
        <v>1691</v>
      </c>
      <c r="AI240" t="s">
        <v>1690</v>
      </c>
      <c r="AJ240" t="s">
        <v>1690</v>
      </c>
      <c r="AK240" t="s">
        <v>1502</v>
      </c>
      <c r="AL240" t="s">
        <v>1585</v>
      </c>
      <c r="AM240" t="str">
        <f t="shared" si="7"/>
        <v>002_tag_counts</v>
      </c>
      <c r="AN240" t="s">
        <v>1689</v>
      </c>
      <c r="AO240" t="s">
        <v>2684</v>
      </c>
      <c r="AP240" t="s">
        <v>2689</v>
      </c>
      <c r="AQ240" t="s">
        <v>2680</v>
      </c>
      <c r="AR240" t="str">
        <f t="shared" si="8"/>
        <v>002_mapping</v>
      </c>
      <c r="AS240" t="s">
        <v>2681</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41"/>
  <sheetViews>
    <sheetView workbookViewId="0">
      <selection activeCell="F25" sqref="F25"/>
    </sheetView>
  </sheetViews>
  <sheetFormatPr baseColWidth="12" defaultRowHeight="17"/>
  <cols>
    <col min="2" max="2" width="20.75" bestFit="1" customWidth="1"/>
    <col min="3" max="3" width="14.125" bestFit="1" customWidth="1"/>
    <col min="4" max="4" width="60.25" bestFit="1" customWidth="1"/>
  </cols>
  <sheetData>
    <row r="1" spans="1:4">
      <c r="A1" t="s">
        <v>2509</v>
      </c>
      <c r="B1" t="s">
        <v>2448</v>
      </c>
      <c r="C1" t="s">
        <v>2509</v>
      </c>
      <c r="D1" t="s">
        <v>2632</v>
      </c>
    </row>
    <row r="2" spans="1:4">
      <c r="A2" t="s">
        <v>2772</v>
      </c>
      <c r="B2" t="s">
        <v>2771</v>
      </c>
      <c r="C2" t="s">
        <v>2631</v>
      </c>
      <c r="D2" t="s">
        <v>2714</v>
      </c>
    </row>
    <row r="3" spans="1:4">
      <c r="A3" t="s">
        <v>2639</v>
      </c>
      <c r="B3" t="s">
        <v>2771</v>
      </c>
      <c r="C3" t="s">
        <v>2631</v>
      </c>
      <c r="D3" t="s">
        <v>2714</v>
      </c>
    </row>
    <row r="4" spans="1:4">
      <c r="A4" t="s">
        <v>2640</v>
      </c>
      <c r="B4" t="s">
        <v>2771</v>
      </c>
      <c r="C4" t="s">
        <v>2631</v>
      </c>
      <c r="D4" t="s">
        <v>2714</v>
      </c>
    </row>
    <row r="5" spans="1:4">
      <c r="A5" t="s">
        <v>2641</v>
      </c>
      <c r="B5" t="s">
        <v>2771</v>
      </c>
      <c r="C5" t="s">
        <v>2631</v>
      </c>
      <c r="D5" t="s">
        <v>2714</v>
      </c>
    </row>
    <row r="6" spans="1:4">
      <c r="A6" t="s">
        <v>2642</v>
      </c>
      <c r="B6" t="s">
        <v>2771</v>
      </c>
      <c r="C6" t="s">
        <v>2631</v>
      </c>
      <c r="D6" t="s">
        <v>2714</v>
      </c>
    </row>
    <row r="7" spans="1:4">
      <c r="A7" t="s">
        <v>2643</v>
      </c>
      <c r="B7" t="s">
        <v>2771</v>
      </c>
      <c r="C7" t="s">
        <v>2631</v>
      </c>
      <c r="D7" t="s">
        <v>2714</v>
      </c>
    </row>
    <row r="8" spans="1:4">
      <c r="A8" t="s">
        <v>2644</v>
      </c>
      <c r="B8" t="s">
        <v>2771</v>
      </c>
      <c r="C8" t="s">
        <v>2631</v>
      </c>
      <c r="D8" t="s">
        <v>2714</v>
      </c>
    </row>
    <row r="9" spans="1:4">
      <c r="A9" t="s">
        <v>2645</v>
      </c>
      <c r="B9" t="s">
        <v>2771</v>
      </c>
      <c r="C9" t="s">
        <v>2631</v>
      </c>
      <c r="D9" t="s">
        <v>2714</v>
      </c>
    </row>
    <row r="10" spans="1:4">
      <c r="A10" t="s">
        <v>2646</v>
      </c>
      <c r="B10" t="s">
        <v>2771</v>
      </c>
      <c r="C10" t="s">
        <v>2631</v>
      </c>
      <c r="D10" t="s">
        <v>2714</v>
      </c>
    </row>
    <row r="11" spans="1:4">
      <c r="A11" t="s">
        <v>2647</v>
      </c>
      <c r="B11" t="s">
        <v>2771</v>
      </c>
      <c r="C11" t="s">
        <v>2631</v>
      </c>
      <c r="D11" t="s">
        <v>2714</v>
      </c>
    </row>
    <row r="12" spans="1:4">
      <c r="A12" t="s">
        <v>2648</v>
      </c>
      <c r="B12" t="s">
        <v>2771</v>
      </c>
      <c r="C12" t="s">
        <v>2631</v>
      </c>
      <c r="D12" t="s">
        <v>2714</v>
      </c>
    </row>
    <row r="13" spans="1:4">
      <c r="A13" t="s">
        <v>2649</v>
      </c>
      <c r="B13" t="s">
        <v>2771</v>
      </c>
      <c r="C13" t="s">
        <v>2631</v>
      </c>
      <c r="D13" t="s">
        <v>2714</v>
      </c>
    </row>
    <row r="14" spans="1:4">
      <c r="A14" t="s">
        <v>2650</v>
      </c>
      <c r="B14" t="s">
        <v>2771</v>
      </c>
      <c r="C14" t="s">
        <v>2631</v>
      </c>
      <c r="D14" t="s">
        <v>2714</v>
      </c>
    </row>
    <row r="15" spans="1:4">
      <c r="A15" t="s">
        <v>2651</v>
      </c>
      <c r="B15" t="s">
        <v>2771</v>
      </c>
      <c r="C15" t="s">
        <v>2631</v>
      </c>
      <c r="D15" t="s">
        <v>2714</v>
      </c>
    </row>
    <row r="16" spans="1:4">
      <c r="A16" t="s">
        <v>2652</v>
      </c>
      <c r="B16" t="s">
        <v>2771</v>
      </c>
      <c r="C16" t="s">
        <v>2631</v>
      </c>
      <c r="D16" t="s">
        <v>2714</v>
      </c>
    </row>
    <row r="17" spans="1:4">
      <c r="A17" t="s">
        <v>2653</v>
      </c>
      <c r="B17" t="s">
        <v>2771</v>
      </c>
      <c r="C17" t="s">
        <v>2631</v>
      </c>
      <c r="D17" t="s">
        <v>2714</v>
      </c>
    </row>
    <row r="18" spans="1:4">
      <c r="A18" t="s">
        <v>2654</v>
      </c>
      <c r="B18" t="s">
        <v>2771</v>
      </c>
      <c r="C18" t="s">
        <v>2631</v>
      </c>
      <c r="D18" t="s">
        <v>2714</v>
      </c>
    </row>
    <row r="19" spans="1:4">
      <c r="A19" t="s">
        <v>2655</v>
      </c>
      <c r="B19" t="s">
        <v>2771</v>
      </c>
      <c r="C19" t="s">
        <v>2631</v>
      </c>
      <c r="D19" t="s">
        <v>2714</v>
      </c>
    </row>
    <row r="20" spans="1:4">
      <c r="A20" t="s">
        <v>2656</v>
      </c>
      <c r="B20" t="s">
        <v>2771</v>
      </c>
      <c r="C20" t="s">
        <v>2631</v>
      </c>
      <c r="D20" t="s">
        <v>2714</v>
      </c>
    </row>
    <row r="21" spans="1:4">
      <c r="A21" t="s">
        <v>2657</v>
      </c>
      <c r="B21" t="s">
        <v>2771</v>
      </c>
      <c r="C21" t="s">
        <v>2631</v>
      </c>
      <c r="D21" t="s">
        <v>2714</v>
      </c>
    </row>
    <row r="22" spans="1:4">
      <c r="A22" t="s">
        <v>2658</v>
      </c>
      <c r="B22" t="s">
        <v>2771</v>
      </c>
      <c r="C22" t="s">
        <v>2631</v>
      </c>
      <c r="D22" t="s">
        <v>2714</v>
      </c>
    </row>
    <row r="23" spans="1:4">
      <c r="A23" t="s">
        <v>2659</v>
      </c>
      <c r="B23" t="s">
        <v>2771</v>
      </c>
      <c r="C23" t="s">
        <v>2631</v>
      </c>
      <c r="D23" t="s">
        <v>2714</v>
      </c>
    </row>
    <row r="24" spans="1:4">
      <c r="A24" t="s">
        <v>2660</v>
      </c>
      <c r="B24" t="s">
        <v>2771</v>
      </c>
      <c r="C24" t="s">
        <v>2631</v>
      </c>
      <c r="D24" t="s">
        <v>2714</v>
      </c>
    </row>
    <row r="25" spans="1:4">
      <c r="A25" t="s">
        <v>2661</v>
      </c>
      <c r="B25" t="s">
        <v>2771</v>
      </c>
      <c r="C25" t="s">
        <v>2631</v>
      </c>
      <c r="D25" t="s">
        <v>2714</v>
      </c>
    </row>
    <row r="26" spans="1:4">
      <c r="A26" t="s">
        <v>2662</v>
      </c>
      <c r="B26" t="s">
        <v>2771</v>
      </c>
      <c r="C26" t="s">
        <v>2631</v>
      </c>
      <c r="D26" t="s">
        <v>2714</v>
      </c>
    </row>
    <row r="27" spans="1:4">
      <c r="A27" t="s">
        <v>2663</v>
      </c>
      <c r="B27" t="s">
        <v>2771</v>
      </c>
      <c r="C27" t="s">
        <v>2631</v>
      </c>
      <c r="D27" t="s">
        <v>2714</v>
      </c>
    </row>
    <row r="28" spans="1:4">
      <c r="A28" t="s">
        <v>2664</v>
      </c>
      <c r="B28" t="s">
        <v>2771</v>
      </c>
      <c r="C28" t="s">
        <v>2631</v>
      </c>
      <c r="D28" t="s">
        <v>2714</v>
      </c>
    </row>
    <row r="29" spans="1:4">
      <c r="A29" t="s">
        <v>2665</v>
      </c>
      <c r="B29" t="s">
        <v>2771</v>
      </c>
      <c r="C29" t="s">
        <v>2631</v>
      </c>
      <c r="D29" t="s">
        <v>2714</v>
      </c>
    </row>
    <row r="30" spans="1:4">
      <c r="A30" t="s">
        <v>2666</v>
      </c>
      <c r="B30" t="s">
        <v>2771</v>
      </c>
      <c r="C30" t="s">
        <v>2631</v>
      </c>
      <c r="D30" t="s">
        <v>2714</v>
      </c>
    </row>
    <row r="31" spans="1:4">
      <c r="A31" t="s">
        <v>2667</v>
      </c>
      <c r="B31" t="s">
        <v>2771</v>
      </c>
      <c r="C31" t="s">
        <v>2631</v>
      </c>
      <c r="D31" t="s">
        <v>2714</v>
      </c>
    </row>
    <row r="32" spans="1:4">
      <c r="A32" t="s">
        <v>2668</v>
      </c>
      <c r="B32" t="s">
        <v>2771</v>
      </c>
      <c r="C32" t="s">
        <v>2631</v>
      </c>
      <c r="D32" t="s">
        <v>2714</v>
      </c>
    </row>
    <row r="33" spans="1:4">
      <c r="A33" t="s">
        <v>2669</v>
      </c>
      <c r="B33" t="s">
        <v>2771</v>
      </c>
      <c r="C33" t="s">
        <v>2631</v>
      </c>
      <c r="D33" t="s">
        <v>2714</v>
      </c>
    </row>
    <row r="34" spans="1:4">
      <c r="A34" t="s">
        <v>2670</v>
      </c>
      <c r="B34" t="s">
        <v>2771</v>
      </c>
      <c r="C34" t="s">
        <v>2631</v>
      </c>
      <c r="D34" t="s">
        <v>2714</v>
      </c>
    </row>
    <row r="35" spans="1:4">
      <c r="A35" t="s">
        <v>2671</v>
      </c>
      <c r="B35" t="s">
        <v>2771</v>
      </c>
      <c r="C35" t="s">
        <v>2631</v>
      </c>
      <c r="D35" t="s">
        <v>2714</v>
      </c>
    </row>
    <row r="36" spans="1:4">
      <c r="A36" t="s">
        <v>2672</v>
      </c>
      <c r="B36" t="s">
        <v>2771</v>
      </c>
      <c r="C36" t="s">
        <v>2631</v>
      </c>
      <c r="D36" t="s">
        <v>2714</v>
      </c>
    </row>
    <row r="37" spans="1:4">
      <c r="A37" t="s">
        <v>2673</v>
      </c>
      <c r="B37" t="s">
        <v>2771</v>
      </c>
      <c r="C37" t="s">
        <v>2631</v>
      </c>
      <c r="D37" t="s">
        <v>2714</v>
      </c>
    </row>
    <row r="38" spans="1:4">
      <c r="A38" t="s">
        <v>2674</v>
      </c>
      <c r="B38" t="s">
        <v>2771</v>
      </c>
      <c r="C38" t="s">
        <v>2631</v>
      </c>
      <c r="D38" t="s">
        <v>2714</v>
      </c>
    </row>
    <row r="39" spans="1:4">
      <c r="A39" t="s">
        <v>2675</v>
      </c>
      <c r="B39" t="s">
        <v>2771</v>
      </c>
      <c r="C39" t="s">
        <v>2631</v>
      </c>
      <c r="D39" t="s">
        <v>2714</v>
      </c>
    </row>
    <row r="40" spans="1:4">
      <c r="A40" t="s">
        <v>2676</v>
      </c>
      <c r="B40" t="s">
        <v>2771</v>
      </c>
      <c r="C40" t="s">
        <v>2631</v>
      </c>
      <c r="D40" t="s">
        <v>2714</v>
      </c>
    </row>
    <row r="41" spans="1:4">
      <c r="A41" t="s">
        <v>2677</v>
      </c>
      <c r="B41" t="s">
        <v>2771</v>
      </c>
      <c r="C41" t="s">
        <v>2631</v>
      </c>
      <c r="D41" t="s">
        <v>2714</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93"/>
  <sheetViews>
    <sheetView workbookViewId="0">
      <selection activeCell="E30" sqref="E30"/>
    </sheetView>
  </sheetViews>
  <sheetFormatPr baseColWidth="12" defaultRowHeight="17"/>
  <cols>
    <col min="1" max="1" width="10.5" bestFit="1" customWidth="1"/>
    <col min="2" max="2" width="20.75" bestFit="1" customWidth="1"/>
    <col min="3" max="3" width="14.125" bestFit="1" customWidth="1"/>
    <col min="4" max="4" width="60.25" bestFit="1" customWidth="1"/>
  </cols>
  <sheetData>
    <row r="1" spans="1:4">
      <c r="A1" t="s">
        <v>162</v>
      </c>
      <c r="B1" t="s">
        <v>2448</v>
      </c>
      <c r="C1" t="s">
        <v>2509</v>
      </c>
      <c r="D1" t="s">
        <v>2632</v>
      </c>
    </row>
    <row r="2" spans="1:4">
      <c r="A2" t="s">
        <v>2743</v>
      </c>
      <c r="B2" t="s">
        <v>2771</v>
      </c>
      <c r="C2" t="s">
        <v>2742</v>
      </c>
      <c r="D2" t="s">
        <v>2713</v>
      </c>
    </row>
    <row r="3" spans="1:4">
      <c r="A3" t="s">
        <v>2744</v>
      </c>
      <c r="B3" t="s">
        <v>2771</v>
      </c>
      <c r="C3" t="s">
        <v>2742</v>
      </c>
      <c r="D3" t="s">
        <v>2713</v>
      </c>
    </row>
    <row r="4" spans="1:4">
      <c r="A4" t="s">
        <v>2745</v>
      </c>
      <c r="B4" t="s">
        <v>2771</v>
      </c>
      <c r="C4" t="s">
        <v>2742</v>
      </c>
      <c r="D4" t="s">
        <v>2713</v>
      </c>
    </row>
    <row r="5" spans="1:4">
      <c r="A5" t="s">
        <v>2746</v>
      </c>
      <c r="B5" t="s">
        <v>2771</v>
      </c>
      <c r="C5" t="s">
        <v>2742</v>
      </c>
      <c r="D5" t="s">
        <v>2713</v>
      </c>
    </row>
    <row r="6" spans="1:4">
      <c r="A6" t="s">
        <v>2747</v>
      </c>
      <c r="B6" t="s">
        <v>2771</v>
      </c>
      <c r="C6" t="s">
        <v>2742</v>
      </c>
      <c r="D6" t="s">
        <v>2713</v>
      </c>
    </row>
    <row r="7" spans="1:4">
      <c r="A7" t="s">
        <v>2748</v>
      </c>
      <c r="B7" t="s">
        <v>2771</v>
      </c>
      <c r="C7" t="s">
        <v>2742</v>
      </c>
      <c r="D7" t="s">
        <v>2713</v>
      </c>
    </row>
    <row r="8" spans="1:4">
      <c r="A8" t="s">
        <v>2749</v>
      </c>
      <c r="B8" t="s">
        <v>2771</v>
      </c>
      <c r="C8" t="s">
        <v>2742</v>
      </c>
      <c r="D8" t="s">
        <v>2713</v>
      </c>
    </row>
    <row r="9" spans="1:4">
      <c r="A9" t="s">
        <v>2750</v>
      </c>
      <c r="B9" t="s">
        <v>2771</v>
      </c>
      <c r="C9" t="s">
        <v>2742</v>
      </c>
      <c r="D9" t="s">
        <v>2713</v>
      </c>
    </row>
    <row r="10" spans="1:4">
      <c r="A10" t="s">
        <v>2751</v>
      </c>
      <c r="B10" t="s">
        <v>2771</v>
      </c>
      <c r="C10" t="s">
        <v>2742</v>
      </c>
      <c r="D10" t="s">
        <v>2713</v>
      </c>
    </row>
    <row r="11" spans="1:4">
      <c r="A11" t="s">
        <v>2752</v>
      </c>
      <c r="B11" t="s">
        <v>2771</v>
      </c>
      <c r="C11" t="s">
        <v>2742</v>
      </c>
      <c r="D11" t="s">
        <v>2713</v>
      </c>
    </row>
    <row r="12" spans="1:4">
      <c r="A12" t="s">
        <v>2753</v>
      </c>
      <c r="B12" t="s">
        <v>2771</v>
      </c>
      <c r="C12" t="s">
        <v>2742</v>
      </c>
      <c r="D12" t="s">
        <v>2713</v>
      </c>
    </row>
    <row r="13" spans="1:4">
      <c r="A13" t="s">
        <v>2754</v>
      </c>
      <c r="B13" t="s">
        <v>2771</v>
      </c>
      <c r="C13" t="s">
        <v>2742</v>
      </c>
      <c r="D13" t="s">
        <v>2713</v>
      </c>
    </row>
    <row r="14" spans="1:4">
      <c r="A14" t="s">
        <v>2755</v>
      </c>
      <c r="B14" t="s">
        <v>2771</v>
      </c>
      <c r="C14" t="s">
        <v>2742</v>
      </c>
      <c r="D14" t="s">
        <v>2713</v>
      </c>
    </row>
    <row r="15" spans="1:4">
      <c r="A15" t="s">
        <v>2756</v>
      </c>
      <c r="B15" t="s">
        <v>2771</v>
      </c>
      <c r="C15" t="s">
        <v>2742</v>
      </c>
      <c r="D15" t="s">
        <v>2713</v>
      </c>
    </row>
    <row r="16" spans="1:4">
      <c r="A16" t="s">
        <v>2757</v>
      </c>
      <c r="B16" t="s">
        <v>2771</v>
      </c>
      <c r="C16" t="s">
        <v>2742</v>
      </c>
      <c r="D16" t="s">
        <v>2713</v>
      </c>
    </row>
    <row r="17" spans="1:4">
      <c r="A17" t="s">
        <v>2758</v>
      </c>
      <c r="B17" t="s">
        <v>2771</v>
      </c>
      <c r="C17" t="s">
        <v>2742</v>
      </c>
      <c r="D17" t="s">
        <v>2713</v>
      </c>
    </row>
    <row r="18" spans="1:4">
      <c r="A18" t="s">
        <v>2759</v>
      </c>
      <c r="B18" t="s">
        <v>2771</v>
      </c>
      <c r="C18" t="s">
        <v>2742</v>
      </c>
      <c r="D18" t="s">
        <v>2713</v>
      </c>
    </row>
    <row r="19" spans="1:4">
      <c r="A19" t="s">
        <v>2760</v>
      </c>
      <c r="B19" t="s">
        <v>2771</v>
      </c>
      <c r="C19" t="s">
        <v>2742</v>
      </c>
      <c r="D19" t="s">
        <v>2713</v>
      </c>
    </row>
    <row r="20" spans="1:4">
      <c r="A20" t="s">
        <v>2761</v>
      </c>
      <c r="B20" t="s">
        <v>2771</v>
      </c>
      <c r="C20" t="s">
        <v>2742</v>
      </c>
      <c r="D20" t="s">
        <v>2713</v>
      </c>
    </row>
    <row r="21" spans="1:4">
      <c r="A21" t="s">
        <v>2762</v>
      </c>
      <c r="B21" t="s">
        <v>2771</v>
      </c>
      <c r="C21" t="s">
        <v>2742</v>
      </c>
      <c r="D21" t="s">
        <v>2713</v>
      </c>
    </row>
    <row r="22" spans="1:4">
      <c r="A22" t="s">
        <v>2763</v>
      </c>
      <c r="B22" t="s">
        <v>2771</v>
      </c>
      <c r="C22" t="s">
        <v>2742</v>
      </c>
      <c r="D22" t="s">
        <v>2713</v>
      </c>
    </row>
    <row r="23" spans="1:4">
      <c r="A23" t="s">
        <v>2764</v>
      </c>
      <c r="B23" t="s">
        <v>2771</v>
      </c>
      <c r="C23" t="s">
        <v>2742</v>
      </c>
      <c r="D23" t="s">
        <v>2713</v>
      </c>
    </row>
    <row r="24" spans="1:4">
      <c r="A24" t="s">
        <v>2765</v>
      </c>
      <c r="B24" t="s">
        <v>2771</v>
      </c>
      <c r="C24" t="s">
        <v>2742</v>
      </c>
      <c r="D24" t="s">
        <v>2713</v>
      </c>
    </row>
    <row r="25" spans="1:4">
      <c r="A25" t="s">
        <v>2766</v>
      </c>
      <c r="B25" t="s">
        <v>2771</v>
      </c>
      <c r="C25" t="s">
        <v>2742</v>
      </c>
      <c r="D25" t="s">
        <v>2713</v>
      </c>
    </row>
    <row r="26" spans="1:4">
      <c r="A26" t="s">
        <v>2767</v>
      </c>
      <c r="B26" t="s">
        <v>2771</v>
      </c>
      <c r="C26" t="s">
        <v>2742</v>
      </c>
      <c r="D26" t="s">
        <v>2713</v>
      </c>
    </row>
    <row r="27" spans="1:4">
      <c r="A27" t="s">
        <v>2768</v>
      </c>
      <c r="B27" t="s">
        <v>2771</v>
      </c>
      <c r="C27" t="s">
        <v>2742</v>
      </c>
      <c r="D27" t="s">
        <v>2713</v>
      </c>
    </row>
    <row r="28" spans="1:4">
      <c r="A28" t="s">
        <v>2769</v>
      </c>
      <c r="B28" t="s">
        <v>2771</v>
      </c>
      <c r="C28" t="s">
        <v>2742</v>
      </c>
      <c r="D28" t="s">
        <v>2713</v>
      </c>
    </row>
    <row r="29" spans="1:4">
      <c r="A29" t="s">
        <v>2770</v>
      </c>
      <c r="B29" t="s">
        <v>2771</v>
      </c>
      <c r="C29" t="s">
        <v>2742</v>
      </c>
      <c r="D29" t="s">
        <v>2713</v>
      </c>
    </row>
    <row r="30" spans="1:4">
      <c r="A30" t="s">
        <v>2622</v>
      </c>
      <c r="B30" t="s">
        <v>2771</v>
      </c>
      <c r="C30" t="s">
        <v>2742</v>
      </c>
      <c r="D30" t="s">
        <v>2713</v>
      </c>
    </row>
    <row r="31" spans="1:4">
      <c r="A31" t="s">
        <v>2623</v>
      </c>
      <c r="B31" t="s">
        <v>2771</v>
      </c>
      <c r="C31" t="s">
        <v>2742</v>
      </c>
      <c r="D31" t="s">
        <v>2713</v>
      </c>
    </row>
    <row r="32" spans="1:4">
      <c r="A32" t="s">
        <v>2624</v>
      </c>
      <c r="B32" t="s">
        <v>2771</v>
      </c>
      <c r="C32" t="s">
        <v>2742</v>
      </c>
      <c r="D32" t="s">
        <v>2713</v>
      </c>
    </row>
    <row r="33" spans="1:4">
      <c r="A33" t="s">
        <v>2585</v>
      </c>
      <c r="B33" t="s">
        <v>2771</v>
      </c>
      <c r="C33" t="s">
        <v>2742</v>
      </c>
      <c r="D33" t="s">
        <v>2713</v>
      </c>
    </row>
    <row r="34" spans="1:4">
      <c r="A34" t="s">
        <v>2586</v>
      </c>
      <c r="B34" t="s">
        <v>2771</v>
      </c>
      <c r="C34" t="s">
        <v>2742</v>
      </c>
      <c r="D34" t="s">
        <v>2713</v>
      </c>
    </row>
    <row r="35" spans="1:4">
      <c r="A35" t="s">
        <v>2587</v>
      </c>
      <c r="B35" t="s">
        <v>2771</v>
      </c>
      <c r="C35" t="s">
        <v>2742</v>
      </c>
      <c r="D35" t="s">
        <v>2713</v>
      </c>
    </row>
    <row r="36" spans="1:4">
      <c r="A36" t="s">
        <v>2588</v>
      </c>
      <c r="B36" t="s">
        <v>2771</v>
      </c>
      <c r="C36" t="s">
        <v>2742</v>
      </c>
      <c r="D36" t="s">
        <v>2713</v>
      </c>
    </row>
    <row r="37" spans="1:4">
      <c r="A37" t="s">
        <v>2589</v>
      </c>
      <c r="B37" t="s">
        <v>2771</v>
      </c>
      <c r="C37" t="s">
        <v>2742</v>
      </c>
      <c r="D37" t="s">
        <v>2713</v>
      </c>
    </row>
    <row r="38" spans="1:4">
      <c r="A38" t="s">
        <v>2590</v>
      </c>
      <c r="B38" t="s">
        <v>2771</v>
      </c>
      <c r="C38" t="s">
        <v>2742</v>
      </c>
      <c r="D38" t="s">
        <v>2713</v>
      </c>
    </row>
    <row r="39" spans="1:4">
      <c r="A39" t="s">
        <v>2591</v>
      </c>
      <c r="B39" t="s">
        <v>2771</v>
      </c>
      <c r="C39" t="s">
        <v>2742</v>
      </c>
      <c r="D39" t="s">
        <v>2713</v>
      </c>
    </row>
    <row r="40" spans="1:4">
      <c r="A40" t="s">
        <v>2592</v>
      </c>
      <c r="B40" t="s">
        <v>2771</v>
      </c>
      <c r="C40" t="s">
        <v>2742</v>
      </c>
      <c r="D40" t="s">
        <v>2713</v>
      </c>
    </row>
    <row r="41" spans="1:4">
      <c r="A41" t="s">
        <v>2593</v>
      </c>
      <c r="B41" t="s">
        <v>2771</v>
      </c>
      <c r="C41" t="s">
        <v>2742</v>
      </c>
      <c r="D41" t="s">
        <v>2713</v>
      </c>
    </row>
    <row r="42" spans="1:4">
      <c r="A42" t="s">
        <v>2594</v>
      </c>
      <c r="B42" t="s">
        <v>2771</v>
      </c>
      <c r="C42" t="s">
        <v>2742</v>
      </c>
      <c r="D42" t="s">
        <v>2713</v>
      </c>
    </row>
    <row r="43" spans="1:4">
      <c r="A43" t="s">
        <v>2600</v>
      </c>
      <c r="B43" t="s">
        <v>2771</v>
      </c>
      <c r="C43" t="s">
        <v>2742</v>
      </c>
      <c r="D43" t="s">
        <v>2713</v>
      </c>
    </row>
    <row r="44" spans="1:4">
      <c r="A44" t="s">
        <v>2601</v>
      </c>
      <c r="B44" t="s">
        <v>2771</v>
      </c>
      <c r="C44" t="s">
        <v>2742</v>
      </c>
      <c r="D44" t="s">
        <v>2713</v>
      </c>
    </row>
    <row r="45" spans="1:4">
      <c r="A45" t="s">
        <v>2602</v>
      </c>
      <c r="B45" t="s">
        <v>2771</v>
      </c>
      <c r="C45" t="s">
        <v>2742</v>
      </c>
      <c r="D45" t="s">
        <v>2713</v>
      </c>
    </row>
    <row r="46" spans="1:4">
      <c r="A46" t="s">
        <v>2603</v>
      </c>
      <c r="B46" t="s">
        <v>2771</v>
      </c>
      <c r="C46" t="s">
        <v>2742</v>
      </c>
      <c r="D46" t="s">
        <v>2713</v>
      </c>
    </row>
    <row r="47" spans="1:4">
      <c r="A47" t="s">
        <v>2604</v>
      </c>
      <c r="B47" t="s">
        <v>2771</v>
      </c>
      <c r="C47" t="s">
        <v>2742</v>
      </c>
      <c r="D47" t="s">
        <v>2713</v>
      </c>
    </row>
    <row r="48" spans="1:4">
      <c r="A48" t="s">
        <v>2605</v>
      </c>
      <c r="B48" t="s">
        <v>2771</v>
      </c>
      <c r="C48" t="s">
        <v>2742</v>
      </c>
      <c r="D48" t="s">
        <v>2713</v>
      </c>
    </row>
    <row r="49" spans="1:4">
      <c r="A49" t="s">
        <v>2606</v>
      </c>
      <c r="B49" t="s">
        <v>2771</v>
      </c>
      <c r="C49" t="s">
        <v>2742</v>
      </c>
      <c r="D49" t="s">
        <v>2713</v>
      </c>
    </row>
    <row r="50" spans="1:4">
      <c r="A50" t="s">
        <v>2607</v>
      </c>
      <c r="B50" t="s">
        <v>2771</v>
      </c>
      <c r="C50" t="s">
        <v>2742</v>
      </c>
      <c r="D50" t="s">
        <v>2713</v>
      </c>
    </row>
    <row r="51" spans="1:4">
      <c r="A51" t="s">
        <v>2608</v>
      </c>
      <c r="B51" t="s">
        <v>2771</v>
      </c>
      <c r="C51" t="s">
        <v>2742</v>
      </c>
      <c r="D51" t="s">
        <v>2713</v>
      </c>
    </row>
    <row r="52" spans="1:4">
      <c r="A52" t="s">
        <v>2609</v>
      </c>
      <c r="B52" t="s">
        <v>2771</v>
      </c>
      <c r="C52" t="s">
        <v>2742</v>
      </c>
      <c r="D52" t="s">
        <v>2713</v>
      </c>
    </row>
    <row r="53" spans="1:4">
      <c r="A53" t="s">
        <v>2610</v>
      </c>
      <c r="B53" t="s">
        <v>2771</v>
      </c>
      <c r="C53" t="s">
        <v>2742</v>
      </c>
      <c r="D53" t="s">
        <v>2713</v>
      </c>
    </row>
    <row r="54" spans="1:4">
      <c r="A54" t="s">
        <v>2611</v>
      </c>
      <c r="B54" t="s">
        <v>2771</v>
      </c>
      <c r="C54" t="s">
        <v>2742</v>
      </c>
      <c r="D54" t="s">
        <v>2713</v>
      </c>
    </row>
    <row r="55" spans="1:4">
      <c r="A55" t="s">
        <v>2612</v>
      </c>
      <c r="B55" t="s">
        <v>2771</v>
      </c>
      <c r="C55" t="s">
        <v>2742</v>
      </c>
      <c r="D55" t="s">
        <v>2713</v>
      </c>
    </row>
    <row r="56" spans="1:4">
      <c r="A56" t="s">
        <v>2613</v>
      </c>
      <c r="B56" t="s">
        <v>2771</v>
      </c>
      <c r="C56" t="s">
        <v>2742</v>
      </c>
      <c r="D56" t="s">
        <v>2713</v>
      </c>
    </row>
    <row r="57" spans="1:4">
      <c r="A57" t="s">
        <v>2614</v>
      </c>
      <c r="B57" t="s">
        <v>2771</v>
      </c>
      <c r="C57" t="s">
        <v>2742</v>
      </c>
      <c r="D57" t="s">
        <v>2713</v>
      </c>
    </row>
    <row r="58" spans="1:4">
      <c r="A58" t="s">
        <v>2615</v>
      </c>
      <c r="B58" t="s">
        <v>2771</v>
      </c>
      <c r="C58" t="s">
        <v>2742</v>
      </c>
      <c r="D58" t="s">
        <v>2713</v>
      </c>
    </row>
    <row r="59" spans="1:4">
      <c r="A59" t="s">
        <v>2616</v>
      </c>
      <c r="B59" t="s">
        <v>2771</v>
      </c>
      <c r="C59" t="s">
        <v>2742</v>
      </c>
      <c r="D59" t="s">
        <v>2713</v>
      </c>
    </row>
    <row r="60" spans="1:4">
      <c r="A60" t="s">
        <v>2617</v>
      </c>
      <c r="B60" t="s">
        <v>2771</v>
      </c>
      <c r="C60" t="s">
        <v>2742</v>
      </c>
      <c r="D60" t="s">
        <v>2713</v>
      </c>
    </row>
    <row r="61" spans="1:4">
      <c r="A61" t="s">
        <v>2625</v>
      </c>
      <c r="B61" t="s">
        <v>2771</v>
      </c>
      <c r="C61" t="s">
        <v>2742</v>
      </c>
      <c r="D61" t="s">
        <v>2713</v>
      </c>
    </row>
    <row r="62" spans="1:4">
      <c r="A62" t="s">
        <v>2626</v>
      </c>
      <c r="B62" t="s">
        <v>2771</v>
      </c>
      <c r="C62" t="s">
        <v>2742</v>
      </c>
      <c r="D62" t="s">
        <v>2713</v>
      </c>
    </row>
    <row r="63" spans="1:4">
      <c r="A63" t="s">
        <v>2627</v>
      </c>
      <c r="B63" t="s">
        <v>2771</v>
      </c>
      <c r="C63" t="s">
        <v>2742</v>
      </c>
      <c r="D63" t="s">
        <v>2713</v>
      </c>
    </row>
    <row r="64" spans="1:4">
      <c r="A64" t="s">
        <v>2628</v>
      </c>
      <c r="B64" t="s">
        <v>2771</v>
      </c>
      <c r="C64" t="s">
        <v>2742</v>
      </c>
      <c r="D64" t="s">
        <v>2713</v>
      </c>
    </row>
    <row r="65" spans="1:4">
      <c r="A65" t="s">
        <v>2629</v>
      </c>
      <c r="B65" t="s">
        <v>2771</v>
      </c>
      <c r="C65" t="s">
        <v>2742</v>
      </c>
      <c r="D65" t="s">
        <v>2713</v>
      </c>
    </row>
    <row r="66" spans="1:4">
      <c r="A66" t="s">
        <v>2630</v>
      </c>
      <c r="B66" t="s">
        <v>2771</v>
      </c>
      <c r="C66" t="s">
        <v>2742</v>
      </c>
      <c r="D66" t="s">
        <v>2713</v>
      </c>
    </row>
    <row r="67" spans="1:4">
      <c r="A67" t="s">
        <v>2715</v>
      </c>
      <c r="B67" t="s">
        <v>2771</v>
      </c>
      <c r="C67" t="s">
        <v>2742</v>
      </c>
      <c r="D67" t="s">
        <v>2713</v>
      </c>
    </row>
    <row r="68" spans="1:4">
      <c r="A68" t="s">
        <v>2716</v>
      </c>
      <c r="B68" t="s">
        <v>2771</v>
      </c>
      <c r="C68" t="s">
        <v>2742</v>
      </c>
      <c r="D68" t="s">
        <v>2713</v>
      </c>
    </row>
    <row r="69" spans="1:4">
      <c r="A69" t="s">
        <v>2717</v>
      </c>
      <c r="B69" t="s">
        <v>2771</v>
      </c>
      <c r="C69" t="s">
        <v>2742</v>
      </c>
      <c r="D69" t="s">
        <v>2713</v>
      </c>
    </row>
    <row r="70" spans="1:4">
      <c r="A70" t="s">
        <v>2718</v>
      </c>
      <c r="B70" t="s">
        <v>2771</v>
      </c>
      <c r="C70" t="s">
        <v>2742</v>
      </c>
      <c r="D70" t="s">
        <v>2713</v>
      </c>
    </row>
    <row r="71" spans="1:4">
      <c r="A71" t="s">
        <v>2719</v>
      </c>
      <c r="B71" t="s">
        <v>2771</v>
      </c>
      <c r="C71" t="s">
        <v>2742</v>
      </c>
      <c r="D71" t="s">
        <v>2713</v>
      </c>
    </row>
    <row r="72" spans="1:4">
      <c r="A72" t="s">
        <v>2720</v>
      </c>
      <c r="B72" t="s">
        <v>2771</v>
      </c>
      <c r="C72" t="s">
        <v>2742</v>
      </c>
      <c r="D72" t="s">
        <v>2713</v>
      </c>
    </row>
    <row r="73" spans="1:4">
      <c r="A73" t="s">
        <v>2721</v>
      </c>
      <c r="B73" t="s">
        <v>2771</v>
      </c>
      <c r="C73" t="s">
        <v>2742</v>
      </c>
      <c r="D73" t="s">
        <v>2713</v>
      </c>
    </row>
    <row r="74" spans="1:4">
      <c r="A74" t="s">
        <v>2722</v>
      </c>
      <c r="B74" t="s">
        <v>2771</v>
      </c>
      <c r="C74" t="s">
        <v>2742</v>
      </c>
      <c r="D74" t="s">
        <v>2713</v>
      </c>
    </row>
    <row r="75" spans="1:4">
      <c r="A75" t="s">
        <v>2723</v>
      </c>
      <c r="B75" t="s">
        <v>2771</v>
      </c>
      <c r="C75" t="s">
        <v>2742</v>
      </c>
      <c r="D75" t="s">
        <v>2713</v>
      </c>
    </row>
    <row r="76" spans="1:4">
      <c r="A76" t="s">
        <v>2724</v>
      </c>
      <c r="B76" t="s">
        <v>2771</v>
      </c>
      <c r="C76" t="s">
        <v>2742</v>
      </c>
      <c r="D76" t="s">
        <v>2713</v>
      </c>
    </row>
    <row r="77" spans="1:4">
      <c r="A77" t="s">
        <v>2725</v>
      </c>
      <c r="B77" t="s">
        <v>2771</v>
      </c>
      <c r="C77" t="s">
        <v>2742</v>
      </c>
      <c r="D77" t="s">
        <v>2713</v>
      </c>
    </row>
    <row r="78" spans="1:4">
      <c r="A78" t="s">
        <v>2726</v>
      </c>
      <c r="B78" t="s">
        <v>2771</v>
      </c>
      <c r="C78" t="s">
        <v>2742</v>
      </c>
      <c r="D78" t="s">
        <v>2713</v>
      </c>
    </row>
    <row r="79" spans="1:4">
      <c r="A79" t="s">
        <v>2727</v>
      </c>
      <c r="B79" t="s">
        <v>2771</v>
      </c>
      <c r="C79" t="s">
        <v>2742</v>
      </c>
      <c r="D79" t="s">
        <v>2713</v>
      </c>
    </row>
    <row r="80" spans="1:4">
      <c r="A80" t="s">
        <v>2728</v>
      </c>
      <c r="B80" t="s">
        <v>2771</v>
      </c>
      <c r="C80" t="s">
        <v>2742</v>
      </c>
      <c r="D80" t="s">
        <v>2713</v>
      </c>
    </row>
    <row r="81" spans="1:4">
      <c r="A81" t="s">
        <v>2729</v>
      </c>
      <c r="B81" t="s">
        <v>2771</v>
      </c>
      <c r="C81" t="s">
        <v>2742</v>
      </c>
      <c r="D81" t="s">
        <v>2713</v>
      </c>
    </row>
    <row r="82" spans="1:4">
      <c r="A82" t="s">
        <v>2730</v>
      </c>
      <c r="B82" t="s">
        <v>2771</v>
      </c>
      <c r="C82" t="s">
        <v>2742</v>
      </c>
      <c r="D82" t="s">
        <v>2713</v>
      </c>
    </row>
    <row r="83" spans="1:4">
      <c r="A83" t="s">
        <v>2731</v>
      </c>
      <c r="B83" t="s">
        <v>2771</v>
      </c>
      <c r="C83" t="s">
        <v>2742</v>
      </c>
      <c r="D83" t="s">
        <v>2713</v>
      </c>
    </row>
    <row r="84" spans="1:4">
      <c r="A84" t="s">
        <v>2732</v>
      </c>
      <c r="B84" t="s">
        <v>2771</v>
      </c>
      <c r="C84" t="s">
        <v>2742</v>
      </c>
      <c r="D84" t="s">
        <v>2713</v>
      </c>
    </row>
    <row r="85" spans="1:4">
      <c r="A85" t="s">
        <v>2733</v>
      </c>
      <c r="B85" t="s">
        <v>2771</v>
      </c>
      <c r="C85" t="s">
        <v>2742</v>
      </c>
      <c r="D85" t="s">
        <v>2713</v>
      </c>
    </row>
    <row r="86" spans="1:4">
      <c r="A86" t="s">
        <v>2734</v>
      </c>
      <c r="B86" t="s">
        <v>2771</v>
      </c>
      <c r="C86" t="s">
        <v>2742</v>
      </c>
      <c r="D86" t="s">
        <v>2713</v>
      </c>
    </row>
    <row r="87" spans="1:4">
      <c r="A87" t="s">
        <v>2735</v>
      </c>
      <c r="B87" t="s">
        <v>2771</v>
      </c>
      <c r="C87" t="s">
        <v>2742</v>
      </c>
      <c r="D87" t="s">
        <v>2713</v>
      </c>
    </row>
    <row r="88" spans="1:4">
      <c r="A88" t="s">
        <v>2736</v>
      </c>
      <c r="B88" t="s">
        <v>2771</v>
      </c>
      <c r="C88" t="s">
        <v>2742</v>
      </c>
      <c r="D88" t="s">
        <v>2713</v>
      </c>
    </row>
    <row r="89" spans="1:4">
      <c r="A89" t="s">
        <v>2737</v>
      </c>
      <c r="B89" t="s">
        <v>2771</v>
      </c>
      <c r="C89" t="s">
        <v>2742</v>
      </c>
      <c r="D89" t="s">
        <v>2713</v>
      </c>
    </row>
    <row r="90" spans="1:4">
      <c r="A90" t="s">
        <v>2738</v>
      </c>
      <c r="B90" t="s">
        <v>2771</v>
      </c>
      <c r="C90" t="s">
        <v>2742</v>
      </c>
      <c r="D90" t="s">
        <v>2713</v>
      </c>
    </row>
    <row r="91" spans="1:4">
      <c r="A91" t="s">
        <v>2739</v>
      </c>
      <c r="B91" t="s">
        <v>2771</v>
      </c>
      <c r="C91" t="s">
        <v>2742</v>
      </c>
      <c r="D91" t="s">
        <v>2713</v>
      </c>
    </row>
    <row r="92" spans="1:4">
      <c r="A92" t="s">
        <v>2740</v>
      </c>
      <c r="B92" t="s">
        <v>2771</v>
      </c>
      <c r="C92" t="s">
        <v>2742</v>
      </c>
      <c r="D92" t="s">
        <v>2713</v>
      </c>
    </row>
    <row r="93" spans="1:4">
      <c r="A93" t="s">
        <v>2741</v>
      </c>
      <c r="B93" t="s">
        <v>2771</v>
      </c>
      <c r="C93" t="s">
        <v>2742</v>
      </c>
      <c r="D93" t="s">
        <v>2713</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J21"/>
  <sheetViews>
    <sheetView workbookViewId="0">
      <selection activeCell="I10" sqref="I10"/>
    </sheetView>
  </sheetViews>
  <sheetFormatPr baseColWidth="12" defaultColWidth="13" defaultRowHeight="17"/>
  <cols>
    <col min="1" max="1" width="17.5" bestFit="1" customWidth="1"/>
    <col min="2" max="2" width="10.375" bestFit="1" customWidth="1"/>
    <col min="3" max="3" width="12.375" bestFit="1" customWidth="1"/>
    <col min="4" max="4" width="13.5" bestFit="1" customWidth="1"/>
    <col min="5" max="5" width="11.625" bestFit="1" customWidth="1"/>
    <col min="6" max="6" width="15" bestFit="1" customWidth="1"/>
    <col min="7" max="7" width="11.625" bestFit="1" customWidth="1"/>
    <col min="8" max="8" width="16.5" customWidth="1"/>
    <col min="9" max="9" width="11.625" style="14" bestFit="1" customWidth="1"/>
    <col min="10" max="10" width="14.75" customWidth="1"/>
  </cols>
  <sheetData>
    <row r="1" spans="1:10" s="2" customFormat="1" ht="34">
      <c r="A1" s="2" t="s">
        <v>724</v>
      </c>
      <c r="B1" s="2" t="s">
        <v>99</v>
      </c>
      <c r="C1" s="2" t="s">
        <v>983</v>
      </c>
      <c r="D1" s="2" t="s">
        <v>402</v>
      </c>
      <c r="E1" s="2" t="s">
        <v>401</v>
      </c>
      <c r="F1" s="2" t="s">
        <v>400</v>
      </c>
      <c r="G1" s="2" t="s">
        <v>399</v>
      </c>
      <c r="H1" s="2" t="s">
        <v>398</v>
      </c>
      <c r="I1" s="13" t="s">
        <v>531</v>
      </c>
      <c r="J1" t="s">
        <v>530</v>
      </c>
    </row>
    <row r="2" spans="1:10">
      <c r="A2" t="s">
        <v>219</v>
      </c>
      <c r="B2" t="s">
        <v>654</v>
      </c>
      <c r="C2" t="s">
        <v>653</v>
      </c>
      <c r="D2">
        <v>50</v>
      </c>
      <c r="E2" t="s">
        <v>588</v>
      </c>
      <c r="F2" t="s">
        <v>641</v>
      </c>
      <c r="G2">
        <v>6</v>
      </c>
      <c r="H2" t="s">
        <v>586</v>
      </c>
      <c r="I2" s="14">
        <v>33.700000000000003</v>
      </c>
      <c r="J2" t="s">
        <v>134</v>
      </c>
    </row>
    <row r="3" spans="1:10">
      <c r="A3" t="s">
        <v>221</v>
      </c>
      <c r="B3" t="s">
        <v>395</v>
      </c>
      <c r="C3" t="str">
        <f>C2</f>
        <v>454CAGE_step1</v>
      </c>
      <c r="D3">
        <v>50</v>
      </c>
      <c r="E3" t="s">
        <v>588</v>
      </c>
      <c r="F3" t="s">
        <v>640</v>
      </c>
      <c r="G3">
        <v>7</v>
      </c>
      <c r="H3" t="s">
        <v>586</v>
      </c>
      <c r="I3" s="14">
        <v>39.200000000000003</v>
      </c>
      <c r="J3" t="str">
        <f>J2</f>
        <v>RIKEN1_PMA.CAGE</v>
      </c>
    </row>
    <row r="4" spans="1:10">
      <c r="A4" t="s">
        <v>223</v>
      </c>
      <c r="B4" t="s">
        <v>510</v>
      </c>
      <c r="C4" t="str">
        <f>C3</f>
        <v>454CAGE_step1</v>
      </c>
      <c r="D4">
        <v>50</v>
      </c>
      <c r="E4" t="s">
        <v>588</v>
      </c>
      <c r="F4" t="s">
        <v>467</v>
      </c>
      <c r="G4">
        <v>8</v>
      </c>
      <c r="H4" t="s">
        <v>586</v>
      </c>
      <c r="I4" s="14">
        <v>19.399999999999999</v>
      </c>
      <c r="J4" t="str">
        <f>J3</f>
        <v>RIKEN1_PMA.CAGE</v>
      </c>
    </row>
    <row r="5" spans="1:10">
      <c r="A5" t="s">
        <v>258</v>
      </c>
      <c r="B5" t="s">
        <v>544</v>
      </c>
      <c r="C5" t="str">
        <f>C4</f>
        <v>454CAGE_step1</v>
      </c>
      <c r="D5">
        <v>50</v>
      </c>
      <c r="E5" t="s">
        <v>588</v>
      </c>
      <c r="F5" t="s">
        <v>630</v>
      </c>
      <c r="G5">
        <v>9</v>
      </c>
      <c r="H5" t="s">
        <v>586</v>
      </c>
      <c r="I5" s="14">
        <v>36.700000000000003</v>
      </c>
      <c r="J5" t="str">
        <f>J4</f>
        <v>RIKEN1_PMA.CAGE</v>
      </c>
    </row>
    <row r="6" spans="1:10">
      <c r="A6" t="s">
        <v>441</v>
      </c>
      <c r="B6" t="s">
        <v>543</v>
      </c>
      <c r="C6" t="str">
        <f>C5</f>
        <v>454CAGE_step1</v>
      </c>
      <c r="D6">
        <v>50</v>
      </c>
      <c r="E6" t="s">
        <v>588</v>
      </c>
      <c r="F6" t="s">
        <v>629</v>
      </c>
      <c r="G6">
        <v>10</v>
      </c>
      <c r="H6" t="s">
        <v>586</v>
      </c>
      <c r="I6" s="14">
        <v>32.700000000000003</v>
      </c>
      <c r="J6" t="str">
        <f>J5</f>
        <v>RIKEN1_PMA.CAGE</v>
      </c>
    </row>
    <row r="7" spans="1:10">
      <c r="A7" t="s">
        <v>429</v>
      </c>
      <c r="B7" t="s">
        <v>542</v>
      </c>
      <c r="C7" t="str">
        <f>C6</f>
        <v>454CAGE_step1</v>
      </c>
      <c r="D7">
        <v>50</v>
      </c>
      <c r="E7" t="s">
        <v>588</v>
      </c>
      <c r="F7" t="s">
        <v>587</v>
      </c>
      <c r="G7">
        <v>11</v>
      </c>
      <c r="H7" t="s">
        <v>586</v>
      </c>
      <c r="I7" s="14">
        <v>41</v>
      </c>
      <c r="J7" t="str">
        <f>J6</f>
        <v>RIKEN1_PMA.CAGE</v>
      </c>
    </row>
    <row r="9" spans="1:10">
      <c r="A9" t="s">
        <v>431</v>
      </c>
      <c r="B9" t="s">
        <v>801</v>
      </c>
      <c r="C9" t="str">
        <f t="shared" ref="C9:C14" si="0">C2</f>
        <v>454CAGE_step1</v>
      </c>
      <c r="D9">
        <v>50</v>
      </c>
      <c r="E9" t="s">
        <v>588</v>
      </c>
      <c r="F9" t="s">
        <v>641</v>
      </c>
      <c r="G9">
        <v>6</v>
      </c>
      <c r="H9" t="s">
        <v>586</v>
      </c>
      <c r="I9" s="14">
        <v>31.9</v>
      </c>
      <c r="J9" t="s">
        <v>249</v>
      </c>
    </row>
    <row r="10" spans="1:10">
      <c r="A10" t="s">
        <v>433</v>
      </c>
      <c r="B10" t="s">
        <v>802</v>
      </c>
      <c r="C10" t="str">
        <f t="shared" si="0"/>
        <v>454CAGE_step1</v>
      </c>
      <c r="D10">
        <v>50</v>
      </c>
      <c r="E10" t="s">
        <v>588</v>
      </c>
      <c r="F10" t="s">
        <v>640</v>
      </c>
      <c r="G10">
        <v>7</v>
      </c>
      <c r="H10" t="s">
        <v>586</v>
      </c>
      <c r="I10" s="14">
        <v>33.1</v>
      </c>
      <c r="J10" t="str">
        <f>J9</f>
        <v>RIKEN3_PMA.CAGE</v>
      </c>
    </row>
    <row r="11" spans="1:10">
      <c r="A11" t="s">
        <v>195</v>
      </c>
      <c r="B11" t="s">
        <v>468</v>
      </c>
      <c r="C11" t="str">
        <f t="shared" si="0"/>
        <v>454CAGE_step1</v>
      </c>
      <c r="D11">
        <v>50</v>
      </c>
      <c r="E11" t="s">
        <v>588</v>
      </c>
      <c r="F11" t="s">
        <v>467</v>
      </c>
      <c r="G11">
        <v>8</v>
      </c>
      <c r="H11" t="s">
        <v>586</v>
      </c>
      <c r="I11" s="14">
        <v>49</v>
      </c>
      <c r="J11" t="str">
        <f>J10</f>
        <v>RIKEN3_PMA.CAGE</v>
      </c>
    </row>
    <row r="12" spans="1:10">
      <c r="A12" t="s">
        <v>436</v>
      </c>
      <c r="B12" t="s">
        <v>466</v>
      </c>
      <c r="C12" t="str">
        <f t="shared" si="0"/>
        <v>454CAGE_step1</v>
      </c>
      <c r="D12">
        <v>50</v>
      </c>
      <c r="E12" t="s">
        <v>588</v>
      </c>
      <c r="F12" t="s">
        <v>630</v>
      </c>
      <c r="G12">
        <v>9</v>
      </c>
      <c r="H12" t="s">
        <v>586</v>
      </c>
      <c r="I12" s="14">
        <v>23.6</v>
      </c>
      <c r="J12" t="str">
        <f>J11</f>
        <v>RIKEN3_PMA.CAGE</v>
      </c>
    </row>
    <row r="13" spans="1:10">
      <c r="A13" t="s">
        <v>438</v>
      </c>
      <c r="B13" t="s">
        <v>803</v>
      </c>
      <c r="C13" t="str">
        <f t="shared" si="0"/>
        <v>454CAGE_step1</v>
      </c>
      <c r="D13">
        <v>50</v>
      </c>
      <c r="E13" t="s">
        <v>588</v>
      </c>
      <c r="F13" t="s">
        <v>629</v>
      </c>
      <c r="G13">
        <v>10</v>
      </c>
      <c r="H13" t="s">
        <v>586</v>
      </c>
      <c r="I13" s="14">
        <v>32.6</v>
      </c>
      <c r="J13" t="str">
        <f>J12</f>
        <v>RIKEN3_PMA.CAGE</v>
      </c>
    </row>
    <row r="14" spans="1:10">
      <c r="A14" t="s">
        <v>440</v>
      </c>
      <c r="B14" t="s">
        <v>589</v>
      </c>
      <c r="C14" t="str">
        <f t="shared" si="0"/>
        <v>454CAGE_step1</v>
      </c>
      <c r="D14">
        <v>50</v>
      </c>
      <c r="E14" t="s">
        <v>588</v>
      </c>
      <c r="F14" t="s">
        <v>587</v>
      </c>
      <c r="G14">
        <v>11</v>
      </c>
      <c r="H14" t="s">
        <v>586</v>
      </c>
      <c r="I14" s="14">
        <v>46.6</v>
      </c>
      <c r="J14" t="str">
        <f>J13</f>
        <v>RIKEN3_PMA.CAGE</v>
      </c>
    </row>
    <row r="16" spans="1:10">
      <c r="A16" t="s">
        <v>203</v>
      </c>
      <c r="B16" t="s">
        <v>684</v>
      </c>
      <c r="C16" t="str">
        <f t="shared" ref="C16:C21" si="1">C2</f>
        <v>454CAGE_step1</v>
      </c>
      <c r="D16">
        <v>50</v>
      </c>
      <c r="E16" t="s">
        <v>574</v>
      </c>
      <c r="F16" t="s">
        <v>585</v>
      </c>
      <c r="G16">
        <v>6</v>
      </c>
      <c r="H16" t="s">
        <v>507</v>
      </c>
      <c r="I16" s="14">
        <v>11.96</v>
      </c>
      <c r="J16" t="s">
        <v>248</v>
      </c>
    </row>
    <row r="17" spans="1:10">
      <c r="A17" t="s">
        <v>205</v>
      </c>
      <c r="B17" t="s">
        <v>584</v>
      </c>
      <c r="C17" t="str">
        <f t="shared" si="1"/>
        <v>454CAGE_step1</v>
      </c>
      <c r="D17">
        <v>50</v>
      </c>
      <c r="E17" t="s">
        <v>574</v>
      </c>
      <c r="F17" t="s">
        <v>583</v>
      </c>
      <c r="G17">
        <v>7</v>
      </c>
      <c r="H17" t="s">
        <v>507</v>
      </c>
      <c r="I17" s="14">
        <v>15.93</v>
      </c>
      <c r="J17" t="str">
        <f>J16</f>
        <v>RIKEN6_PMA.CAGE</v>
      </c>
    </row>
    <row r="18" spans="1:10">
      <c r="A18" t="s">
        <v>259</v>
      </c>
      <c r="B18" t="s">
        <v>582</v>
      </c>
      <c r="C18" t="str">
        <f t="shared" si="1"/>
        <v>454CAGE_step1</v>
      </c>
      <c r="D18">
        <v>50</v>
      </c>
      <c r="E18" t="s">
        <v>574</v>
      </c>
      <c r="F18" t="s">
        <v>581</v>
      </c>
      <c r="G18">
        <v>8</v>
      </c>
      <c r="H18" t="s">
        <v>507</v>
      </c>
      <c r="I18" s="14">
        <v>49</v>
      </c>
      <c r="J18" t="str">
        <f>J17</f>
        <v>RIKEN6_PMA.CAGE</v>
      </c>
    </row>
    <row r="19" spans="1:10">
      <c r="A19" t="s">
        <v>370</v>
      </c>
      <c r="B19" t="s">
        <v>580</v>
      </c>
      <c r="C19" t="str">
        <f t="shared" si="1"/>
        <v>454CAGE_step1</v>
      </c>
      <c r="D19">
        <v>50</v>
      </c>
      <c r="E19" t="s">
        <v>574</v>
      </c>
      <c r="F19" t="s">
        <v>579</v>
      </c>
      <c r="G19">
        <v>9</v>
      </c>
      <c r="H19" t="s">
        <v>507</v>
      </c>
      <c r="I19" s="14">
        <v>21.32</v>
      </c>
      <c r="J19" t="str">
        <f>J18</f>
        <v>RIKEN6_PMA.CAGE</v>
      </c>
    </row>
    <row r="20" spans="1:10">
      <c r="A20" t="s">
        <v>372</v>
      </c>
      <c r="B20" t="s">
        <v>526</v>
      </c>
      <c r="C20" t="str">
        <f t="shared" si="1"/>
        <v>454CAGE_step1</v>
      </c>
      <c r="D20">
        <v>50</v>
      </c>
      <c r="E20" t="s">
        <v>574</v>
      </c>
      <c r="F20" t="s">
        <v>604</v>
      </c>
      <c r="G20">
        <v>10</v>
      </c>
      <c r="H20" t="s">
        <v>507</v>
      </c>
      <c r="I20" s="14">
        <v>17.98</v>
      </c>
      <c r="J20" t="str">
        <f>J19</f>
        <v>RIKEN6_PMA.CAGE</v>
      </c>
    </row>
    <row r="21" spans="1:10">
      <c r="A21" t="s">
        <v>247</v>
      </c>
      <c r="B21" t="s">
        <v>603</v>
      </c>
      <c r="C21" t="str">
        <f t="shared" si="1"/>
        <v>454CAGE_step1</v>
      </c>
      <c r="D21">
        <v>50</v>
      </c>
      <c r="E21" t="s">
        <v>574</v>
      </c>
      <c r="F21" t="s">
        <v>573</v>
      </c>
      <c r="G21">
        <v>11</v>
      </c>
      <c r="H21" t="s">
        <v>507</v>
      </c>
      <c r="I21" s="14">
        <v>27.54</v>
      </c>
      <c r="J21" t="str">
        <f>J20</f>
        <v>RIKEN6_PMA.CAGE</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N4"/>
  <sheetViews>
    <sheetView topLeftCell="G1" workbookViewId="0">
      <selection activeCell="N14" sqref="N14"/>
    </sheetView>
  </sheetViews>
  <sheetFormatPr baseColWidth="12" defaultColWidth="13" defaultRowHeight="17"/>
  <cols>
    <col min="1" max="1" width="14.75" bestFit="1" customWidth="1"/>
    <col min="2" max="2" width="12.375" bestFit="1" customWidth="1"/>
    <col min="3" max="4" width="11.625" bestFit="1" customWidth="1"/>
    <col min="5" max="7" width="11.75" customWidth="1"/>
    <col min="9" max="9" width="12.875" bestFit="1" customWidth="1"/>
    <col min="10" max="10" width="9.75" customWidth="1"/>
    <col min="11" max="11" width="17.5" bestFit="1" customWidth="1"/>
    <col min="12" max="12" width="9.125" bestFit="1" customWidth="1"/>
    <col min="13" max="13" width="16.5" bestFit="1" customWidth="1"/>
    <col min="14" max="14" width="53.25" bestFit="1" customWidth="1"/>
  </cols>
  <sheetData>
    <row r="1" spans="1:14" s="2" customFormat="1" ht="51">
      <c r="A1" t="s">
        <v>509</v>
      </c>
      <c r="B1" s="2" t="s">
        <v>541</v>
      </c>
      <c r="C1" s="2" t="s">
        <v>508</v>
      </c>
      <c r="D1" s="2" t="s">
        <v>611</v>
      </c>
      <c r="E1" s="2" t="s">
        <v>610</v>
      </c>
      <c r="F1" s="2" t="s">
        <v>546</v>
      </c>
      <c r="G1" s="2" t="s">
        <v>545</v>
      </c>
      <c r="H1" s="2" t="s">
        <v>532</v>
      </c>
      <c r="I1" s="2" t="s">
        <v>513</v>
      </c>
      <c r="J1" t="s">
        <v>512</v>
      </c>
      <c r="K1" t="s">
        <v>1109</v>
      </c>
      <c r="L1" t="s">
        <v>541</v>
      </c>
      <c r="M1" t="s">
        <v>599</v>
      </c>
      <c r="N1" s="2" t="s">
        <v>518</v>
      </c>
    </row>
    <row r="2" spans="1:14">
      <c r="A2" t="s">
        <v>250</v>
      </c>
      <c r="B2" t="s">
        <v>594</v>
      </c>
      <c r="C2">
        <v>80</v>
      </c>
      <c r="D2">
        <v>20</v>
      </c>
      <c r="E2">
        <v>1.5</v>
      </c>
      <c r="F2">
        <v>100</v>
      </c>
      <c r="G2">
        <v>8</v>
      </c>
      <c r="H2">
        <v>84</v>
      </c>
      <c r="I2">
        <v>1000</v>
      </c>
      <c r="J2" t="s">
        <v>598</v>
      </c>
      <c r="K2" t="s">
        <v>1110</v>
      </c>
      <c r="L2" t="s">
        <v>592</v>
      </c>
      <c r="M2" t="s">
        <v>597</v>
      </c>
      <c r="N2" t="s">
        <v>20</v>
      </c>
    </row>
    <row r="3" spans="1:14">
      <c r="A3" t="s">
        <v>251</v>
      </c>
      <c r="B3" t="s">
        <v>594</v>
      </c>
      <c r="C3">
        <v>40</v>
      </c>
      <c r="D3">
        <v>20</v>
      </c>
      <c r="E3">
        <v>0.6</v>
      </c>
      <c r="F3">
        <v>47</v>
      </c>
      <c r="G3">
        <v>8</v>
      </c>
      <c r="H3">
        <v>11.92</v>
      </c>
      <c r="I3">
        <v>500</v>
      </c>
      <c r="J3" t="s">
        <v>596</v>
      </c>
      <c r="K3" t="s">
        <v>1111</v>
      </c>
      <c r="L3" t="s">
        <v>592</v>
      </c>
      <c r="M3" t="s">
        <v>595</v>
      </c>
      <c r="N3" t="s">
        <v>19</v>
      </c>
    </row>
    <row r="4" spans="1:14">
      <c r="A4" t="s">
        <v>252</v>
      </c>
      <c r="B4" t="s">
        <v>594</v>
      </c>
      <c r="C4">
        <v>100</v>
      </c>
      <c r="D4">
        <v>20</v>
      </c>
      <c r="E4">
        <v>1.5</v>
      </c>
      <c r="F4">
        <v>97</v>
      </c>
      <c r="G4">
        <v>8</v>
      </c>
      <c r="H4">
        <v>24.42</v>
      </c>
      <c r="I4">
        <v>500</v>
      </c>
      <c r="J4" t="s">
        <v>593</v>
      </c>
      <c r="K4" t="s">
        <v>1112</v>
      </c>
      <c r="L4" t="s">
        <v>592</v>
      </c>
      <c r="M4" t="s">
        <v>591</v>
      </c>
      <c r="N4" t="s">
        <v>19</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M19"/>
  <sheetViews>
    <sheetView topLeftCell="J1" workbookViewId="0">
      <selection activeCell="M18" sqref="M18"/>
    </sheetView>
  </sheetViews>
  <sheetFormatPr baseColWidth="12" defaultColWidth="13" defaultRowHeight="17"/>
  <cols>
    <col min="1" max="1" width="20.625" customWidth="1"/>
    <col min="2" max="2" width="16.5" bestFit="1" customWidth="1"/>
    <col min="3" max="3" width="18.25" bestFit="1" customWidth="1"/>
    <col min="4" max="4" width="12.375" bestFit="1" customWidth="1"/>
    <col min="5" max="5" width="50.875" customWidth="1"/>
    <col min="6" max="6" width="22.5" bestFit="1" customWidth="1"/>
    <col min="7" max="7" width="9.125" bestFit="1" customWidth="1"/>
    <col min="8" max="8" width="22.625" bestFit="1" customWidth="1"/>
    <col min="9" max="9" width="12.75" bestFit="1" customWidth="1"/>
    <col min="10" max="10" width="54.25" bestFit="1" customWidth="1"/>
    <col min="11" max="11" width="17.25" bestFit="1" customWidth="1"/>
    <col min="12" max="12" width="15.5" bestFit="1" customWidth="1"/>
    <col min="13" max="13" width="64.75" bestFit="1" customWidth="1"/>
  </cols>
  <sheetData>
    <row r="1" spans="1:13">
      <c r="A1" t="s">
        <v>813</v>
      </c>
      <c r="B1" t="s">
        <v>671</v>
      </c>
      <c r="C1" t="s">
        <v>733</v>
      </c>
      <c r="D1" t="s">
        <v>171</v>
      </c>
      <c r="E1" t="s">
        <v>518</v>
      </c>
      <c r="F1" t="s">
        <v>1500</v>
      </c>
      <c r="G1" t="s">
        <v>149</v>
      </c>
      <c r="H1" t="s">
        <v>368</v>
      </c>
      <c r="I1" t="s">
        <v>148</v>
      </c>
      <c r="J1" t="s">
        <v>518</v>
      </c>
      <c r="K1" t="s">
        <v>146</v>
      </c>
      <c r="L1" t="s">
        <v>147</v>
      </c>
      <c r="M1" t="s">
        <v>518</v>
      </c>
    </row>
    <row r="2" spans="1:13">
      <c r="A2" t="s">
        <v>715</v>
      </c>
      <c r="B2" t="s">
        <v>716</v>
      </c>
      <c r="C2" t="s">
        <v>709</v>
      </c>
      <c r="D2" t="s">
        <v>25</v>
      </c>
      <c r="E2" t="s">
        <v>21</v>
      </c>
      <c r="F2" t="s">
        <v>1014</v>
      </c>
      <c r="G2" t="s">
        <v>132</v>
      </c>
      <c r="H2" t="s">
        <v>494</v>
      </c>
      <c r="I2" t="str">
        <f>SUBSTITUTE(D2,"_tag_counts","_mapping")</f>
        <v>h93_mapping</v>
      </c>
      <c r="J2" t="s">
        <v>24</v>
      </c>
      <c r="K2" t="s">
        <v>133</v>
      </c>
      <c r="L2" t="s">
        <v>286</v>
      </c>
      <c r="M2" t="s">
        <v>23</v>
      </c>
    </row>
    <row r="3" spans="1:13">
      <c r="A3" t="s">
        <v>715</v>
      </c>
      <c r="B3" t="s">
        <v>716</v>
      </c>
      <c r="C3" t="s">
        <v>710</v>
      </c>
      <c r="D3" t="s">
        <v>25</v>
      </c>
      <c r="E3" t="s">
        <v>21</v>
      </c>
      <c r="F3" t="s">
        <v>791</v>
      </c>
      <c r="G3" t="s">
        <v>132</v>
      </c>
      <c r="H3" t="s">
        <v>494</v>
      </c>
      <c r="I3" t="str">
        <f t="shared" ref="I3:I19" si="0">SUBSTITUTE(D3,"_tag_counts","_mapping")</f>
        <v>h93_mapping</v>
      </c>
      <c r="J3" t="s">
        <v>24</v>
      </c>
      <c r="K3" t="s">
        <v>133</v>
      </c>
      <c r="L3" t="s">
        <v>286</v>
      </c>
      <c r="M3" t="s">
        <v>23</v>
      </c>
    </row>
    <row r="4" spans="1:13">
      <c r="A4" t="s">
        <v>715</v>
      </c>
      <c r="B4" t="s">
        <v>716</v>
      </c>
      <c r="C4" t="s">
        <v>711</v>
      </c>
      <c r="D4" t="s">
        <v>25</v>
      </c>
      <c r="E4" t="s">
        <v>21</v>
      </c>
      <c r="F4" t="s">
        <v>774</v>
      </c>
      <c r="G4" t="s">
        <v>132</v>
      </c>
      <c r="H4" t="s">
        <v>494</v>
      </c>
      <c r="I4" t="str">
        <f t="shared" si="0"/>
        <v>h93_mapping</v>
      </c>
      <c r="J4" t="s">
        <v>24</v>
      </c>
      <c r="K4" t="s">
        <v>133</v>
      </c>
      <c r="L4" t="s">
        <v>286</v>
      </c>
      <c r="M4" t="s">
        <v>23</v>
      </c>
    </row>
    <row r="5" spans="1:13">
      <c r="A5" t="s">
        <v>715</v>
      </c>
      <c r="B5" t="s">
        <v>716</v>
      </c>
      <c r="C5" t="s">
        <v>712</v>
      </c>
      <c r="D5" t="s">
        <v>25</v>
      </c>
      <c r="E5" t="s">
        <v>21</v>
      </c>
      <c r="F5" t="s">
        <v>839</v>
      </c>
      <c r="G5" t="s">
        <v>132</v>
      </c>
      <c r="H5" t="s">
        <v>494</v>
      </c>
      <c r="I5" t="str">
        <f t="shared" si="0"/>
        <v>h93_mapping</v>
      </c>
      <c r="J5" t="s">
        <v>24</v>
      </c>
      <c r="K5" t="s">
        <v>133</v>
      </c>
      <c r="L5" t="s">
        <v>286</v>
      </c>
      <c r="M5" t="s">
        <v>23</v>
      </c>
    </row>
    <row r="6" spans="1:13">
      <c r="A6" t="s">
        <v>715</v>
      </c>
      <c r="B6" t="s">
        <v>716</v>
      </c>
      <c r="C6" t="s">
        <v>713</v>
      </c>
      <c r="D6" t="s">
        <v>25</v>
      </c>
      <c r="E6" t="s">
        <v>21</v>
      </c>
      <c r="F6" t="s">
        <v>840</v>
      </c>
      <c r="G6" t="s">
        <v>132</v>
      </c>
      <c r="H6" t="s">
        <v>494</v>
      </c>
      <c r="I6" t="str">
        <f t="shared" si="0"/>
        <v>h93_mapping</v>
      </c>
      <c r="J6" t="s">
        <v>24</v>
      </c>
      <c r="K6" t="s">
        <v>133</v>
      </c>
      <c r="L6" t="s">
        <v>286</v>
      </c>
      <c r="M6" t="s">
        <v>23</v>
      </c>
    </row>
    <row r="7" spans="1:13">
      <c r="A7" t="s">
        <v>715</v>
      </c>
      <c r="B7" t="s">
        <v>716</v>
      </c>
      <c r="C7" t="s">
        <v>714</v>
      </c>
      <c r="D7" t="s">
        <v>25</v>
      </c>
      <c r="E7" t="s">
        <v>21</v>
      </c>
      <c r="F7" t="s">
        <v>984</v>
      </c>
      <c r="G7" t="s">
        <v>132</v>
      </c>
      <c r="H7" t="s">
        <v>494</v>
      </c>
      <c r="I7" t="str">
        <f t="shared" si="0"/>
        <v>h93_mapping</v>
      </c>
      <c r="J7" t="s">
        <v>24</v>
      </c>
      <c r="K7" t="s">
        <v>133</v>
      </c>
      <c r="L7" t="s">
        <v>286</v>
      </c>
      <c r="M7" t="s">
        <v>23</v>
      </c>
    </row>
    <row r="8" spans="1:13">
      <c r="A8" t="s">
        <v>674</v>
      </c>
      <c r="B8" t="s">
        <v>716</v>
      </c>
      <c r="C8" t="s">
        <v>709</v>
      </c>
      <c r="D8" t="s">
        <v>26</v>
      </c>
      <c r="E8" t="s">
        <v>21</v>
      </c>
      <c r="F8" t="s">
        <v>841</v>
      </c>
      <c r="G8" t="s">
        <v>132</v>
      </c>
      <c r="H8" t="s">
        <v>494</v>
      </c>
      <c r="I8" t="str">
        <f t="shared" si="0"/>
        <v>i02_mapping</v>
      </c>
      <c r="J8" t="s">
        <v>24</v>
      </c>
      <c r="K8" t="s">
        <v>133</v>
      </c>
      <c r="L8" t="s">
        <v>286</v>
      </c>
      <c r="M8" t="s">
        <v>23</v>
      </c>
    </row>
    <row r="9" spans="1:13">
      <c r="A9" t="s">
        <v>674</v>
      </c>
      <c r="B9" t="s">
        <v>716</v>
      </c>
      <c r="C9" t="s">
        <v>710</v>
      </c>
      <c r="D9" t="s">
        <v>26</v>
      </c>
      <c r="E9" t="s">
        <v>21</v>
      </c>
      <c r="F9" t="s">
        <v>842</v>
      </c>
      <c r="G9" t="s">
        <v>132</v>
      </c>
      <c r="H9" t="s">
        <v>494</v>
      </c>
      <c r="I9" t="str">
        <f t="shared" si="0"/>
        <v>i02_mapping</v>
      </c>
      <c r="J9" t="s">
        <v>24</v>
      </c>
      <c r="K9" t="s">
        <v>133</v>
      </c>
      <c r="L9" t="s">
        <v>286</v>
      </c>
      <c r="M9" t="s">
        <v>23</v>
      </c>
    </row>
    <row r="10" spans="1:13">
      <c r="A10" t="s">
        <v>674</v>
      </c>
      <c r="B10" t="s">
        <v>716</v>
      </c>
      <c r="C10" t="s">
        <v>711</v>
      </c>
      <c r="D10" t="s">
        <v>26</v>
      </c>
      <c r="E10" t="s">
        <v>21</v>
      </c>
      <c r="F10" t="s">
        <v>729</v>
      </c>
      <c r="G10" t="s">
        <v>132</v>
      </c>
      <c r="H10" t="s">
        <v>494</v>
      </c>
      <c r="I10" t="str">
        <f t="shared" si="0"/>
        <v>i02_mapping</v>
      </c>
      <c r="J10" t="s">
        <v>24</v>
      </c>
      <c r="K10" t="s">
        <v>133</v>
      </c>
      <c r="L10" t="s">
        <v>286</v>
      </c>
      <c r="M10" t="s">
        <v>23</v>
      </c>
    </row>
    <row r="11" spans="1:13">
      <c r="A11" t="s">
        <v>674</v>
      </c>
      <c r="B11" t="s">
        <v>716</v>
      </c>
      <c r="C11" t="s">
        <v>712</v>
      </c>
      <c r="D11" t="s">
        <v>26</v>
      </c>
      <c r="E11" t="s">
        <v>21</v>
      </c>
      <c r="F11" t="s">
        <v>858</v>
      </c>
      <c r="G11" t="s">
        <v>132</v>
      </c>
      <c r="H11" t="s">
        <v>494</v>
      </c>
      <c r="I11" t="str">
        <f t="shared" si="0"/>
        <v>i02_mapping</v>
      </c>
      <c r="J11" t="s">
        <v>24</v>
      </c>
      <c r="K11" t="s">
        <v>133</v>
      </c>
      <c r="L11" t="s">
        <v>286</v>
      </c>
      <c r="M11" t="s">
        <v>23</v>
      </c>
    </row>
    <row r="12" spans="1:13">
      <c r="A12" t="s">
        <v>674</v>
      </c>
      <c r="B12" t="s">
        <v>716</v>
      </c>
      <c r="C12" t="s">
        <v>713</v>
      </c>
      <c r="D12" t="s">
        <v>26</v>
      </c>
      <c r="E12" t="s">
        <v>21</v>
      </c>
      <c r="F12" t="s">
        <v>757</v>
      </c>
      <c r="G12" t="s">
        <v>132</v>
      </c>
      <c r="H12" t="s">
        <v>494</v>
      </c>
      <c r="I12" t="str">
        <f t="shared" si="0"/>
        <v>i02_mapping</v>
      </c>
      <c r="J12" t="s">
        <v>24</v>
      </c>
      <c r="K12" t="s">
        <v>133</v>
      </c>
      <c r="L12" t="s">
        <v>286</v>
      </c>
      <c r="M12" t="s">
        <v>23</v>
      </c>
    </row>
    <row r="13" spans="1:13">
      <c r="A13" t="s">
        <v>674</v>
      </c>
      <c r="B13" t="s">
        <v>716</v>
      </c>
      <c r="C13" t="s">
        <v>714</v>
      </c>
      <c r="D13" t="s">
        <v>26</v>
      </c>
      <c r="E13" t="s">
        <v>21</v>
      </c>
      <c r="F13" t="s">
        <v>758</v>
      </c>
      <c r="G13" t="s">
        <v>132</v>
      </c>
      <c r="H13" t="s">
        <v>494</v>
      </c>
      <c r="I13" t="str">
        <f t="shared" si="0"/>
        <v>i02_mapping</v>
      </c>
      <c r="J13" t="s">
        <v>24</v>
      </c>
      <c r="K13" t="s">
        <v>133</v>
      </c>
      <c r="L13" t="s">
        <v>286</v>
      </c>
      <c r="M13" t="s">
        <v>23</v>
      </c>
    </row>
    <row r="14" spans="1:13">
      <c r="A14" t="s">
        <v>675</v>
      </c>
      <c r="B14" t="s">
        <v>716</v>
      </c>
      <c r="C14" t="s">
        <v>709</v>
      </c>
      <c r="D14" t="s">
        <v>27</v>
      </c>
      <c r="E14" t="s">
        <v>21</v>
      </c>
      <c r="F14" t="s">
        <v>759</v>
      </c>
      <c r="G14" t="s">
        <v>132</v>
      </c>
      <c r="H14" t="s">
        <v>494</v>
      </c>
      <c r="I14" t="str">
        <f t="shared" si="0"/>
        <v>i03_mapping</v>
      </c>
      <c r="J14" t="s">
        <v>24</v>
      </c>
      <c r="K14" t="s">
        <v>133</v>
      </c>
      <c r="L14" t="s">
        <v>286</v>
      </c>
      <c r="M14" t="s">
        <v>23</v>
      </c>
    </row>
    <row r="15" spans="1:13">
      <c r="A15" t="s">
        <v>675</v>
      </c>
      <c r="B15" t="s">
        <v>716</v>
      </c>
      <c r="C15" t="s">
        <v>710</v>
      </c>
      <c r="D15" t="s">
        <v>27</v>
      </c>
      <c r="E15" t="s">
        <v>21</v>
      </c>
      <c r="F15" t="s">
        <v>824</v>
      </c>
      <c r="G15" t="s">
        <v>132</v>
      </c>
      <c r="H15" t="s">
        <v>494</v>
      </c>
      <c r="I15" t="str">
        <f t="shared" si="0"/>
        <v>i03_mapping</v>
      </c>
      <c r="J15" t="s">
        <v>24</v>
      </c>
      <c r="K15" t="s">
        <v>133</v>
      </c>
      <c r="L15" t="s">
        <v>286</v>
      </c>
      <c r="M15" t="s">
        <v>23</v>
      </c>
    </row>
    <row r="16" spans="1:13">
      <c r="A16" t="s">
        <v>675</v>
      </c>
      <c r="B16" t="s">
        <v>716</v>
      </c>
      <c r="C16" t="s">
        <v>711</v>
      </c>
      <c r="D16" t="s">
        <v>27</v>
      </c>
      <c r="E16" t="s">
        <v>21</v>
      </c>
      <c r="F16" t="s">
        <v>686</v>
      </c>
      <c r="G16" t="s">
        <v>132</v>
      </c>
      <c r="H16" t="s">
        <v>494</v>
      </c>
      <c r="I16" t="str">
        <f t="shared" si="0"/>
        <v>i03_mapping</v>
      </c>
      <c r="J16" t="s">
        <v>24</v>
      </c>
      <c r="K16" t="s">
        <v>133</v>
      </c>
      <c r="L16" t="s">
        <v>286</v>
      </c>
      <c r="M16" t="s">
        <v>23</v>
      </c>
    </row>
    <row r="17" spans="1:13">
      <c r="A17" t="s">
        <v>675</v>
      </c>
      <c r="B17" t="s">
        <v>716</v>
      </c>
      <c r="C17" t="s">
        <v>712</v>
      </c>
      <c r="D17" t="s">
        <v>27</v>
      </c>
      <c r="E17" t="s">
        <v>21</v>
      </c>
      <c r="F17" t="s">
        <v>664</v>
      </c>
      <c r="G17" t="s">
        <v>132</v>
      </c>
      <c r="H17" t="s">
        <v>494</v>
      </c>
      <c r="I17" t="str">
        <f t="shared" si="0"/>
        <v>i03_mapping</v>
      </c>
      <c r="J17" t="s">
        <v>24</v>
      </c>
      <c r="K17" t="s">
        <v>133</v>
      </c>
      <c r="L17" t="s">
        <v>286</v>
      </c>
      <c r="M17" t="s">
        <v>23</v>
      </c>
    </row>
    <row r="18" spans="1:13">
      <c r="A18" t="s">
        <v>675</v>
      </c>
      <c r="B18" t="s">
        <v>716</v>
      </c>
      <c r="C18" t="s">
        <v>713</v>
      </c>
      <c r="D18" t="s">
        <v>27</v>
      </c>
      <c r="E18" t="s">
        <v>21</v>
      </c>
      <c r="F18" t="s">
        <v>665</v>
      </c>
      <c r="G18" t="s">
        <v>132</v>
      </c>
      <c r="H18" t="s">
        <v>494</v>
      </c>
      <c r="I18" t="str">
        <f t="shared" si="0"/>
        <v>i03_mapping</v>
      </c>
      <c r="J18" t="s">
        <v>24</v>
      </c>
      <c r="K18" t="s">
        <v>133</v>
      </c>
      <c r="L18" t="s">
        <v>286</v>
      </c>
      <c r="M18" t="s">
        <v>23</v>
      </c>
    </row>
    <row r="19" spans="1:13">
      <c r="A19" t="s">
        <v>675</v>
      </c>
      <c r="B19" t="s">
        <v>716</v>
      </c>
      <c r="C19" t="s">
        <v>714</v>
      </c>
      <c r="D19" t="s">
        <v>27</v>
      </c>
      <c r="E19" t="s">
        <v>21</v>
      </c>
      <c r="F19" t="s">
        <v>811</v>
      </c>
      <c r="G19" t="s">
        <v>132</v>
      </c>
      <c r="H19" t="s">
        <v>494</v>
      </c>
      <c r="I19" t="str">
        <f t="shared" si="0"/>
        <v>i03_mapping</v>
      </c>
      <c r="J19" t="s">
        <v>24</v>
      </c>
      <c r="K19" t="s">
        <v>133</v>
      </c>
      <c r="L19" t="s">
        <v>286</v>
      </c>
      <c r="M19" t="s">
        <v>23</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O31"/>
  <sheetViews>
    <sheetView topLeftCell="M1" workbookViewId="0">
      <selection activeCell="O27" sqref="O27"/>
    </sheetView>
  </sheetViews>
  <sheetFormatPr baseColWidth="12" defaultColWidth="13" defaultRowHeight="17"/>
  <cols>
    <col min="1" max="1" width="19.375" bestFit="1" customWidth="1"/>
    <col min="2" max="2" width="18.5" customWidth="1"/>
    <col min="3" max="4" width="22.625" customWidth="1"/>
    <col min="5" max="5" width="17.5" bestFit="1" customWidth="1"/>
    <col min="6" max="6" width="18.625" bestFit="1" customWidth="1"/>
    <col min="7" max="7" width="17.375" bestFit="1" customWidth="1"/>
    <col min="8" max="8" width="19.625" customWidth="1"/>
    <col min="9" max="9" width="25" customWidth="1"/>
    <col min="10" max="10" width="25" style="11" customWidth="1"/>
    <col min="11" max="11" width="18.625" bestFit="1" customWidth="1"/>
    <col min="12" max="12" width="64.125" customWidth="1"/>
    <col min="13" max="13" width="27.125" bestFit="1" customWidth="1"/>
    <col min="14" max="14" width="23.375" bestFit="1" customWidth="1"/>
    <col min="15" max="15" width="46" bestFit="1" customWidth="1"/>
  </cols>
  <sheetData>
    <row r="1" spans="1:15">
      <c r="A1" t="s">
        <v>724</v>
      </c>
      <c r="B1" t="s">
        <v>671</v>
      </c>
      <c r="C1" t="s">
        <v>671</v>
      </c>
      <c r="D1" t="s">
        <v>734</v>
      </c>
      <c r="E1" t="s">
        <v>737</v>
      </c>
      <c r="F1" t="s">
        <v>783</v>
      </c>
      <c r="G1" t="s">
        <v>776</v>
      </c>
      <c r="H1" t="s">
        <v>671</v>
      </c>
      <c r="I1" t="s">
        <v>671</v>
      </c>
      <c r="J1" s="11" t="s">
        <v>171</v>
      </c>
      <c r="K1" t="s">
        <v>783</v>
      </c>
      <c r="L1" t="s">
        <v>2519</v>
      </c>
      <c r="M1" t="s">
        <v>671</v>
      </c>
      <c r="N1" t="s">
        <v>171</v>
      </c>
      <c r="O1" t="s">
        <v>2519</v>
      </c>
    </row>
    <row r="2" spans="1:15">
      <c r="A2" t="s">
        <v>328</v>
      </c>
      <c r="B2" s="2" t="s">
        <v>704</v>
      </c>
      <c r="C2" s="2" t="s">
        <v>784</v>
      </c>
      <c r="D2" s="2" t="str">
        <f>CONCATENATE(A2,"_Hyb")</f>
        <v>RIKEN1_PMA_0h.RNA_Hyb</v>
      </c>
      <c r="E2" t="s">
        <v>662</v>
      </c>
      <c r="F2" t="s">
        <v>778</v>
      </c>
      <c r="G2" t="s">
        <v>739</v>
      </c>
      <c r="H2" s="2" t="s">
        <v>785</v>
      </c>
      <c r="I2" s="2" t="s">
        <v>756</v>
      </c>
      <c r="J2" s="12" t="str">
        <f>CONCATENATE(D2,".Scan")</f>
        <v>RIKEN1_PMA_0h.RNA_Hyb.Scan</v>
      </c>
      <c r="K2" t="s">
        <v>736</v>
      </c>
      <c r="L2" s="12" t="s">
        <v>2520</v>
      </c>
      <c r="M2" t="s">
        <v>812</v>
      </c>
      <c r="N2" t="s">
        <v>16</v>
      </c>
    </row>
    <row r="3" spans="1:15">
      <c r="A3" t="s">
        <v>220</v>
      </c>
      <c r="B3" s="2" t="s">
        <v>704</v>
      </c>
      <c r="C3" s="2" t="s">
        <v>784</v>
      </c>
      <c r="D3" s="2" t="str">
        <f t="shared" ref="D3:D31" si="0">CONCATENATE(A3,"_Hyb")</f>
        <v>RIKEN1_PMA_1h.RNA_Hyb</v>
      </c>
      <c r="E3" t="str">
        <f t="shared" ref="E3:F8" si="1">E2</f>
        <v>Illumina Human-6 V2</v>
      </c>
      <c r="F3" t="str">
        <f t="shared" si="1"/>
        <v>CAR215</v>
      </c>
      <c r="G3" t="s">
        <v>738</v>
      </c>
      <c r="H3" s="2" t="s">
        <v>785</v>
      </c>
      <c r="I3" s="2" t="s">
        <v>756</v>
      </c>
      <c r="J3" s="12" t="str">
        <f t="shared" ref="J3:J31" si="2">CONCATENATE(D3,".Scan")</f>
        <v>RIKEN1_PMA_1h.RNA_Hyb.Scan</v>
      </c>
      <c r="K3" t="s">
        <v>736</v>
      </c>
      <c r="L3" s="12" t="s">
        <v>2520</v>
      </c>
      <c r="M3" t="str">
        <f>M2</f>
        <v>ILLUMINA_QUANTILE_NORMALIZATION</v>
      </c>
      <c r="N3" t="s">
        <v>16</v>
      </c>
      <c r="O3" t="s">
        <v>22</v>
      </c>
    </row>
    <row r="4" spans="1:15">
      <c r="A4" t="s">
        <v>287</v>
      </c>
      <c r="B4" s="2" t="s">
        <v>704</v>
      </c>
      <c r="C4" s="2" t="s">
        <v>784</v>
      </c>
      <c r="D4" s="2" t="str">
        <f t="shared" si="0"/>
        <v>RIKEN1_PMA_2h.RNA_Hyb</v>
      </c>
      <c r="E4" t="str">
        <f t="shared" si="1"/>
        <v>Illumina Human-6 V2</v>
      </c>
      <c r="F4" t="str">
        <f t="shared" si="1"/>
        <v>CAR215</v>
      </c>
      <c r="G4" t="s">
        <v>738</v>
      </c>
      <c r="H4" s="2" t="s">
        <v>785</v>
      </c>
      <c r="I4" s="2" t="s">
        <v>756</v>
      </c>
      <c r="J4" s="12" t="str">
        <f t="shared" si="2"/>
        <v>RIKEN1_PMA_2h.RNA_Hyb.Scan</v>
      </c>
      <c r="K4" t="s">
        <v>736</v>
      </c>
      <c r="L4" s="12" t="s">
        <v>2520</v>
      </c>
      <c r="M4" t="str">
        <f t="shared" ref="M4:M31" si="3">M3</f>
        <v>ILLUMINA_QUANTILE_NORMALIZATION</v>
      </c>
      <c r="N4" t="s">
        <v>16</v>
      </c>
      <c r="O4" t="s">
        <v>22</v>
      </c>
    </row>
    <row r="5" spans="1:15">
      <c r="A5" t="s">
        <v>222</v>
      </c>
      <c r="B5" s="2" t="s">
        <v>704</v>
      </c>
      <c r="C5" s="2" t="s">
        <v>784</v>
      </c>
      <c r="D5" s="2" t="str">
        <f t="shared" si="0"/>
        <v>RIKEN1_PMA_4h.RNA_Hyb</v>
      </c>
      <c r="E5" t="str">
        <f t="shared" si="1"/>
        <v>Illumina Human-6 V2</v>
      </c>
      <c r="F5" t="str">
        <f t="shared" si="1"/>
        <v>CAR215</v>
      </c>
      <c r="G5" t="s">
        <v>738</v>
      </c>
      <c r="H5" s="2" t="s">
        <v>785</v>
      </c>
      <c r="I5" s="2" t="s">
        <v>756</v>
      </c>
      <c r="J5" s="12" t="str">
        <f t="shared" si="2"/>
        <v>RIKEN1_PMA_4h.RNA_Hyb.Scan</v>
      </c>
      <c r="K5" t="s">
        <v>736</v>
      </c>
      <c r="L5" s="12" t="s">
        <v>2520</v>
      </c>
      <c r="M5" t="str">
        <f t="shared" si="3"/>
        <v>ILLUMINA_QUANTILE_NORMALIZATION</v>
      </c>
      <c r="N5" t="s">
        <v>16</v>
      </c>
      <c r="O5" t="s">
        <v>22</v>
      </c>
    </row>
    <row r="6" spans="1:15">
      <c r="A6" t="s">
        <v>288</v>
      </c>
      <c r="B6" s="2" t="s">
        <v>704</v>
      </c>
      <c r="C6" s="2" t="s">
        <v>784</v>
      </c>
      <c r="D6" s="2" t="str">
        <f t="shared" si="0"/>
        <v>RIKEN1_PMA_6h.RNA_Hyb</v>
      </c>
      <c r="E6" t="str">
        <f t="shared" si="1"/>
        <v>Illumina Human-6 V2</v>
      </c>
      <c r="F6" t="str">
        <f t="shared" si="1"/>
        <v>CAR215</v>
      </c>
      <c r="G6" t="s">
        <v>738</v>
      </c>
      <c r="H6" s="2" t="s">
        <v>785</v>
      </c>
      <c r="I6" s="2" t="s">
        <v>756</v>
      </c>
      <c r="J6" s="12" t="str">
        <f t="shared" si="2"/>
        <v>RIKEN1_PMA_6h.RNA_Hyb.Scan</v>
      </c>
      <c r="K6" t="s">
        <v>736</v>
      </c>
      <c r="L6" s="12" t="s">
        <v>2520</v>
      </c>
      <c r="M6" t="str">
        <f t="shared" si="3"/>
        <v>ILLUMINA_QUANTILE_NORMALIZATION</v>
      </c>
      <c r="N6" t="s">
        <v>16</v>
      </c>
      <c r="O6" t="s">
        <v>22</v>
      </c>
    </row>
    <row r="7" spans="1:15">
      <c r="A7" t="s">
        <v>224</v>
      </c>
      <c r="B7" s="2" t="s">
        <v>704</v>
      </c>
      <c r="C7" s="2" t="s">
        <v>784</v>
      </c>
      <c r="D7" s="2" t="str">
        <f t="shared" si="0"/>
        <v>RIKEN1_PMA_12h.RNA_Hyb</v>
      </c>
      <c r="E7" t="str">
        <f t="shared" si="1"/>
        <v>Illumina Human-6 V2</v>
      </c>
      <c r="F7" t="str">
        <f t="shared" si="1"/>
        <v>CAR215</v>
      </c>
      <c r="G7" t="s">
        <v>738</v>
      </c>
      <c r="H7" s="2" t="s">
        <v>785</v>
      </c>
      <c r="I7" s="2" t="s">
        <v>756</v>
      </c>
      <c r="J7" s="12" t="str">
        <f t="shared" si="2"/>
        <v>RIKEN1_PMA_12h.RNA_Hyb.Scan</v>
      </c>
      <c r="K7" t="s">
        <v>736</v>
      </c>
      <c r="L7" s="12" t="s">
        <v>2520</v>
      </c>
      <c r="M7" t="str">
        <f t="shared" si="3"/>
        <v>ILLUMINA_QUANTILE_NORMALIZATION</v>
      </c>
      <c r="N7" t="s">
        <v>16</v>
      </c>
      <c r="O7" t="s">
        <v>22</v>
      </c>
    </row>
    <row r="8" spans="1:15">
      <c r="A8" t="s">
        <v>423</v>
      </c>
      <c r="B8" s="2" t="s">
        <v>704</v>
      </c>
      <c r="C8" s="2" t="s">
        <v>784</v>
      </c>
      <c r="D8" s="2" t="str">
        <f t="shared" si="0"/>
        <v>RIKEN1_PMA_24h.RNA_Hyb</v>
      </c>
      <c r="E8" t="str">
        <f t="shared" si="1"/>
        <v>Illumina Human-6 V2</v>
      </c>
      <c r="F8" t="str">
        <f t="shared" si="1"/>
        <v>CAR215</v>
      </c>
      <c r="G8" t="s">
        <v>739</v>
      </c>
      <c r="H8" s="2" t="s">
        <v>785</v>
      </c>
      <c r="I8" s="2" t="s">
        <v>756</v>
      </c>
      <c r="J8" s="12" t="str">
        <f t="shared" si="2"/>
        <v>RIKEN1_PMA_24h.RNA_Hyb.Scan</v>
      </c>
      <c r="K8" t="s">
        <v>736</v>
      </c>
      <c r="L8" s="12" t="s">
        <v>2520</v>
      </c>
      <c r="M8" t="str">
        <f t="shared" si="3"/>
        <v>ILLUMINA_QUANTILE_NORMALIZATION</v>
      </c>
      <c r="N8" t="s">
        <v>16</v>
      </c>
      <c r="O8" t="s">
        <v>22</v>
      </c>
    </row>
    <row r="9" spans="1:15">
      <c r="A9" t="s">
        <v>289</v>
      </c>
      <c r="B9" s="2" t="s">
        <v>704</v>
      </c>
      <c r="C9" s="2" t="s">
        <v>784</v>
      </c>
      <c r="D9" s="2" t="str">
        <f t="shared" si="0"/>
        <v>RIKEN1_PMA_48h.RNA_Hyb</v>
      </c>
      <c r="E9" t="str">
        <f t="shared" ref="E9:E31" si="4">E8</f>
        <v>Illumina Human-6 V2</v>
      </c>
      <c r="F9" t="str">
        <f t="shared" ref="F9:F31" si="5">F8</f>
        <v>CAR215</v>
      </c>
      <c r="G9" t="s">
        <v>738</v>
      </c>
      <c r="H9" s="2" t="s">
        <v>785</v>
      </c>
      <c r="I9" s="2" t="s">
        <v>756</v>
      </c>
      <c r="J9" s="12" t="str">
        <f t="shared" si="2"/>
        <v>RIKEN1_PMA_48h.RNA_Hyb.Scan</v>
      </c>
      <c r="K9" t="s">
        <v>736</v>
      </c>
      <c r="L9" s="12" t="s">
        <v>2520</v>
      </c>
      <c r="M9" t="str">
        <f t="shared" si="3"/>
        <v>ILLUMINA_QUANTILE_NORMALIZATION</v>
      </c>
      <c r="N9" t="s">
        <v>16</v>
      </c>
      <c r="O9" t="s">
        <v>22</v>
      </c>
    </row>
    <row r="10" spans="1:15">
      <c r="A10" t="s">
        <v>290</v>
      </c>
      <c r="B10" s="2" t="s">
        <v>704</v>
      </c>
      <c r="C10" s="2" t="s">
        <v>784</v>
      </c>
      <c r="D10" s="2" t="str">
        <f t="shared" si="0"/>
        <v>RIKEN1_PMA_72h.RNA_Hyb</v>
      </c>
      <c r="E10" t="str">
        <f t="shared" si="4"/>
        <v>Illumina Human-6 V2</v>
      </c>
      <c r="F10" t="str">
        <f t="shared" si="5"/>
        <v>CAR215</v>
      </c>
      <c r="G10" t="s">
        <v>738</v>
      </c>
      <c r="H10" s="2" t="s">
        <v>785</v>
      </c>
      <c r="I10" s="2" t="s">
        <v>756</v>
      </c>
      <c r="J10" s="12" t="str">
        <f t="shared" si="2"/>
        <v>RIKEN1_PMA_72h.RNA_Hyb.Scan</v>
      </c>
      <c r="K10" t="s">
        <v>736</v>
      </c>
      <c r="L10" s="12" t="s">
        <v>2520</v>
      </c>
      <c r="M10" t="str">
        <f t="shared" si="3"/>
        <v>ILLUMINA_QUANTILE_NORMALIZATION</v>
      </c>
      <c r="N10" t="s">
        <v>16</v>
      </c>
      <c r="O10" t="s">
        <v>22</v>
      </c>
    </row>
    <row r="11" spans="1:15">
      <c r="A11" t="s">
        <v>442</v>
      </c>
      <c r="B11" s="2" t="s">
        <v>704</v>
      </c>
      <c r="C11" s="2" t="s">
        <v>784</v>
      </c>
      <c r="D11" s="2" t="str">
        <f t="shared" si="0"/>
        <v>RIKEN1_PMA_96h.RNA_Hyb</v>
      </c>
      <c r="E11" t="str">
        <f t="shared" si="4"/>
        <v>Illumina Human-6 V2</v>
      </c>
      <c r="F11" t="str">
        <f t="shared" si="5"/>
        <v>CAR215</v>
      </c>
      <c r="G11" t="s">
        <v>738</v>
      </c>
      <c r="H11" s="2" t="s">
        <v>785</v>
      </c>
      <c r="I11" s="2" t="s">
        <v>756</v>
      </c>
      <c r="J11" s="12" t="str">
        <f t="shared" si="2"/>
        <v>RIKEN1_PMA_96h.RNA_Hyb.Scan</v>
      </c>
      <c r="K11" t="s">
        <v>736</v>
      </c>
      <c r="L11" s="12" t="s">
        <v>2520</v>
      </c>
      <c r="M11" t="str">
        <f t="shared" si="3"/>
        <v>ILLUMINA_QUANTILE_NORMALIZATION</v>
      </c>
      <c r="N11" t="s">
        <v>16</v>
      </c>
      <c r="O11" t="s">
        <v>22</v>
      </c>
    </row>
    <row r="12" spans="1:15">
      <c r="A12" t="s">
        <v>430</v>
      </c>
      <c r="B12" s="2" t="s">
        <v>704</v>
      </c>
      <c r="C12" s="2" t="s">
        <v>784</v>
      </c>
      <c r="D12" s="2" t="str">
        <f t="shared" si="0"/>
        <v>RIKEN3_PMA_0h.RNA_Hyb</v>
      </c>
      <c r="E12" t="str">
        <f t="shared" si="4"/>
        <v>Illumina Human-6 V2</v>
      </c>
      <c r="F12" t="str">
        <f t="shared" si="5"/>
        <v>CAR215</v>
      </c>
      <c r="G12" t="s">
        <v>738</v>
      </c>
      <c r="H12" s="2" t="s">
        <v>785</v>
      </c>
      <c r="I12" s="2" t="s">
        <v>756</v>
      </c>
      <c r="J12" s="12" t="str">
        <f t="shared" si="2"/>
        <v>RIKEN3_PMA_0h.RNA_Hyb.Scan</v>
      </c>
      <c r="K12" t="s">
        <v>736</v>
      </c>
      <c r="L12" s="12" t="s">
        <v>2520</v>
      </c>
      <c r="M12" t="str">
        <f t="shared" si="3"/>
        <v>ILLUMINA_QUANTILE_NORMALIZATION</v>
      </c>
      <c r="N12" t="s">
        <v>16</v>
      </c>
      <c r="O12" t="s">
        <v>22</v>
      </c>
    </row>
    <row r="13" spans="1:15">
      <c r="A13" t="s">
        <v>432</v>
      </c>
      <c r="B13" s="2" t="s">
        <v>704</v>
      </c>
      <c r="C13" s="2" t="s">
        <v>784</v>
      </c>
      <c r="D13" s="2" t="str">
        <f t="shared" si="0"/>
        <v>RIKEN3_PMA_1h.RNA_Hyb</v>
      </c>
      <c r="E13" t="str">
        <f t="shared" si="4"/>
        <v>Illumina Human-6 V2</v>
      </c>
      <c r="F13" t="str">
        <f t="shared" si="5"/>
        <v>CAR215</v>
      </c>
      <c r="G13" t="s">
        <v>738</v>
      </c>
      <c r="H13" s="2" t="s">
        <v>785</v>
      </c>
      <c r="I13" s="2" t="s">
        <v>756</v>
      </c>
      <c r="J13" s="12" t="str">
        <f t="shared" si="2"/>
        <v>RIKEN3_PMA_1h.RNA_Hyb.Scan</v>
      </c>
      <c r="K13" t="s">
        <v>736</v>
      </c>
      <c r="L13" s="12" t="s">
        <v>2520</v>
      </c>
      <c r="M13" t="str">
        <f t="shared" si="3"/>
        <v>ILLUMINA_QUANTILE_NORMALIZATION</v>
      </c>
      <c r="N13" t="s">
        <v>16</v>
      </c>
      <c r="O13" t="s">
        <v>22</v>
      </c>
    </row>
    <row r="14" spans="1:15">
      <c r="A14" t="s">
        <v>291</v>
      </c>
      <c r="B14" s="2" t="s">
        <v>704</v>
      </c>
      <c r="C14" s="2" t="s">
        <v>784</v>
      </c>
      <c r="D14" s="2" t="str">
        <f t="shared" si="0"/>
        <v>RIKEN3_PMA_2h.RNA_Hyb</v>
      </c>
      <c r="E14" t="str">
        <f t="shared" si="4"/>
        <v>Illumina Human-6 V2</v>
      </c>
      <c r="F14" t="str">
        <f t="shared" si="5"/>
        <v>CAR215</v>
      </c>
      <c r="G14" t="s">
        <v>739</v>
      </c>
      <c r="H14" s="2" t="s">
        <v>785</v>
      </c>
      <c r="I14" s="2" t="s">
        <v>756</v>
      </c>
      <c r="J14" s="12" t="str">
        <f t="shared" si="2"/>
        <v>RIKEN3_PMA_2h.RNA_Hyb.Scan</v>
      </c>
      <c r="K14" t="s">
        <v>736</v>
      </c>
      <c r="L14" s="12" t="s">
        <v>2520</v>
      </c>
      <c r="M14" t="str">
        <f t="shared" si="3"/>
        <v>ILLUMINA_QUANTILE_NORMALIZATION</v>
      </c>
      <c r="N14" t="s">
        <v>16</v>
      </c>
      <c r="O14" t="s">
        <v>22</v>
      </c>
    </row>
    <row r="15" spans="1:15">
      <c r="A15" t="s">
        <v>194</v>
      </c>
      <c r="B15" s="2" t="s">
        <v>704</v>
      </c>
      <c r="C15" s="2" t="s">
        <v>784</v>
      </c>
      <c r="D15" s="2" t="str">
        <f t="shared" si="0"/>
        <v>RIKEN3_PMA_4h.RNA_Hyb</v>
      </c>
      <c r="E15" t="str">
        <f t="shared" si="4"/>
        <v>Illumina Human-6 V2</v>
      </c>
      <c r="F15" t="str">
        <f t="shared" si="5"/>
        <v>CAR215</v>
      </c>
      <c r="G15" t="s">
        <v>738</v>
      </c>
      <c r="H15" s="2" t="s">
        <v>785</v>
      </c>
      <c r="I15" s="2" t="s">
        <v>756</v>
      </c>
      <c r="J15" s="12" t="str">
        <f t="shared" si="2"/>
        <v>RIKEN3_PMA_4h.RNA_Hyb.Scan</v>
      </c>
      <c r="K15" t="s">
        <v>736</v>
      </c>
      <c r="L15" s="12" t="s">
        <v>2520</v>
      </c>
      <c r="M15" t="str">
        <f t="shared" si="3"/>
        <v>ILLUMINA_QUANTILE_NORMALIZATION</v>
      </c>
      <c r="N15" t="s">
        <v>16</v>
      </c>
      <c r="O15" t="s">
        <v>22</v>
      </c>
    </row>
    <row r="16" spans="1:15">
      <c r="A16" t="s">
        <v>184</v>
      </c>
      <c r="B16" s="2" t="s">
        <v>704</v>
      </c>
      <c r="C16" s="2" t="s">
        <v>784</v>
      </c>
      <c r="D16" s="2" t="str">
        <f t="shared" si="0"/>
        <v>RIKEN3_PMA_6h.RNA_Hyb</v>
      </c>
      <c r="E16" t="str">
        <f t="shared" si="4"/>
        <v>Illumina Human-6 V2</v>
      </c>
      <c r="F16" t="str">
        <f t="shared" si="5"/>
        <v>CAR215</v>
      </c>
      <c r="G16" t="s">
        <v>738</v>
      </c>
      <c r="H16" s="2" t="s">
        <v>785</v>
      </c>
      <c r="I16" s="2" t="s">
        <v>756</v>
      </c>
      <c r="J16" s="12" t="str">
        <f t="shared" si="2"/>
        <v>RIKEN3_PMA_6h.RNA_Hyb.Scan</v>
      </c>
      <c r="K16" t="s">
        <v>736</v>
      </c>
      <c r="L16" s="12" t="s">
        <v>2520</v>
      </c>
      <c r="M16" t="str">
        <f t="shared" si="3"/>
        <v>ILLUMINA_QUANTILE_NORMALIZATION</v>
      </c>
      <c r="N16" t="s">
        <v>16</v>
      </c>
      <c r="O16" t="s">
        <v>22</v>
      </c>
    </row>
    <row r="17" spans="1:15">
      <c r="A17" t="s">
        <v>196</v>
      </c>
      <c r="B17" s="2" t="s">
        <v>704</v>
      </c>
      <c r="C17" s="2" t="s">
        <v>784</v>
      </c>
      <c r="D17" s="2" t="str">
        <f t="shared" si="0"/>
        <v>RIKEN3_PMA_12h.RNA_Hyb</v>
      </c>
      <c r="E17" t="str">
        <f t="shared" si="4"/>
        <v>Illumina Human-6 V2</v>
      </c>
      <c r="F17" t="str">
        <f t="shared" si="5"/>
        <v>CAR215</v>
      </c>
      <c r="G17" t="s">
        <v>738</v>
      </c>
      <c r="H17" s="2" t="s">
        <v>785</v>
      </c>
      <c r="I17" s="2" t="s">
        <v>756</v>
      </c>
      <c r="J17" s="12" t="str">
        <f t="shared" si="2"/>
        <v>RIKEN3_PMA_12h.RNA_Hyb.Scan</v>
      </c>
      <c r="K17" t="s">
        <v>736</v>
      </c>
      <c r="L17" s="12" t="s">
        <v>2520</v>
      </c>
      <c r="M17" t="str">
        <f t="shared" si="3"/>
        <v>ILLUMINA_QUANTILE_NORMALIZATION</v>
      </c>
      <c r="N17" t="s">
        <v>16</v>
      </c>
      <c r="O17" t="s">
        <v>22</v>
      </c>
    </row>
    <row r="18" spans="1:15">
      <c r="A18" t="s">
        <v>437</v>
      </c>
      <c r="B18" s="2" t="s">
        <v>704</v>
      </c>
      <c r="C18" s="2" t="s">
        <v>784</v>
      </c>
      <c r="D18" s="2" t="str">
        <f t="shared" si="0"/>
        <v>RIKEN3_PMA_24h.RNA_Hyb</v>
      </c>
      <c r="E18" t="str">
        <f t="shared" si="4"/>
        <v>Illumina Human-6 V2</v>
      </c>
      <c r="F18" t="str">
        <f t="shared" si="5"/>
        <v>CAR215</v>
      </c>
      <c r="G18" t="s">
        <v>738</v>
      </c>
      <c r="H18" s="2" t="s">
        <v>785</v>
      </c>
      <c r="I18" s="2" t="s">
        <v>756</v>
      </c>
      <c r="J18" s="12" t="str">
        <f t="shared" si="2"/>
        <v>RIKEN3_PMA_24h.RNA_Hyb.Scan</v>
      </c>
      <c r="K18" t="s">
        <v>736</v>
      </c>
      <c r="L18" s="12" t="s">
        <v>2520</v>
      </c>
      <c r="M18" t="str">
        <f t="shared" si="3"/>
        <v>ILLUMINA_QUANTILE_NORMALIZATION</v>
      </c>
      <c r="N18" t="s">
        <v>16</v>
      </c>
      <c r="O18" t="s">
        <v>22</v>
      </c>
    </row>
    <row r="19" spans="1:15">
      <c r="A19" t="s">
        <v>185</v>
      </c>
      <c r="B19" s="2" t="s">
        <v>704</v>
      </c>
      <c r="C19" s="2" t="s">
        <v>784</v>
      </c>
      <c r="D19" s="2" t="str">
        <f t="shared" si="0"/>
        <v>RIKEN3_PMA_48h.RNA_Hyb</v>
      </c>
      <c r="E19" t="str">
        <f t="shared" si="4"/>
        <v>Illumina Human-6 V2</v>
      </c>
      <c r="F19" t="str">
        <f t="shared" si="5"/>
        <v>CAR215</v>
      </c>
      <c r="G19" t="s">
        <v>738</v>
      </c>
      <c r="H19" s="2" t="s">
        <v>785</v>
      </c>
      <c r="I19" s="2" t="s">
        <v>756</v>
      </c>
      <c r="J19" s="12" t="str">
        <f t="shared" si="2"/>
        <v>RIKEN3_PMA_48h.RNA_Hyb.Scan</v>
      </c>
      <c r="K19" t="s">
        <v>736</v>
      </c>
      <c r="L19" s="12" t="s">
        <v>2520</v>
      </c>
      <c r="M19" t="str">
        <f t="shared" si="3"/>
        <v>ILLUMINA_QUANTILE_NORMALIZATION</v>
      </c>
      <c r="N19" t="s">
        <v>16</v>
      </c>
      <c r="O19" t="s">
        <v>22</v>
      </c>
    </row>
    <row r="20" spans="1:15">
      <c r="A20" t="s">
        <v>186</v>
      </c>
      <c r="B20" s="2" t="s">
        <v>704</v>
      </c>
      <c r="C20" s="2" t="s">
        <v>784</v>
      </c>
      <c r="D20" s="2" t="str">
        <f t="shared" si="0"/>
        <v>RIKEN3_PMA_72h.RNA_Hyb</v>
      </c>
      <c r="E20" t="str">
        <f t="shared" si="4"/>
        <v>Illumina Human-6 V2</v>
      </c>
      <c r="F20" t="str">
        <f t="shared" si="5"/>
        <v>CAR215</v>
      </c>
      <c r="G20" t="s">
        <v>739</v>
      </c>
      <c r="H20" s="2" t="s">
        <v>785</v>
      </c>
      <c r="I20" s="2" t="s">
        <v>756</v>
      </c>
      <c r="J20" s="12" t="str">
        <f t="shared" si="2"/>
        <v>RIKEN3_PMA_72h.RNA_Hyb.Scan</v>
      </c>
      <c r="K20" t="s">
        <v>736</v>
      </c>
      <c r="L20" s="12" t="s">
        <v>2520</v>
      </c>
      <c r="M20" t="str">
        <f t="shared" si="3"/>
        <v>ILLUMINA_QUANTILE_NORMALIZATION</v>
      </c>
      <c r="N20" t="s">
        <v>16</v>
      </c>
      <c r="O20" t="s">
        <v>22</v>
      </c>
    </row>
    <row r="21" spans="1:15">
      <c r="A21" t="s">
        <v>439</v>
      </c>
      <c r="B21" s="2" t="s">
        <v>704</v>
      </c>
      <c r="C21" s="2" t="s">
        <v>784</v>
      </c>
      <c r="D21" s="2" t="str">
        <f t="shared" si="0"/>
        <v>RIKEN3_PMA_96h.RNA_Hyb</v>
      </c>
      <c r="E21" t="str">
        <f t="shared" si="4"/>
        <v>Illumina Human-6 V2</v>
      </c>
      <c r="F21" t="str">
        <f t="shared" si="5"/>
        <v>CAR215</v>
      </c>
      <c r="G21" t="s">
        <v>738</v>
      </c>
      <c r="H21" s="2" t="s">
        <v>785</v>
      </c>
      <c r="I21" s="2" t="s">
        <v>756</v>
      </c>
      <c r="J21" s="12" t="str">
        <f t="shared" si="2"/>
        <v>RIKEN3_PMA_96h.RNA_Hyb.Scan</v>
      </c>
      <c r="K21" t="s">
        <v>736</v>
      </c>
      <c r="L21" s="12" t="s">
        <v>2520</v>
      </c>
      <c r="M21" t="str">
        <f t="shared" si="3"/>
        <v>ILLUMINA_QUANTILE_NORMALIZATION</v>
      </c>
      <c r="N21" t="s">
        <v>16</v>
      </c>
      <c r="O21" t="s">
        <v>22</v>
      </c>
    </row>
    <row r="22" spans="1:15">
      <c r="A22" t="s">
        <v>202</v>
      </c>
      <c r="B22" s="2" t="s">
        <v>704</v>
      </c>
      <c r="C22" s="2" t="s">
        <v>784</v>
      </c>
      <c r="D22" s="2" t="str">
        <f t="shared" si="0"/>
        <v>RIKEN6_PMA_0h.RNA_Hyb</v>
      </c>
      <c r="E22" t="str">
        <f t="shared" si="4"/>
        <v>Illumina Human-6 V2</v>
      </c>
      <c r="F22" t="str">
        <f t="shared" si="5"/>
        <v>CAR215</v>
      </c>
      <c r="G22" t="s">
        <v>738</v>
      </c>
      <c r="H22" s="2" t="s">
        <v>785</v>
      </c>
      <c r="I22" s="2" t="s">
        <v>756</v>
      </c>
      <c r="J22" s="12" t="str">
        <f t="shared" si="2"/>
        <v>RIKEN6_PMA_0h.RNA_Hyb.Scan</v>
      </c>
      <c r="K22" t="s">
        <v>736</v>
      </c>
      <c r="L22" s="12" t="s">
        <v>2520</v>
      </c>
      <c r="M22" t="str">
        <f t="shared" si="3"/>
        <v>ILLUMINA_QUANTILE_NORMALIZATION</v>
      </c>
      <c r="N22" t="s">
        <v>16</v>
      </c>
      <c r="O22" t="s">
        <v>22</v>
      </c>
    </row>
    <row r="23" spans="1:15">
      <c r="A23" t="s">
        <v>204</v>
      </c>
      <c r="B23" s="2" t="s">
        <v>704</v>
      </c>
      <c r="C23" s="2" t="s">
        <v>784</v>
      </c>
      <c r="D23" s="2" t="str">
        <f t="shared" si="0"/>
        <v>RIKEN6_PMA_1h.RNA_Hyb</v>
      </c>
      <c r="E23" t="str">
        <f t="shared" si="4"/>
        <v>Illumina Human-6 V2</v>
      </c>
      <c r="F23" t="str">
        <f t="shared" si="5"/>
        <v>CAR215</v>
      </c>
      <c r="G23" t="s">
        <v>738</v>
      </c>
      <c r="H23" s="2" t="s">
        <v>785</v>
      </c>
      <c r="I23" s="2" t="s">
        <v>756</v>
      </c>
      <c r="J23" s="12" t="str">
        <f t="shared" si="2"/>
        <v>RIKEN6_PMA_1h.RNA_Hyb.Scan</v>
      </c>
      <c r="K23" t="s">
        <v>736</v>
      </c>
      <c r="L23" s="12" t="s">
        <v>2520</v>
      </c>
      <c r="M23" t="str">
        <f t="shared" si="3"/>
        <v>ILLUMINA_QUANTILE_NORMALIZATION</v>
      </c>
      <c r="N23" t="s">
        <v>16</v>
      </c>
      <c r="O23" t="s">
        <v>22</v>
      </c>
    </row>
    <row r="24" spans="1:15">
      <c r="A24" t="s">
        <v>187</v>
      </c>
      <c r="B24" s="2" t="s">
        <v>704</v>
      </c>
      <c r="C24" s="2" t="s">
        <v>784</v>
      </c>
      <c r="D24" s="2" t="str">
        <f t="shared" si="0"/>
        <v>RIKEN6_PMA_2h.RNA_Hyb</v>
      </c>
      <c r="E24" t="str">
        <f t="shared" si="4"/>
        <v>Illumina Human-6 V2</v>
      </c>
      <c r="F24" t="str">
        <f t="shared" si="5"/>
        <v>CAR215</v>
      </c>
      <c r="G24" t="s">
        <v>738</v>
      </c>
      <c r="H24" s="2" t="s">
        <v>785</v>
      </c>
      <c r="I24" s="2" t="s">
        <v>756</v>
      </c>
      <c r="J24" s="12" t="str">
        <f t="shared" si="2"/>
        <v>RIKEN6_PMA_2h.RNA_Hyb.Scan</v>
      </c>
      <c r="K24" t="s">
        <v>736</v>
      </c>
      <c r="L24" s="12" t="s">
        <v>2520</v>
      </c>
      <c r="M24" t="str">
        <f t="shared" si="3"/>
        <v>ILLUMINA_QUANTILE_NORMALIZATION</v>
      </c>
      <c r="N24" t="s">
        <v>16</v>
      </c>
      <c r="O24" t="s">
        <v>22</v>
      </c>
    </row>
    <row r="25" spans="1:15">
      <c r="A25" t="s">
        <v>311</v>
      </c>
      <c r="B25" s="2" t="s">
        <v>704</v>
      </c>
      <c r="C25" s="2" t="s">
        <v>784</v>
      </c>
      <c r="D25" s="2" t="str">
        <f t="shared" si="0"/>
        <v>RIKEN6_PMA_4h.RNA_Hyb</v>
      </c>
      <c r="E25" t="str">
        <f t="shared" si="4"/>
        <v>Illumina Human-6 V2</v>
      </c>
      <c r="F25" t="str">
        <f t="shared" si="5"/>
        <v>CAR215</v>
      </c>
      <c r="G25" t="s">
        <v>738</v>
      </c>
      <c r="H25" s="2" t="s">
        <v>785</v>
      </c>
      <c r="I25" s="2" t="s">
        <v>756</v>
      </c>
      <c r="J25" s="12" t="str">
        <f t="shared" si="2"/>
        <v>RIKEN6_PMA_4h.RNA_Hyb.Scan</v>
      </c>
      <c r="K25" t="s">
        <v>736</v>
      </c>
      <c r="L25" s="12" t="s">
        <v>2520</v>
      </c>
      <c r="M25" t="str">
        <f t="shared" si="3"/>
        <v>ILLUMINA_QUANTILE_NORMALIZATION</v>
      </c>
      <c r="N25" t="s">
        <v>16</v>
      </c>
      <c r="O25" t="s">
        <v>22</v>
      </c>
    </row>
    <row r="26" spans="1:15">
      <c r="A26" t="s">
        <v>295</v>
      </c>
      <c r="B26" s="2" t="s">
        <v>704</v>
      </c>
      <c r="C26" s="2" t="s">
        <v>784</v>
      </c>
      <c r="D26" s="2" t="str">
        <f t="shared" si="0"/>
        <v>RIKEN6_PMA_6h.RNA_Hyb</v>
      </c>
      <c r="E26" t="str">
        <f t="shared" si="4"/>
        <v>Illumina Human-6 V2</v>
      </c>
      <c r="F26" t="str">
        <f t="shared" si="5"/>
        <v>CAR215</v>
      </c>
      <c r="G26" t="s">
        <v>739</v>
      </c>
      <c r="H26" s="2" t="s">
        <v>785</v>
      </c>
      <c r="I26" s="2" t="s">
        <v>756</v>
      </c>
      <c r="J26" s="12" t="str">
        <f t="shared" si="2"/>
        <v>RIKEN6_PMA_6h.RNA_Hyb.Scan</v>
      </c>
      <c r="K26" t="s">
        <v>736</v>
      </c>
      <c r="L26" s="12" t="s">
        <v>2520</v>
      </c>
      <c r="M26" t="str">
        <f t="shared" si="3"/>
        <v>ILLUMINA_QUANTILE_NORMALIZATION</v>
      </c>
      <c r="N26" t="s">
        <v>16</v>
      </c>
      <c r="O26" t="s">
        <v>22</v>
      </c>
    </row>
    <row r="27" spans="1:15">
      <c r="A27" t="s">
        <v>369</v>
      </c>
      <c r="B27" s="2" t="s">
        <v>704</v>
      </c>
      <c r="C27" s="2" t="s">
        <v>784</v>
      </c>
      <c r="D27" s="2" t="str">
        <f t="shared" si="0"/>
        <v>RIKEN6_PMA_12h.RNA_Hyb</v>
      </c>
      <c r="E27" t="str">
        <f t="shared" si="4"/>
        <v>Illumina Human-6 V2</v>
      </c>
      <c r="F27" t="str">
        <f t="shared" si="5"/>
        <v>CAR215</v>
      </c>
      <c r="G27" t="s">
        <v>738</v>
      </c>
      <c r="H27" s="2" t="s">
        <v>785</v>
      </c>
      <c r="I27" s="2" t="s">
        <v>756</v>
      </c>
      <c r="J27" s="12" t="str">
        <f t="shared" si="2"/>
        <v>RIKEN6_PMA_12h.RNA_Hyb.Scan</v>
      </c>
      <c r="K27" t="s">
        <v>736</v>
      </c>
      <c r="L27" s="12" t="s">
        <v>2520</v>
      </c>
      <c r="M27" t="str">
        <f t="shared" si="3"/>
        <v>ILLUMINA_QUANTILE_NORMALIZATION</v>
      </c>
      <c r="N27" t="s">
        <v>16</v>
      </c>
      <c r="O27" t="s">
        <v>22</v>
      </c>
    </row>
    <row r="28" spans="1:15">
      <c r="A28" t="s">
        <v>371</v>
      </c>
      <c r="B28" s="2" t="s">
        <v>704</v>
      </c>
      <c r="C28" s="2" t="s">
        <v>784</v>
      </c>
      <c r="D28" s="2" t="str">
        <f t="shared" si="0"/>
        <v>RIKEN6_PMA_24h.RNA_Hyb</v>
      </c>
      <c r="E28" t="str">
        <f t="shared" si="4"/>
        <v>Illumina Human-6 V2</v>
      </c>
      <c r="F28" t="str">
        <f t="shared" si="5"/>
        <v>CAR215</v>
      </c>
      <c r="G28" t="s">
        <v>738</v>
      </c>
      <c r="H28" s="2" t="s">
        <v>785</v>
      </c>
      <c r="I28" s="2" t="s">
        <v>756</v>
      </c>
      <c r="J28" s="12" t="str">
        <f t="shared" si="2"/>
        <v>RIKEN6_PMA_24h.RNA_Hyb.Scan</v>
      </c>
      <c r="K28" t="s">
        <v>736</v>
      </c>
      <c r="L28" s="12" t="s">
        <v>2520</v>
      </c>
      <c r="M28" t="str">
        <f t="shared" si="3"/>
        <v>ILLUMINA_QUANTILE_NORMALIZATION</v>
      </c>
      <c r="N28" t="s">
        <v>16</v>
      </c>
      <c r="O28" t="s">
        <v>22</v>
      </c>
    </row>
    <row r="29" spans="1:15">
      <c r="A29" t="s">
        <v>296</v>
      </c>
      <c r="B29" s="2" t="s">
        <v>704</v>
      </c>
      <c r="C29" s="2" t="s">
        <v>784</v>
      </c>
      <c r="D29" s="2" t="str">
        <f t="shared" si="0"/>
        <v>RIKEN6_PMA_48h.RNA_Hyb</v>
      </c>
      <c r="E29" t="str">
        <f t="shared" si="4"/>
        <v>Illumina Human-6 V2</v>
      </c>
      <c r="F29" t="str">
        <f t="shared" si="5"/>
        <v>CAR215</v>
      </c>
      <c r="G29" t="s">
        <v>738</v>
      </c>
      <c r="H29" s="2" t="s">
        <v>785</v>
      </c>
      <c r="I29" s="2" t="s">
        <v>756</v>
      </c>
      <c r="J29" s="12" t="str">
        <f t="shared" si="2"/>
        <v>RIKEN6_PMA_48h.RNA_Hyb.Scan</v>
      </c>
      <c r="K29" t="s">
        <v>736</v>
      </c>
      <c r="L29" s="12" t="s">
        <v>2520</v>
      </c>
      <c r="M29" t="str">
        <f t="shared" si="3"/>
        <v>ILLUMINA_QUANTILE_NORMALIZATION</v>
      </c>
      <c r="N29" t="s">
        <v>16</v>
      </c>
      <c r="O29" t="s">
        <v>22</v>
      </c>
    </row>
    <row r="30" spans="1:15">
      <c r="A30" t="s">
        <v>297</v>
      </c>
      <c r="B30" s="2" t="s">
        <v>704</v>
      </c>
      <c r="C30" s="2" t="s">
        <v>784</v>
      </c>
      <c r="D30" s="2" t="str">
        <f t="shared" si="0"/>
        <v>RIKEN6_PMA_72h.RNA_Hyb</v>
      </c>
      <c r="E30" t="str">
        <f t="shared" si="4"/>
        <v>Illumina Human-6 V2</v>
      </c>
      <c r="F30" t="str">
        <f t="shared" si="5"/>
        <v>CAR215</v>
      </c>
      <c r="G30" t="s">
        <v>738</v>
      </c>
      <c r="H30" s="2" t="s">
        <v>785</v>
      </c>
      <c r="I30" s="2" t="s">
        <v>756</v>
      </c>
      <c r="J30" s="12" t="str">
        <f t="shared" si="2"/>
        <v>RIKEN6_PMA_72h.RNA_Hyb.Scan</v>
      </c>
      <c r="K30" t="s">
        <v>736</v>
      </c>
      <c r="L30" s="12" t="s">
        <v>2520</v>
      </c>
      <c r="M30" t="str">
        <f t="shared" si="3"/>
        <v>ILLUMINA_QUANTILE_NORMALIZATION</v>
      </c>
      <c r="N30" t="s">
        <v>16</v>
      </c>
      <c r="O30" t="s">
        <v>22</v>
      </c>
    </row>
    <row r="31" spans="1:15">
      <c r="A31" t="s">
        <v>373</v>
      </c>
      <c r="B31" s="2" t="s">
        <v>704</v>
      </c>
      <c r="C31" s="2" t="s">
        <v>784</v>
      </c>
      <c r="D31" s="2" t="str">
        <f t="shared" si="0"/>
        <v>RIKEN6_PMA_96h.RNA_Hyb</v>
      </c>
      <c r="E31" t="str">
        <f t="shared" si="4"/>
        <v>Illumina Human-6 V2</v>
      </c>
      <c r="F31" t="str">
        <f t="shared" si="5"/>
        <v>CAR215</v>
      </c>
      <c r="G31" t="s">
        <v>738</v>
      </c>
      <c r="H31" s="2" t="s">
        <v>785</v>
      </c>
      <c r="I31" s="2" t="s">
        <v>756</v>
      </c>
      <c r="J31" s="12" t="str">
        <f t="shared" si="2"/>
        <v>RIKEN6_PMA_96h.RNA_Hyb.Scan</v>
      </c>
      <c r="K31" t="s">
        <v>736</v>
      </c>
      <c r="L31" s="12" t="s">
        <v>2520</v>
      </c>
      <c r="M31" t="str">
        <f t="shared" si="3"/>
        <v>ILLUMINA_QUANTILE_NORMALIZATION</v>
      </c>
      <c r="N31" t="s">
        <v>16</v>
      </c>
      <c r="O31" t="s">
        <v>22</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F15"/>
  <sheetViews>
    <sheetView workbookViewId="0">
      <selection sqref="A1:F2"/>
    </sheetView>
  </sheetViews>
  <sheetFormatPr baseColWidth="12" defaultColWidth="13" defaultRowHeight="17"/>
  <cols>
    <col min="1" max="1" width="9.5" bestFit="1" customWidth="1"/>
    <col min="3" max="3" width="19" bestFit="1" customWidth="1"/>
    <col min="4" max="4" width="17.125" customWidth="1"/>
    <col min="5" max="5" width="15.875" bestFit="1" customWidth="1"/>
    <col min="6" max="6" width="26.5" bestFit="1" customWidth="1"/>
  </cols>
  <sheetData>
    <row r="1" spans="1:6">
      <c r="A1" t="s">
        <v>935</v>
      </c>
      <c r="B1" t="s">
        <v>717</v>
      </c>
      <c r="C1" t="s">
        <v>837</v>
      </c>
      <c r="D1" t="s">
        <v>717</v>
      </c>
      <c r="E1" t="s">
        <v>934</v>
      </c>
      <c r="F1" t="s">
        <v>837</v>
      </c>
    </row>
    <row r="2" spans="1:6">
      <c r="A2" t="s">
        <v>668</v>
      </c>
      <c r="B2" t="s">
        <v>669</v>
      </c>
      <c r="C2" t="s">
        <v>797</v>
      </c>
      <c r="D2" t="s">
        <v>705</v>
      </c>
      <c r="E2">
        <v>0</v>
      </c>
      <c r="F2" t="str">
        <f t="shared" ref="F2:F15" si="0">CONCATENATE(C2,"_PMA_",E2,"h")</f>
        <v>RIKEN_ChIP_H3K9Ac_1_PMA_0h</v>
      </c>
    </row>
    <row r="3" spans="1:6">
      <c r="A3" t="str">
        <f>A2</f>
        <v>F4-THP1</v>
      </c>
      <c r="B3" t="str">
        <f>B2</f>
        <v>THP1_CULTIVATE</v>
      </c>
      <c r="C3" t="s">
        <v>798</v>
      </c>
      <c r="D3" t="s">
        <v>705</v>
      </c>
      <c r="E3">
        <v>0</v>
      </c>
      <c r="F3" t="str">
        <f t="shared" si="0"/>
        <v>RIKEN_ChIP_H3K9Ac_2_PMA_0h</v>
      </c>
    </row>
    <row r="4" spans="1:6">
      <c r="A4" t="str">
        <f t="shared" ref="A4:A15" si="1">A3</f>
        <v>F4-THP1</v>
      </c>
      <c r="B4" t="str">
        <f t="shared" ref="B4:B15" si="2">B3</f>
        <v>THP1_CULTIVATE</v>
      </c>
      <c r="C4" t="s">
        <v>797</v>
      </c>
      <c r="D4" t="s">
        <v>705</v>
      </c>
      <c r="E4">
        <v>96</v>
      </c>
      <c r="F4" t="str">
        <f>CONCATENATE(C4,"_PMA_",E4,"h")</f>
        <v>RIKEN_ChIP_H3K9Ac_1_PMA_96h</v>
      </c>
    </row>
    <row r="5" spans="1:6">
      <c r="A5" t="str">
        <f t="shared" si="1"/>
        <v>F4-THP1</v>
      </c>
      <c r="B5" t="str">
        <f t="shared" si="2"/>
        <v>THP1_CULTIVATE</v>
      </c>
      <c r="C5" t="s">
        <v>798</v>
      </c>
      <c r="D5" t="s">
        <v>705</v>
      </c>
      <c r="E5">
        <v>96</v>
      </c>
      <c r="F5" t="str">
        <f>CONCATENATE(C5,"_PMA_",E5,"h")</f>
        <v>RIKEN_ChIP_H3K9Ac_2_PMA_96h</v>
      </c>
    </row>
    <row r="6" spans="1:6">
      <c r="A6" t="str">
        <f t="shared" si="1"/>
        <v>F4-THP1</v>
      </c>
      <c r="B6" t="str">
        <f t="shared" si="2"/>
        <v>THP1_CULTIVATE</v>
      </c>
      <c r="C6" t="s">
        <v>799</v>
      </c>
      <c r="D6" t="s">
        <v>705</v>
      </c>
      <c r="E6">
        <v>0</v>
      </c>
      <c r="F6" t="str">
        <f t="shared" si="0"/>
        <v>RIKEN_ChIP_PolII_1_PMA_0h</v>
      </c>
    </row>
    <row r="7" spans="1:6">
      <c r="A7" t="str">
        <f t="shared" si="1"/>
        <v>F4-THP1</v>
      </c>
      <c r="B7" t="str">
        <f t="shared" si="2"/>
        <v>THP1_CULTIVATE</v>
      </c>
      <c r="C7" t="s">
        <v>799</v>
      </c>
      <c r="D7" t="s">
        <v>705</v>
      </c>
      <c r="E7">
        <v>96</v>
      </c>
      <c r="F7" t="str">
        <f>CONCATENATE(C7,"_PMA_",E7,"h")</f>
        <v>RIKEN_ChIP_PolII_1_PMA_96h</v>
      </c>
    </row>
    <row r="8" spans="1:6">
      <c r="A8" t="str">
        <f t="shared" si="1"/>
        <v>F4-THP1</v>
      </c>
      <c r="B8" t="str">
        <f t="shared" si="2"/>
        <v>THP1_CULTIVATE</v>
      </c>
      <c r="C8" t="s">
        <v>800</v>
      </c>
      <c r="D8" t="s">
        <v>705</v>
      </c>
      <c r="E8">
        <v>0</v>
      </c>
      <c r="F8" t="str">
        <f t="shared" si="0"/>
        <v>RIKEN_ChIP_PU.1_1_PMA_0h</v>
      </c>
    </row>
    <row r="9" spans="1:6">
      <c r="A9" t="str">
        <f t="shared" si="1"/>
        <v>F4-THP1</v>
      </c>
      <c r="B9" t="str">
        <f t="shared" si="2"/>
        <v>THP1_CULTIVATE</v>
      </c>
      <c r="C9" t="s">
        <v>748</v>
      </c>
      <c r="D9" t="s">
        <v>705</v>
      </c>
      <c r="E9">
        <v>0</v>
      </c>
      <c r="F9" t="str">
        <f t="shared" si="0"/>
        <v>RIKEN_ChIP_PU.1_2_PMA_0h</v>
      </c>
    </row>
    <row r="10" spans="1:6">
      <c r="A10" t="str">
        <f t="shared" si="1"/>
        <v>F4-THP1</v>
      </c>
      <c r="B10" t="str">
        <f t="shared" si="2"/>
        <v>THP1_CULTIVATE</v>
      </c>
      <c r="C10" t="s">
        <v>800</v>
      </c>
      <c r="D10" t="s">
        <v>705</v>
      </c>
      <c r="E10">
        <v>96</v>
      </c>
      <c r="F10" t="str">
        <f t="shared" si="0"/>
        <v>RIKEN_ChIP_PU.1_1_PMA_96h</v>
      </c>
    </row>
    <row r="11" spans="1:6">
      <c r="A11" t="str">
        <f t="shared" si="1"/>
        <v>F4-THP1</v>
      </c>
      <c r="B11" t="str">
        <f t="shared" si="2"/>
        <v>THP1_CULTIVATE</v>
      </c>
      <c r="C11" t="s">
        <v>748</v>
      </c>
      <c r="D11" t="s">
        <v>705</v>
      </c>
      <c r="E11">
        <v>96</v>
      </c>
      <c r="F11" t="str">
        <f t="shared" si="0"/>
        <v>RIKEN_ChIP_PU.1_2_PMA_96h</v>
      </c>
    </row>
    <row r="12" spans="1:6">
      <c r="A12" t="str">
        <f t="shared" si="1"/>
        <v>F4-THP1</v>
      </c>
      <c r="B12" t="str">
        <f t="shared" si="2"/>
        <v>THP1_CULTIVATE</v>
      </c>
      <c r="C12" t="s">
        <v>749</v>
      </c>
      <c r="D12" t="s">
        <v>705</v>
      </c>
      <c r="E12">
        <v>0</v>
      </c>
      <c r="F12" t="str">
        <f t="shared" si="0"/>
        <v>RIKEN_ChIP_SP1_1_PMA_0h</v>
      </c>
    </row>
    <row r="13" spans="1:6">
      <c r="A13" t="str">
        <f t="shared" si="1"/>
        <v>F4-THP1</v>
      </c>
      <c r="B13" t="str">
        <f t="shared" si="2"/>
        <v>THP1_CULTIVATE</v>
      </c>
      <c r="C13" t="s">
        <v>850</v>
      </c>
      <c r="D13" t="s">
        <v>705</v>
      </c>
      <c r="E13">
        <v>0</v>
      </c>
      <c r="F13" t="str">
        <f t="shared" si="0"/>
        <v>RIKEN_ChIP_SP1_2_PMA_0h</v>
      </c>
    </row>
    <row r="14" spans="1:6">
      <c r="A14" t="str">
        <f t="shared" si="1"/>
        <v>F4-THP1</v>
      </c>
      <c r="B14" t="str">
        <f t="shared" si="2"/>
        <v>THP1_CULTIVATE</v>
      </c>
      <c r="C14" t="s">
        <v>749</v>
      </c>
      <c r="D14" t="s">
        <v>705</v>
      </c>
      <c r="E14">
        <v>96</v>
      </c>
      <c r="F14" t="str">
        <f t="shared" si="0"/>
        <v>RIKEN_ChIP_SP1_1_PMA_96h</v>
      </c>
    </row>
    <row r="15" spans="1:6">
      <c r="A15" t="str">
        <f t="shared" si="1"/>
        <v>F4-THP1</v>
      </c>
      <c r="B15" t="str">
        <f t="shared" si="2"/>
        <v>THP1_CULTIVATE</v>
      </c>
      <c r="C15" t="s">
        <v>850</v>
      </c>
      <c r="D15" t="s">
        <v>705</v>
      </c>
      <c r="E15">
        <v>96</v>
      </c>
      <c r="F15" t="str">
        <f t="shared" si="0"/>
        <v>RIKEN_ChIP_SP1_2_PMA_96h</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E22"/>
  <sheetViews>
    <sheetView workbookViewId="0">
      <selection activeCell="A19" sqref="A19"/>
    </sheetView>
  </sheetViews>
  <sheetFormatPr baseColWidth="12" defaultColWidth="13" defaultRowHeight="17"/>
  <cols>
    <col min="1" max="1" width="26.5" bestFit="1" customWidth="1"/>
    <col min="2" max="2" width="14.125" bestFit="1" customWidth="1"/>
    <col min="3" max="3" width="21.5" customWidth="1"/>
    <col min="4" max="4" width="26.125" bestFit="1" customWidth="1"/>
    <col min="5" max="5" width="30.875" bestFit="1" customWidth="1"/>
  </cols>
  <sheetData>
    <row r="1" spans="1:5">
      <c r="A1" t="s">
        <v>814</v>
      </c>
      <c r="B1" t="s">
        <v>717</v>
      </c>
      <c r="C1" t="s">
        <v>912</v>
      </c>
      <c r="D1" t="s">
        <v>781</v>
      </c>
      <c r="E1" t="s">
        <v>692</v>
      </c>
    </row>
    <row r="2" spans="1:5">
      <c r="A2" t="s">
        <v>788</v>
      </c>
      <c r="B2" t="s">
        <v>953</v>
      </c>
      <c r="C2" t="s">
        <v>851</v>
      </c>
      <c r="D2" t="s">
        <v>782</v>
      </c>
      <c r="E2" t="str">
        <f>CONCATENATE(A2,"_ChIP")</f>
        <v>RIKEN_ChIP_H3K9Ac_1_PMA_0h_ChIP</v>
      </c>
    </row>
    <row r="3" spans="1:5">
      <c r="A3" t="s">
        <v>768</v>
      </c>
      <c r="B3" t="s">
        <v>953</v>
      </c>
      <c r="C3" t="s">
        <v>851</v>
      </c>
      <c r="D3" t="s">
        <v>782</v>
      </c>
      <c r="E3" t="str">
        <f t="shared" ref="E3:E18" si="0">CONCATENATE(A3,"_ChIP")</f>
        <v>RIKEN_ChIP_H3K9Ac_2_PMA_0h_ChIP</v>
      </c>
    </row>
    <row r="4" spans="1:5">
      <c r="A4" t="s">
        <v>696</v>
      </c>
      <c r="B4" t="s">
        <v>953</v>
      </c>
      <c r="C4" t="s">
        <v>851</v>
      </c>
      <c r="D4" t="s">
        <v>782</v>
      </c>
      <c r="E4" t="str">
        <f>CONCATENATE(A4,"_ChIP")</f>
        <v>RIKEN_ChIP_H3K9Ac_1_PMA_96h_ChIP</v>
      </c>
    </row>
    <row r="5" spans="1:5">
      <c r="A5" t="s">
        <v>697</v>
      </c>
      <c r="B5" t="s">
        <v>953</v>
      </c>
      <c r="C5" t="s">
        <v>851</v>
      </c>
      <c r="D5" t="s">
        <v>782</v>
      </c>
      <c r="E5" t="str">
        <f>CONCATENATE(A5,"_ChIP")</f>
        <v>RIKEN_ChIP_H3K9Ac_2_PMA_96h_ChIP</v>
      </c>
    </row>
    <row r="7" spans="1:5">
      <c r="A7" t="s">
        <v>789</v>
      </c>
      <c r="B7" t="s">
        <v>953</v>
      </c>
      <c r="C7" t="s">
        <v>852</v>
      </c>
      <c r="D7" t="s">
        <v>909</v>
      </c>
      <c r="E7" t="str">
        <f t="shared" si="0"/>
        <v>RIKEN_ChIP_PolII_1_PMA_0h_ChIP</v>
      </c>
    </row>
    <row r="8" spans="1:5">
      <c r="A8" t="s">
        <v>698</v>
      </c>
      <c r="B8" t="s">
        <v>953</v>
      </c>
      <c r="C8" t="s">
        <v>852</v>
      </c>
      <c r="D8" t="s">
        <v>909</v>
      </c>
      <c r="E8" t="str">
        <f>CONCATENATE(A8,"_ChIP")</f>
        <v>RIKEN_ChIP_PolII_1_PMA_96h_ChIP</v>
      </c>
    </row>
    <row r="10" spans="1:5">
      <c r="A10" t="s">
        <v>769</v>
      </c>
      <c r="B10" t="s">
        <v>953</v>
      </c>
      <c r="C10" t="s">
        <v>857</v>
      </c>
      <c r="D10" t="s">
        <v>907</v>
      </c>
      <c r="E10" t="str">
        <f t="shared" si="0"/>
        <v>RIKEN_ChIP_PU.1_1_PMA_0h_ChIP</v>
      </c>
    </row>
    <row r="11" spans="1:5">
      <c r="A11" t="s">
        <v>693</v>
      </c>
      <c r="B11" t="s">
        <v>953</v>
      </c>
      <c r="C11" t="s">
        <v>857</v>
      </c>
      <c r="D11" t="s">
        <v>907</v>
      </c>
      <c r="E11" t="str">
        <f t="shared" si="0"/>
        <v>RIKEN_ChIP_PU.1_2_PMA_0h_ChIP</v>
      </c>
    </row>
    <row r="12" spans="1:5">
      <c r="A12" t="s">
        <v>917</v>
      </c>
      <c r="B12" t="s">
        <v>953</v>
      </c>
      <c r="C12" t="s">
        <v>857</v>
      </c>
      <c r="D12" t="s">
        <v>907</v>
      </c>
      <c r="E12" t="str">
        <f>CONCATENATE(A12,"_ChIP")</f>
        <v>RIKEN_ChIP_PU.1_1_PMA_96h_ChIP</v>
      </c>
    </row>
    <row r="13" spans="1:5">
      <c r="A13" t="s">
        <v>825</v>
      </c>
      <c r="B13" t="s">
        <v>953</v>
      </c>
      <c r="C13" t="s">
        <v>857</v>
      </c>
      <c r="D13" t="s">
        <v>907</v>
      </c>
      <c r="E13" t="str">
        <f>CONCATENATE(A13,"_ChIP")</f>
        <v>RIKEN_ChIP_PU.1_2_PMA_96h_ChIP</v>
      </c>
    </row>
    <row r="15" spans="1:5">
      <c r="A15" t="s">
        <v>694</v>
      </c>
      <c r="B15" t="s">
        <v>953</v>
      </c>
      <c r="C15" t="s">
        <v>853</v>
      </c>
      <c r="D15" t="s">
        <v>908</v>
      </c>
      <c r="E15" t="str">
        <f t="shared" si="0"/>
        <v>RIKEN_ChIP_SP1_1_PMA_0h_ChIP</v>
      </c>
    </row>
    <row r="16" spans="1:5">
      <c r="A16" t="s">
        <v>695</v>
      </c>
      <c r="B16" t="s">
        <v>953</v>
      </c>
      <c r="C16" t="s">
        <v>853</v>
      </c>
      <c r="D16" t="s">
        <v>908</v>
      </c>
      <c r="E16" t="str">
        <f t="shared" si="0"/>
        <v>RIKEN_ChIP_SP1_2_PMA_0h_ChIP</v>
      </c>
    </row>
    <row r="17" spans="1:5">
      <c r="A17" t="s">
        <v>826</v>
      </c>
      <c r="B17" t="s">
        <v>953</v>
      </c>
      <c r="C17" t="s">
        <v>853</v>
      </c>
      <c r="D17" t="s">
        <v>908</v>
      </c>
      <c r="E17" t="str">
        <f t="shared" si="0"/>
        <v>RIKEN_ChIP_SP1_1_PMA_96h_ChIP</v>
      </c>
    </row>
    <row r="18" spans="1:5">
      <c r="A18" t="s">
        <v>987</v>
      </c>
      <c r="B18" t="s">
        <v>953</v>
      </c>
      <c r="C18" t="s">
        <v>853</v>
      </c>
      <c r="D18" t="s">
        <v>908</v>
      </c>
      <c r="E18" t="str">
        <f t="shared" si="0"/>
        <v>RIKEN_ChIP_SP1_2_PMA_96h_ChIP</v>
      </c>
    </row>
    <row r="20" spans="1:5">
      <c r="A20" t="s">
        <v>788</v>
      </c>
      <c r="B20" t="s">
        <v>701</v>
      </c>
      <c r="C20" t="s">
        <v>687</v>
      </c>
      <c r="D20" t="s">
        <v>688</v>
      </c>
      <c r="E20" t="str">
        <f>CONCATENATE(A20,"_ChIP_CTL")</f>
        <v>RIKEN_ChIP_H3K9Ac_1_PMA_0h_ChIP_CTL</v>
      </c>
    </row>
    <row r="21" spans="1:5">
      <c r="A21" t="s">
        <v>789</v>
      </c>
      <c r="B21" t="s">
        <v>701</v>
      </c>
      <c r="C21" t="s">
        <v>687</v>
      </c>
      <c r="D21" t="s">
        <v>667</v>
      </c>
      <c r="E21" t="str">
        <f>CONCATENATE(A21,"_ChIP_CTL")</f>
        <v>RIKEN_ChIP_PolII_1_PMA_0h_ChIP_CTL</v>
      </c>
    </row>
    <row r="22" spans="1:5">
      <c r="A22" t="s">
        <v>769</v>
      </c>
      <c r="B22" t="s">
        <v>701</v>
      </c>
      <c r="C22" t="s">
        <v>687</v>
      </c>
      <c r="D22" t="s">
        <v>687</v>
      </c>
      <c r="E22" t="s">
        <v>856</v>
      </c>
    </row>
  </sheetData>
  <phoneticPr fontId="7"/>
  <pageMargins left="0.78700000000000003" right="0.78700000000000003" top="0.98399999999999999" bottom="0.98399999999999999" header="0.51200000000000001" footer="0.5120000000000000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35</vt:i4>
      </vt:variant>
    </vt:vector>
  </HeadingPairs>
  <TitlesOfParts>
    <vt:vector size="35" baseType="lpstr">
      <vt:lpstr>IDF</vt:lpstr>
      <vt:lpstr>SDRF-Study-TCexp</vt:lpstr>
      <vt:lpstr>SDRF-Assaay-TCexp-qRTPCR</vt:lpstr>
      <vt:lpstr>SDRF-Assay-TCexp-CAGE_step1</vt:lpstr>
      <vt:lpstr>SDRF-Assay-TCexp-CAGE_step2</vt:lpstr>
      <vt:lpstr>SDRF-Assay-TCexp-CAGE3</vt:lpstr>
      <vt:lpstr>SDRF-Assay-TCexp-illumina</vt:lpstr>
      <vt:lpstr>SDRF-Study-TCchIP</vt:lpstr>
      <vt:lpstr>SDRF-Assay-TCchIP-1</vt:lpstr>
      <vt:lpstr>SDRF-Assay-TCchIP-Prmtr1</vt:lpstr>
      <vt:lpstr>SDRF-Assay-TCchIP-Prmtr2</vt:lpstr>
      <vt:lpstr>SDRF-Assay-TCchIP-His1</vt:lpstr>
      <vt:lpstr>SDRF-Assay-TCchIP-His2</vt:lpstr>
      <vt:lpstr>SDRF-Assay-TCchIP-PolII1</vt:lpstr>
      <vt:lpstr>SDRF-Assay-TCchip-PolII2</vt:lpstr>
      <vt:lpstr>SDRF-Study-KDseries1</vt:lpstr>
      <vt:lpstr>SDRF-Assay-KDseries1</vt:lpstr>
      <vt:lpstr>SDRF-Study-KDseries2</vt:lpstr>
      <vt:lpstr>SDRF-Assay-KDseries2</vt:lpstr>
      <vt:lpstr>SDRF-Study-KDseries3</vt:lpstr>
      <vt:lpstr>SDRF-Assay-KDseries3</vt:lpstr>
      <vt:lpstr>SDRF-Study-KDseries4</vt:lpstr>
      <vt:lpstr>SDRF-Assay-KDseries4</vt:lpstr>
      <vt:lpstr>SDRF-Study-smallRNA</vt:lpstr>
      <vt:lpstr>SDRF-Assay-smallRNA_step12</vt:lpstr>
      <vt:lpstr>SDRF-Assay-smallRNA_step3</vt:lpstr>
      <vt:lpstr>SDRF-Study-THP1-LPS</vt:lpstr>
      <vt:lpstr>SDRF-Assay-THP1-LPS-CAGE_step1</vt:lpstr>
      <vt:lpstr>SDRF-Assay-THP1-LPS-CAGE_step2</vt:lpstr>
      <vt:lpstr>SDRF-Assay-THP1-LPS-CAGE_step3</vt:lpstr>
      <vt:lpstr>SDRF-aCGH</vt:lpstr>
      <vt:lpstr>SDRF-OtherHumanCAGE</vt:lpstr>
      <vt:lpstr>SDRF-MouseCAGE</vt:lpstr>
      <vt:lpstr>SDRF-Human-TagClusters</vt:lpstr>
      <vt:lpstr>SDRF-Mouse-TagClusters</vt:lpstr>
    </vt:vector>
  </TitlesOfParts>
  <Company>RIKEN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Kawaji Hideya</dc:creator>
  <cp:lastModifiedBy>Kawaji Hideya</cp:lastModifiedBy>
  <dcterms:created xsi:type="dcterms:W3CDTF">2008-07-11T03:23:25Z</dcterms:created>
  <dcterms:modified xsi:type="dcterms:W3CDTF">2009-09-01T09:25:39Z</dcterms:modified>
</cp:coreProperties>
</file>